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1INVESTICE\PRIPRAVA\3_OSTATNI\Rek zastavek_Lipova Lazne a Potucnik\Rek_zast_Lipova Lazne\Realizace\Soutez_R\"/>
    </mc:Choice>
  </mc:AlternateContent>
  <bookViews>
    <workbookView xWindow="0" yWindow="0" windowWidth="28800" windowHeight="11820"/>
  </bookViews>
  <sheets>
    <sheet name="Rekapitulace" sheetId="16" r:id="rId1"/>
    <sheet name="D.1D.1.1PS 20" sheetId="2" r:id="rId2"/>
    <sheet name="D.1D.2.1PS 21" sheetId="3" r:id="rId3"/>
    <sheet name="D.1D.2.1PS 22" sheetId="4" r:id="rId4"/>
    <sheet name="D.1D.2.1PS 23" sheetId="5" r:id="rId5"/>
    <sheet name="D.1D.2.1PS 24" sheetId="6" r:id="rId6"/>
    <sheet name="D.1D.2.1PS 25" sheetId="7" r:id="rId7"/>
    <sheet name="D.1D.2.1PS 30.1" sheetId="8" r:id="rId8"/>
    <sheet name="D.2D.2.1.1SO 20" sheetId="9" r:id="rId9"/>
    <sheet name="D.2D.2.1.1SO 20.1" sheetId="10" r:id="rId10"/>
    <sheet name="D.2D.2.1.2SO 21" sheetId="11" r:id="rId11"/>
    <sheet name="D.2D.2.2.2SO 23" sheetId="12" r:id="rId12"/>
    <sheet name="D.2D.2.2.3SO 24" sheetId="13" r:id="rId13"/>
    <sheet name="D.2D.2.3.6SO 25" sheetId="14" r:id="rId14"/>
    <sheet name="D.9.8SO 98-98" sheetId="15" r:id="rId15"/>
  </sheets>
  <calcPr calcId="162913"/>
</workbook>
</file>

<file path=xl/calcChain.xml><?xml version="1.0" encoding="utf-8"?>
<calcChain xmlns="http://schemas.openxmlformats.org/spreadsheetml/2006/main">
  <c r="I108" i="7" l="1"/>
  <c r="O103" i="7"/>
  <c r="I103" i="7"/>
  <c r="I98" i="7"/>
  <c r="O98" i="7" s="1"/>
  <c r="I93" i="7"/>
  <c r="O93" i="7" s="1"/>
  <c r="I88" i="7"/>
  <c r="O88" i="7" s="1"/>
  <c r="I83" i="7"/>
  <c r="O83" i="7" s="1"/>
  <c r="O78" i="7"/>
  <c r="I78" i="7"/>
  <c r="O73" i="7"/>
  <c r="I73" i="7"/>
  <c r="I68" i="7"/>
  <c r="O68" i="7" s="1"/>
  <c r="I67" i="7"/>
  <c r="I62" i="7"/>
  <c r="O62" i="7" s="1"/>
  <c r="O57" i="7"/>
  <c r="I57" i="7"/>
  <c r="I52" i="7"/>
  <c r="O52" i="7" s="1"/>
  <c r="I47" i="7"/>
  <c r="O47" i="7" s="1"/>
  <c r="I42" i="7"/>
  <c r="O42" i="7" s="1"/>
  <c r="I41" i="7"/>
  <c r="I36" i="7"/>
  <c r="O36" i="7" s="1"/>
  <c r="I31" i="7"/>
  <c r="O31" i="7" s="1"/>
  <c r="I26" i="7"/>
  <c r="O26" i="7" s="1"/>
  <c r="O21" i="7"/>
  <c r="I21" i="7"/>
  <c r="O16" i="7"/>
  <c r="I16" i="7"/>
  <c r="I11" i="7"/>
  <c r="O11" i="7" s="1"/>
  <c r="I10" i="7"/>
  <c r="I3" i="7"/>
  <c r="I144" i="4" l="1"/>
  <c r="O144" i="4" s="1"/>
  <c r="I139" i="4"/>
  <c r="O139" i="4" s="1"/>
  <c r="I134" i="4"/>
  <c r="O134" i="4" s="1"/>
  <c r="I129" i="4"/>
  <c r="O129" i="4" s="1"/>
  <c r="O124" i="4"/>
  <c r="I124" i="4"/>
  <c r="I119" i="4"/>
  <c r="O119" i="4" s="1"/>
  <c r="I114" i="4"/>
  <c r="O114" i="4" s="1"/>
  <c r="I109" i="4"/>
  <c r="O109" i="4" s="1"/>
  <c r="I104" i="4"/>
  <c r="O104" i="4" s="1"/>
  <c r="I99" i="4"/>
  <c r="O99" i="4" s="1"/>
  <c r="I94" i="4"/>
  <c r="O94" i="4" s="1"/>
  <c r="I89" i="4"/>
  <c r="O89" i="4" s="1"/>
  <c r="I84" i="4"/>
  <c r="O84" i="4" s="1"/>
  <c r="I79" i="4"/>
  <c r="O79" i="4" s="1"/>
  <c r="I74" i="4"/>
  <c r="O74" i="4" s="1"/>
  <c r="I69" i="4"/>
  <c r="O69" i="4" s="1"/>
  <c r="I64" i="4"/>
  <c r="O64" i="4" s="1"/>
  <c r="I59" i="4"/>
  <c r="O59" i="4" s="1"/>
  <c r="I54" i="4"/>
  <c r="O54" i="4" s="1"/>
  <c r="I49" i="4"/>
  <c r="O49" i="4" s="1"/>
  <c r="I44" i="4"/>
  <c r="O44" i="4" s="1"/>
  <c r="I39" i="4"/>
  <c r="O39" i="4" s="1"/>
  <c r="I34" i="4"/>
  <c r="O34" i="4" s="1"/>
  <c r="I29" i="4"/>
  <c r="I28" i="4" s="1"/>
  <c r="I23" i="4"/>
  <c r="O23" i="4" s="1"/>
  <c r="I22" i="4"/>
  <c r="I17" i="4"/>
  <c r="O17" i="4" s="1"/>
  <c r="I16" i="4"/>
  <c r="I11" i="4"/>
  <c r="O11" i="4" s="1"/>
  <c r="I10" i="4"/>
  <c r="I3" i="4" s="1"/>
  <c r="O29" i="4" l="1"/>
  <c r="I25" i="15" l="1"/>
  <c r="O41" i="15"/>
  <c r="I41" i="15"/>
  <c r="I36" i="15"/>
  <c r="O36" i="15" s="1"/>
  <c r="I31" i="15"/>
  <c r="O31" i="15" s="1"/>
  <c r="O26" i="15"/>
  <c r="I26" i="15"/>
  <c r="I20" i="15"/>
  <c r="O20" i="15" s="1"/>
  <c r="D23" i="16" s="1"/>
  <c r="O15" i="15"/>
  <c r="I15" i="15"/>
  <c r="I9" i="15" s="1"/>
  <c r="I3" i="15" s="1"/>
  <c r="C23" i="16" s="1"/>
  <c r="O10" i="15"/>
  <c r="I10" i="15"/>
  <c r="I156" i="14"/>
  <c r="O156" i="14" s="1"/>
  <c r="I153" i="14"/>
  <c r="O153" i="14" s="1"/>
  <c r="I150" i="14"/>
  <c r="O150" i="14" s="1"/>
  <c r="O147" i="14"/>
  <c r="I147" i="14"/>
  <c r="O144" i="14"/>
  <c r="I144" i="14"/>
  <c r="I141" i="14"/>
  <c r="O141" i="14" s="1"/>
  <c r="I138" i="14"/>
  <c r="O138" i="14" s="1"/>
  <c r="I135" i="14"/>
  <c r="O135" i="14" s="1"/>
  <c r="I132" i="14"/>
  <c r="O132" i="14" s="1"/>
  <c r="O129" i="14"/>
  <c r="I129" i="14"/>
  <c r="O126" i="14"/>
  <c r="I126" i="14"/>
  <c r="I123" i="14"/>
  <c r="O123" i="14" s="1"/>
  <c r="I120" i="14"/>
  <c r="O120" i="14" s="1"/>
  <c r="I117" i="14"/>
  <c r="O117" i="14" s="1"/>
  <c r="I114" i="14"/>
  <c r="O114" i="14" s="1"/>
  <c r="O111" i="14"/>
  <c r="I111" i="14"/>
  <c r="O108" i="14"/>
  <c r="I108" i="14"/>
  <c r="I105" i="14"/>
  <c r="O105" i="14" s="1"/>
  <c r="I102" i="14"/>
  <c r="O102" i="14" s="1"/>
  <c r="I99" i="14"/>
  <c r="O99" i="14" s="1"/>
  <c r="I96" i="14"/>
  <c r="O96" i="14" s="1"/>
  <c r="O93" i="14"/>
  <c r="I93" i="14"/>
  <c r="O90" i="14"/>
  <c r="I90" i="14"/>
  <c r="I87" i="14"/>
  <c r="O87" i="14" s="1"/>
  <c r="I84" i="14"/>
  <c r="O84" i="14" s="1"/>
  <c r="I81" i="14"/>
  <c r="O81" i="14" s="1"/>
  <c r="I78" i="14"/>
  <c r="O78" i="14" s="1"/>
  <c r="O75" i="14"/>
  <c r="I75" i="14"/>
  <c r="O72" i="14"/>
  <c r="I72" i="14"/>
  <c r="I69" i="14"/>
  <c r="I66" i="14"/>
  <c r="O66" i="14" s="1"/>
  <c r="I62" i="14"/>
  <c r="O62" i="14" s="1"/>
  <c r="I59" i="14"/>
  <c r="O59" i="14" s="1"/>
  <c r="O56" i="14"/>
  <c r="I56" i="14"/>
  <c r="I53" i="14"/>
  <c r="O53" i="14" s="1"/>
  <c r="O50" i="14"/>
  <c r="I50" i="14"/>
  <c r="O47" i="14"/>
  <c r="I47" i="14"/>
  <c r="I44" i="14"/>
  <c r="I43" i="14" s="1"/>
  <c r="I36" i="14"/>
  <c r="O37" i="14"/>
  <c r="I37" i="14"/>
  <c r="I20" i="14"/>
  <c r="I33" i="14"/>
  <c r="O33" i="14" s="1"/>
  <c r="O27" i="14"/>
  <c r="I27" i="14"/>
  <c r="O21" i="14"/>
  <c r="I21" i="14"/>
  <c r="I17" i="14"/>
  <c r="O17" i="14" s="1"/>
  <c r="O14" i="14"/>
  <c r="I14" i="14"/>
  <c r="I10" i="14" s="1"/>
  <c r="O11" i="14"/>
  <c r="I11" i="14"/>
  <c r="I24" i="13"/>
  <c r="I43" i="13"/>
  <c r="O43" i="13" s="1"/>
  <c r="I37" i="13"/>
  <c r="O37" i="13" s="1"/>
  <c r="I31" i="13"/>
  <c r="O31" i="13" s="1"/>
  <c r="O25" i="13"/>
  <c r="I25" i="13"/>
  <c r="I18" i="13"/>
  <c r="O18" i="13" s="1"/>
  <c r="I10" i="13"/>
  <c r="I11" i="13"/>
  <c r="O11" i="13" s="1"/>
  <c r="D21" i="16" s="1"/>
  <c r="I192" i="12"/>
  <c r="O192" i="12" s="1"/>
  <c r="O186" i="12"/>
  <c r="I186" i="12"/>
  <c r="O180" i="12"/>
  <c r="I180" i="12"/>
  <c r="I174" i="12"/>
  <c r="O174" i="12" s="1"/>
  <c r="I168" i="12"/>
  <c r="O168" i="12" s="1"/>
  <c r="I162" i="12"/>
  <c r="O162" i="12" s="1"/>
  <c r="I155" i="12"/>
  <c r="O155" i="12" s="1"/>
  <c r="I149" i="12"/>
  <c r="O149" i="12" s="1"/>
  <c r="I143" i="12"/>
  <c r="O143" i="12" s="1"/>
  <c r="O137" i="12"/>
  <c r="I137" i="12"/>
  <c r="O131" i="12"/>
  <c r="I131" i="12"/>
  <c r="I125" i="12"/>
  <c r="O125" i="12" s="1"/>
  <c r="I119" i="12"/>
  <c r="O119" i="12" s="1"/>
  <c r="I113" i="12"/>
  <c r="O113" i="12" s="1"/>
  <c r="I107" i="12"/>
  <c r="O107" i="12" s="1"/>
  <c r="O101" i="12"/>
  <c r="I101" i="12"/>
  <c r="O95" i="12"/>
  <c r="I95" i="12"/>
  <c r="I89" i="12"/>
  <c r="I88" i="12" s="1"/>
  <c r="I81" i="12"/>
  <c r="O82" i="12"/>
  <c r="I82" i="12"/>
  <c r="I75" i="12"/>
  <c r="O75" i="12" s="1"/>
  <c r="I67" i="12"/>
  <c r="I68" i="12"/>
  <c r="O68" i="12" s="1"/>
  <c r="I61" i="12"/>
  <c r="I60" i="12" s="1"/>
  <c r="O54" i="12"/>
  <c r="I54" i="12"/>
  <c r="O48" i="12"/>
  <c r="I48" i="12"/>
  <c r="I42" i="12"/>
  <c r="I36" i="12"/>
  <c r="O36" i="12" s="1"/>
  <c r="I29" i="12"/>
  <c r="O29" i="12" s="1"/>
  <c r="I23" i="12"/>
  <c r="O23" i="12" s="1"/>
  <c r="I17" i="12"/>
  <c r="O17" i="12" s="1"/>
  <c r="I11" i="12"/>
  <c r="O11" i="12" s="1"/>
  <c r="O160" i="11"/>
  <c r="I160" i="11"/>
  <c r="I154" i="11"/>
  <c r="O154" i="11" s="1"/>
  <c r="I148" i="11"/>
  <c r="O148" i="11" s="1"/>
  <c r="I142" i="11"/>
  <c r="O142" i="11" s="1"/>
  <c r="I136" i="11"/>
  <c r="O136" i="11" s="1"/>
  <c r="O130" i="11"/>
  <c r="I130" i="11"/>
  <c r="O124" i="11"/>
  <c r="I124" i="11"/>
  <c r="I118" i="11"/>
  <c r="O118" i="11" s="1"/>
  <c r="I112" i="11"/>
  <c r="O112" i="11" s="1"/>
  <c r="I106" i="11"/>
  <c r="O106" i="11" s="1"/>
  <c r="I100" i="11"/>
  <c r="O100" i="11" s="1"/>
  <c r="O94" i="11"/>
  <c r="I94" i="11"/>
  <c r="I93" i="11" s="1"/>
  <c r="I87" i="11"/>
  <c r="O87" i="11" s="1"/>
  <c r="I81" i="11"/>
  <c r="O81" i="11" s="1"/>
  <c r="O75" i="11"/>
  <c r="I75" i="11"/>
  <c r="I74" i="11" s="1"/>
  <c r="I68" i="11"/>
  <c r="I60" i="11"/>
  <c r="O61" i="11"/>
  <c r="I61" i="11"/>
  <c r="I54" i="11"/>
  <c r="O54" i="11" s="1"/>
  <c r="I48" i="11"/>
  <c r="O48" i="11" s="1"/>
  <c r="I42" i="11"/>
  <c r="O42" i="11" s="1"/>
  <c r="I36" i="11"/>
  <c r="O36" i="11" s="1"/>
  <c r="O30" i="11"/>
  <c r="I30" i="11"/>
  <c r="O24" i="11"/>
  <c r="I24" i="11"/>
  <c r="I18" i="11"/>
  <c r="I17" i="11" s="1"/>
  <c r="I10" i="11"/>
  <c r="O11" i="11"/>
  <c r="I11" i="11"/>
  <c r="I17" i="10"/>
  <c r="O11" i="10"/>
  <c r="I11" i="10"/>
  <c r="I348" i="9"/>
  <c r="O348" i="9" s="1"/>
  <c r="O342" i="9"/>
  <c r="I342" i="9"/>
  <c r="I336" i="9"/>
  <c r="O336" i="9" s="1"/>
  <c r="I330" i="9"/>
  <c r="O330" i="9" s="1"/>
  <c r="O324" i="9"/>
  <c r="I324" i="9"/>
  <c r="O318" i="9"/>
  <c r="I318" i="9"/>
  <c r="I312" i="9"/>
  <c r="O312" i="9" s="1"/>
  <c r="O306" i="9"/>
  <c r="I306" i="9"/>
  <c r="I300" i="9"/>
  <c r="O300" i="9" s="1"/>
  <c r="I294" i="9"/>
  <c r="O294" i="9" s="1"/>
  <c r="O288" i="9"/>
  <c r="I288" i="9"/>
  <c r="O282" i="9"/>
  <c r="I282" i="9"/>
  <c r="I276" i="9"/>
  <c r="O276" i="9" s="1"/>
  <c r="O270" i="9"/>
  <c r="I270" i="9"/>
  <c r="I264" i="9"/>
  <c r="O264" i="9" s="1"/>
  <c r="I258" i="9"/>
  <c r="O258" i="9" s="1"/>
  <c r="O252" i="9"/>
  <c r="I252" i="9"/>
  <c r="O246" i="9"/>
  <c r="I246" i="9"/>
  <c r="I240" i="9"/>
  <c r="O240" i="9" s="1"/>
  <c r="O234" i="9"/>
  <c r="I234" i="9"/>
  <c r="I228" i="9"/>
  <c r="I208" i="9"/>
  <c r="O221" i="9"/>
  <c r="I221" i="9"/>
  <c r="I215" i="9"/>
  <c r="O215" i="9" s="1"/>
  <c r="I209" i="9"/>
  <c r="O209" i="9" s="1"/>
  <c r="I201" i="9"/>
  <c r="O202" i="9"/>
  <c r="I202" i="9"/>
  <c r="I195" i="9"/>
  <c r="O195" i="9" s="1"/>
  <c r="O189" i="9"/>
  <c r="I189" i="9"/>
  <c r="I183" i="9"/>
  <c r="O183" i="9" s="1"/>
  <c r="I177" i="9"/>
  <c r="O177" i="9" s="1"/>
  <c r="I171" i="9"/>
  <c r="O171" i="9" s="1"/>
  <c r="I165" i="9"/>
  <c r="O165" i="9" s="1"/>
  <c r="I159" i="9"/>
  <c r="O153" i="9"/>
  <c r="I153" i="9"/>
  <c r="I146" i="9"/>
  <c r="O146" i="9" s="1"/>
  <c r="I140" i="9"/>
  <c r="I139" i="9" s="1"/>
  <c r="I133" i="9"/>
  <c r="O133" i="9" s="1"/>
  <c r="I127" i="9"/>
  <c r="O120" i="9"/>
  <c r="I120" i="9"/>
  <c r="I114" i="9"/>
  <c r="O114" i="9" s="1"/>
  <c r="I108" i="9"/>
  <c r="O108" i="9" s="1"/>
  <c r="O102" i="9"/>
  <c r="I102" i="9"/>
  <c r="I96" i="9"/>
  <c r="O96" i="9" s="1"/>
  <c r="I90" i="9"/>
  <c r="O90" i="9" s="1"/>
  <c r="O84" i="9"/>
  <c r="I84" i="9"/>
  <c r="I78" i="9"/>
  <c r="O78" i="9" s="1"/>
  <c r="I72" i="9"/>
  <c r="O72" i="9" s="1"/>
  <c r="O66" i="9"/>
  <c r="I66" i="9"/>
  <c r="I60" i="9"/>
  <c r="O60" i="9" s="1"/>
  <c r="I54" i="9"/>
  <c r="I41" i="9" s="1"/>
  <c r="O48" i="9"/>
  <c r="I48" i="9"/>
  <c r="I42" i="9"/>
  <c r="O42" i="9" s="1"/>
  <c r="I35" i="9"/>
  <c r="O35" i="9" s="1"/>
  <c r="I29" i="9"/>
  <c r="O29" i="9" s="1"/>
  <c r="I23" i="9"/>
  <c r="O23" i="9" s="1"/>
  <c r="O17" i="9"/>
  <c r="I17" i="9"/>
  <c r="I10" i="9" s="1"/>
  <c r="O11" i="9"/>
  <c r="I11" i="9"/>
  <c r="I99" i="8"/>
  <c r="O99" i="8" s="1"/>
  <c r="I94" i="8"/>
  <c r="O94" i="8" s="1"/>
  <c r="I89" i="8"/>
  <c r="O89" i="8" s="1"/>
  <c r="O84" i="8"/>
  <c r="I84" i="8"/>
  <c r="O79" i="8"/>
  <c r="I79" i="8"/>
  <c r="I74" i="8"/>
  <c r="O74" i="8" s="1"/>
  <c r="I69" i="8"/>
  <c r="O69" i="8" s="1"/>
  <c r="I64" i="8"/>
  <c r="I63" i="8" s="1"/>
  <c r="I58" i="8"/>
  <c r="I52" i="8" s="1"/>
  <c r="O53" i="8"/>
  <c r="I53" i="8"/>
  <c r="I47" i="8"/>
  <c r="O47" i="8" s="1"/>
  <c r="I42" i="8"/>
  <c r="O42" i="8" s="1"/>
  <c r="I37" i="8"/>
  <c r="O37" i="8" s="1"/>
  <c r="I32" i="8"/>
  <c r="O32" i="8" s="1"/>
  <c r="O27" i="8"/>
  <c r="I27" i="8"/>
  <c r="I22" i="8"/>
  <c r="O22" i="8" s="1"/>
  <c r="I16" i="8"/>
  <c r="O16" i="8" s="1"/>
  <c r="O11" i="8"/>
  <c r="I11" i="8"/>
  <c r="D15" i="16"/>
  <c r="I290" i="6"/>
  <c r="O290" i="6" s="1"/>
  <c r="O284" i="6"/>
  <c r="I284" i="6"/>
  <c r="I278" i="6"/>
  <c r="O278" i="6" s="1"/>
  <c r="I272" i="6"/>
  <c r="O272" i="6" s="1"/>
  <c r="O266" i="6"/>
  <c r="I266" i="6"/>
  <c r="I260" i="6"/>
  <c r="O260" i="6" s="1"/>
  <c r="I254" i="6"/>
  <c r="O254" i="6" s="1"/>
  <c r="O248" i="6"/>
  <c r="I248" i="6"/>
  <c r="I242" i="6"/>
  <c r="O242" i="6" s="1"/>
  <c r="I236" i="6"/>
  <c r="O236" i="6" s="1"/>
  <c r="O230" i="6"/>
  <c r="I230" i="6"/>
  <c r="I224" i="6"/>
  <c r="O224" i="6" s="1"/>
  <c r="I218" i="6"/>
  <c r="O218" i="6" s="1"/>
  <c r="O212" i="6"/>
  <c r="I212" i="6"/>
  <c r="I206" i="6"/>
  <c r="O206" i="6" s="1"/>
  <c r="I200" i="6"/>
  <c r="O200" i="6" s="1"/>
  <c r="O194" i="6"/>
  <c r="I194" i="6"/>
  <c r="I188" i="6"/>
  <c r="O188" i="6" s="1"/>
  <c r="I182" i="6"/>
  <c r="O182" i="6" s="1"/>
  <c r="I175" i="6"/>
  <c r="O175" i="6" s="1"/>
  <c r="I169" i="6"/>
  <c r="O163" i="6"/>
  <c r="I163" i="6"/>
  <c r="I156" i="6"/>
  <c r="O156" i="6" s="1"/>
  <c r="I150" i="6"/>
  <c r="O150" i="6" s="1"/>
  <c r="O144" i="6"/>
  <c r="I144" i="6"/>
  <c r="I138" i="6"/>
  <c r="O138" i="6" s="1"/>
  <c r="I132" i="6"/>
  <c r="O132" i="6" s="1"/>
  <c r="O126" i="6"/>
  <c r="I126" i="6"/>
  <c r="I120" i="6"/>
  <c r="O120" i="6" s="1"/>
  <c r="I114" i="6"/>
  <c r="I107" i="6"/>
  <c r="O107" i="6" s="1"/>
  <c r="I101" i="6"/>
  <c r="O95" i="6"/>
  <c r="I95" i="6"/>
  <c r="I88" i="6"/>
  <c r="I87" i="6" s="1"/>
  <c r="I81" i="6"/>
  <c r="O81" i="6" s="1"/>
  <c r="I75" i="6"/>
  <c r="O75" i="6" s="1"/>
  <c r="I69" i="6"/>
  <c r="I43" i="6"/>
  <c r="O62" i="6"/>
  <c r="I62" i="6"/>
  <c r="I56" i="6"/>
  <c r="O56" i="6" s="1"/>
  <c r="I50" i="6"/>
  <c r="O50" i="6" s="1"/>
  <c r="O44" i="6"/>
  <c r="I44" i="6"/>
  <c r="I37" i="6"/>
  <c r="O31" i="6"/>
  <c r="I31" i="6"/>
  <c r="I24" i="6"/>
  <c r="I23" i="6" s="1"/>
  <c r="I17" i="6"/>
  <c r="O17" i="6" s="1"/>
  <c r="I11" i="6"/>
  <c r="I10" i="6" s="1"/>
  <c r="O136" i="5"/>
  <c r="I136" i="5"/>
  <c r="I131" i="5"/>
  <c r="O131" i="5" s="1"/>
  <c r="I126" i="5"/>
  <c r="O126" i="5" s="1"/>
  <c r="I121" i="5"/>
  <c r="O121" i="5" s="1"/>
  <c r="I116" i="5"/>
  <c r="O116" i="5" s="1"/>
  <c r="I111" i="5"/>
  <c r="O111" i="5" s="1"/>
  <c r="O106" i="5"/>
  <c r="I106" i="5"/>
  <c r="I101" i="5"/>
  <c r="O101" i="5" s="1"/>
  <c r="I96" i="5"/>
  <c r="O96" i="5" s="1"/>
  <c r="I91" i="5"/>
  <c r="O91" i="5" s="1"/>
  <c r="I86" i="5"/>
  <c r="O86" i="5" s="1"/>
  <c r="I81" i="5"/>
  <c r="O81" i="5" s="1"/>
  <c r="O76" i="5"/>
  <c r="I76" i="5"/>
  <c r="I71" i="5"/>
  <c r="O71" i="5" s="1"/>
  <c r="I66" i="5"/>
  <c r="O66" i="5" s="1"/>
  <c r="I61" i="5"/>
  <c r="O61" i="5" s="1"/>
  <c r="I56" i="5"/>
  <c r="O56" i="5" s="1"/>
  <c r="I51" i="5"/>
  <c r="O51" i="5" s="1"/>
  <c r="O46" i="5"/>
  <c r="I46" i="5"/>
  <c r="I41" i="5"/>
  <c r="O41" i="5" s="1"/>
  <c r="I36" i="5"/>
  <c r="O36" i="5" s="1"/>
  <c r="I31" i="5"/>
  <c r="O31" i="5" s="1"/>
  <c r="I26" i="5"/>
  <c r="O26" i="5" s="1"/>
  <c r="I21" i="5"/>
  <c r="O21" i="5" s="1"/>
  <c r="O16" i="5"/>
  <c r="I16" i="5"/>
  <c r="I11" i="5"/>
  <c r="O11" i="5" s="1"/>
  <c r="D13" i="16" s="1"/>
  <c r="I559" i="3"/>
  <c r="O559" i="3" s="1"/>
  <c r="I554" i="3"/>
  <c r="O554" i="3" s="1"/>
  <c r="O549" i="3"/>
  <c r="I549" i="3"/>
  <c r="I544" i="3"/>
  <c r="O544" i="3" s="1"/>
  <c r="I539" i="3"/>
  <c r="O539" i="3" s="1"/>
  <c r="O534" i="3"/>
  <c r="I534" i="3"/>
  <c r="I529" i="3"/>
  <c r="O529" i="3" s="1"/>
  <c r="I524" i="3"/>
  <c r="O524" i="3" s="1"/>
  <c r="O519" i="3"/>
  <c r="I519" i="3"/>
  <c r="I514" i="3"/>
  <c r="O514" i="3" s="1"/>
  <c r="I509" i="3"/>
  <c r="O509" i="3" s="1"/>
  <c r="O504" i="3"/>
  <c r="I504" i="3"/>
  <c r="I499" i="3"/>
  <c r="O499" i="3" s="1"/>
  <c r="I494" i="3"/>
  <c r="O494" i="3" s="1"/>
  <c r="O489" i="3"/>
  <c r="I489" i="3"/>
  <c r="I484" i="3"/>
  <c r="O484" i="3" s="1"/>
  <c r="I479" i="3"/>
  <c r="O479" i="3" s="1"/>
  <c r="O474" i="3"/>
  <c r="I474" i="3"/>
  <c r="I469" i="3"/>
  <c r="O469" i="3" s="1"/>
  <c r="I464" i="3"/>
  <c r="O464" i="3" s="1"/>
  <c r="O459" i="3"/>
  <c r="I459" i="3"/>
  <c r="I454" i="3"/>
  <c r="O454" i="3" s="1"/>
  <c r="I449" i="3"/>
  <c r="O449" i="3" s="1"/>
  <c r="O444" i="3"/>
  <c r="I444" i="3"/>
  <c r="I439" i="3"/>
  <c r="O439" i="3" s="1"/>
  <c r="I434" i="3"/>
  <c r="O434" i="3" s="1"/>
  <c r="O429" i="3"/>
  <c r="I429" i="3"/>
  <c r="I424" i="3"/>
  <c r="O424" i="3" s="1"/>
  <c r="I419" i="3"/>
  <c r="O419" i="3" s="1"/>
  <c r="O414" i="3"/>
  <c r="I414" i="3"/>
  <c r="I409" i="3"/>
  <c r="O409" i="3" s="1"/>
  <c r="I404" i="3"/>
  <c r="O404" i="3" s="1"/>
  <c r="O399" i="3"/>
  <c r="I399" i="3"/>
  <c r="I394" i="3"/>
  <c r="O394" i="3" s="1"/>
  <c r="I389" i="3"/>
  <c r="O389" i="3" s="1"/>
  <c r="O384" i="3"/>
  <c r="I384" i="3"/>
  <c r="I379" i="3"/>
  <c r="O379" i="3" s="1"/>
  <c r="I374" i="3"/>
  <c r="O374" i="3" s="1"/>
  <c r="O369" i="3"/>
  <c r="I369" i="3"/>
  <c r="I364" i="3"/>
  <c r="O364" i="3" s="1"/>
  <c r="I359" i="3"/>
  <c r="O359" i="3" s="1"/>
  <c r="O354" i="3"/>
  <c r="I354" i="3"/>
  <c r="I349" i="3"/>
  <c r="O349" i="3" s="1"/>
  <c r="I344" i="3"/>
  <c r="O344" i="3" s="1"/>
  <c r="O339" i="3"/>
  <c r="I339" i="3"/>
  <c r="I334" i="3"/>
  <c r="O334" i="3" s="1"/>
  <c r="I329" i="3"/>
  <c r="O329" i="3" s="1"/>
  <c r="O324" i="3"/>
  <c r="I324" i="3"/>
  <c r="I319" i="3"/>
  <c r="O319" i="3" s="1"/>
  <c r="I314" i="3"/>
  <c r="O314" i="3" s="1"/>
  <c r="O309" i="3"/>
  <c r="I309" i="3"/>
  <c r="I304" i="3"/>
  <c r="O304" i="3" s="1"/>
  <c r="I299" i="3"/>
  <c r="O299" i="3" s="1"/>
  <c r="O294" i="3"/>
  <c r="I294" i="3"/>
  <c r="I289" i="3"/>
  <c r="O289" i="3" s="1"/>
  <c r="I284" i="3"/>
  <c r="O284" i="3" s="1"/>
  <c r="O279" i="3"/>
  <c r="I279" i="3"/>
  <c r="I274" i="3"/>
  <c r="O274" i="3" s="1"/>
  <c r="I269" i="3"/>
  <c r="O269" i="3" s="1"/>
  <c r="O264" i="3"/>
  <c r="I264" i="3"/>
  <c r="I259" i="3"/>
  <c r="O259" i="3" s="1"/>
  <c r="I254" i="3"/>
  <c r="O254" i="3" s="1"/>
  <c r="O249" i="3"/>
  <c r="I249" i="3"/>
  <c r="I244" i="3"/>
  <c r="O244" i="3" s="1"/>
  <c r="I239" i="3"/>
  <c r="O239" i="3" s="1"/>
  <c r="O234" i="3"/>
  <c r="I234" i="3"/>
  <c r="I229" i="3"/>
  <c r="O229" i="3" s="1"/>
  <c r="I224" i="3"/>
  <c r="O224" i="3" s="1"/>
  <c r="O219" i="3"/>
  <c r="I219" i="3"/>
  <c r="I214" i="3"/>
  <c r="O214" i="3" s="1"/>
  <c r="I209" i="3"/>
  <c r="O209" i="3" s="1"/>
  <c r="O204" i="3"/>
  <c r="I204" i="3"/>
  <c r="I199" i="3"/>
  <c r="O199" i="3" s="1"/>
  <c r="I194" i="3"/>
  <c r="O194" i="3" s="1"/>
  <c r="O189" i="3"/>
  <c r="I189" i="3"/>
  <c r="I184" i="3"/>
  <c r="O184" i="3" s="1"/>
  <c r="I179" i="3"/>
  <c r="O179" i="3" s="1"/>
  <c r="O174" i="3"/>
  <c r="I174" i="3"/>
  <c r="I168" i="3"/>
  <c r="O168" i="3" s="1"/>
  <c r="I163" i="3"/>
  <c r="O163" i="3" s="1"/>
  <c r="I158" i="3"/>
  <c r="O158" i="3" s="1"/>
  <c r="I153" i="3"/>
  <c r="O153" i="3" s="1"/>
  <c r="O148" i="3"/>
  <c r="I148" i="3"/>
  <c r="I143" i="3"/>
  <c r="O143" i="3" s="1"/>
  <c r="I138" i="3"/>
  <c r="O138" i="3" s="1"/>
  <c r="I133" i="3"/>
  <c r="I127" i="3"/>
  <c r="O127" i="3" s="1"/>
  <c r="O122" i="3"/>
  <c r="I122" i="3"/>
  <c r="O117" i="3"/>
  <c r="I117" i="3"/>
  <c r="I112" i="3"/>
  <c r="O112" i="3" s="1"/>
  <c r="I107" i="3"/>
  <c r="O107" i="3" s="1"/>
  <c r="O102" i="3"/>
  <c r="I102" i="3"/>
  <c r="I97" i="3"/>
  <c r="O97" i="3" s="1"/>
  <c r="O92" i="3"/>
  <c r="I92" i="3"/>
  <c r="O87" i="3"/>
  <c r="I87" i="3"/>
  <c r="I82" i="3"/>
  <c r="O82" i="3" s="1"/>
  <c r="I77" i="3"/>
  <c r="O77" i="3" s="1"/>
  <c r="O72" i="3"/>
  <c r="I72" i="3"/>
  <c r="I66" i="3"/>
  <c r="O66" i="3" s="1"/>
  <c r="O61" i="3"/>
  <c r="I61" i="3"/>
  <c r="I56" i="3"/>
  <c r="O56" i="3" s="1"/>
  <c r="I51" i="3"/>
  <c r="O51" i="3" s="1"/>
  <c r="I46" i="3"/>
  <c r="O46" i="3" s="1"/>
  <c r="I41" i="3"/>
  <c r="O41" i="3" s="1"/>
  <c r="I36" i="3"/>
  <c r="O36" i="3" s="1"/>
  <c r="O31" i="3"/>
  <c r="I31" i="3"/>
  <c r="I26" i="3"/>
  <c r="O26" i="3" s="1"/>
  <c r="I21" i="3"/>
  <c r="O21" i="3" s="1"/>
  <c r="I16" i="3"/>
  <c r="O16" i="3" s="1"/>
  <c r="I11" i="3"/>
  <c r="O11" i="3" s="1"/>
  <c r="I81" i="2"/>
  <c r="O127" i="2"/>
  <c r="I127" i="2"/>
  <c r="I122" i="2"/>
  <c r="O122" i="2" s="1"/>
  <c r="I117" i="2"/>
  <c r="O117" i="2" s="1"/>
  <c r="I112" i="2"/>
  <c r="O112" i="2" s="1"/>
  <c r="I107" i="2"/>
  <c r="O107" i="2" s="1"/>
  <c r="I102" i="2"/>
  <c r="O102" i="2" s="1"/>
  <c r="O97" i="2"/>
  <c r="I97" i="2"/>
  <c r="I92" i="2"/>
  <c r="O92" i="2" s="1"/>
  <c r="I87" i="2"/>
  <c r="O87" i="2" s="1"/>
  <c r="I82" i="2"/>
  <c r="O82" i="2" s="1"/>
  <c r="I76" i="2"/>
  <c r="O76" i="2" s="1"/>
  <c r="O71" i="2"/>
  <c r="I71" i="2"/>
  <c r="O66" i="2"/>
  <c r="I66" i="2"/>
  <c r="I61" i="2"/>
  <c r="O61" i="2" s="1"/>
  <c r="I56" i="2"/>
  <c r="O56" i="2" s="1"/>
  <c r="O51" i="2"/>
  <c r="I51" i="2"/>
  <c r="I46" i="2"/>
  <c r="O46" i="2" s="1"/>
  <c r="I41" i="2"/>
  <c r="O41" i="2" s="1"/>
  <c r="O36" i="2"/>
  <c r="I36" i="2"/>
  <c r="I31" i="2"/>
  <c r="O31" i="2" s="1"/>
  <c r="I26" i="2"/>
  <c r="O26" i="2" s="1"/>
  <c r="O21" i="2"/>
  <c r="I21" i="2"/>
  <c r="I16" i="2"/>
  <c r="O16" i="2" s="1"/>
  <c r="O11" i="2"/>
  <c r="I11" i="2"/>
  <c r="I94" i="6" l="1"/>
  <c r="O101" i="6"/>
  <c r="O54" i="9"/>
  <c r="I152" i="9"/>
  <c r="O159" i="9"/>
  <c r="O42" i="12"/>
  <c r="I35" i="12"/>
  <c r="O37" i="6"/>
  <c r="I30" i="6"/>
  <c r="I3" i="6" s="1"/>
  <c r="C14" i="16" s="1"/>
  <c r="I10" i="2"/>
  <c r="I3" i="2" s="1"/>
  <c r="C10" i="16" s="1"/>
  <c r="I71" i="3"/>
  <c r="D18" i="16"/>
  <c r="E23" i="16"/>
  <c r="D10" i="16"/>
  <c r="D12" i="16"/>
  <c r="I113" i="6"/>
  <c r="O58" i="8"/>
  <c r="D16" i="16" s="1"/>
  <c r="I10" i="10"/>
  <c r="I3" i="10" s="1"/>
  <c r="C18" i="16" s="1"/>
  <c r="O17" i="10"/>
  <c r="I173" i="3"/>
  <c r="I10" i="5"/>
  <c r="I3" i="5" s="1"/>
  <c r="C13" i="16" s="1"/>
  <c r="E13" i="16" s="1"/>
  <c r="I227" i="9"/>
  <c r="D20" i="16"/>
  <c r="I3" i="9"/>
  <c r="C17" i="16" s="1"/>
  <c r="I162" i="6"/>
  <c r="O169" i="6"/>
  <c r="C15" i="16"/>
  <c r="E15" i="16" s="1"/>
  <c r="I126" i="9"/>
  <c r="O127" i="9"/>
  <c r="D17" i="16" s="1"/>
  <c r="O69" i="6"/>
  <c r="I68" i="6"/>
  <c r="O68" i="11"/>
  <c r="I67" i="11"/>
  <c r="I3" i="11" s="1"/>
  <c r="C19" i="16" s="1"/>
  <c r="E19" i="16" s="1"/>
  <c r="I132" i="3"/>
  <c r="I65" i="14"/>
  <c r="I3" i="14" s="1"/>
  <c r="C22" i="16" s="1"/>
  <c r="O69" i="14"/>
  <c r="I10" i="3"/>
  <c r="O228" i="9"/>
  <c r="I74" i="12"/>
  <c r="I17" i="13"/>
  <c r="I3" i="13" s="1"/>
  <c r="C21" i="16" s="1"/>
  <c r="E21" i="16" s="1"/>
  <c r="O11" i="6"/>
  <c r="O64" i="8"/>
  <c r="O133" i="3"/>
  <c r="D11" i="16" s="1"/>
  <c r="O114" i="6"/>
  <c r="I181" i="6"/>
  <c r="I10" i="8"/>
  <c r="O18" i="11"/>
  <c r="D19" i="16" s="1"/>
  <c r="O61" i="12"/>
  <c r="O89" i="12"/>
  <c r="I161" i="12"/>
  <c r="O44" i="14"/>
  <c r="D22" i="16" s="1"/>
  <c r="O24" i="6"/>
  <c r="O88" i="6"/>
  <c r="I21" i="8"/>
  <c r="I10" i="12"/>
  <c r="I3" i="12" s="1"/>
  <c r="C20" i="16" s="1"/>
  <c r="E20" i="16" s="1"/>
  <c r="O140" i="9"/>
  <c r="C12" i="16" l="1"/>
  <c r="E12" i="16" s="1"/>
  <c r="E22" i="16"/>
  <c r="I3" i="3"/>
  <c r="C11" i="16" s="1"/>
  <c r="E11" i="16" s="1"/>
  <c r="E18" i="16"/>
  <c r="I3" i="8"/>
  <c r="C16" i="16" s="1"/>
  <c r="E16" i="16" s="1"/>
  <c r="E10" i="16"/>
  <c r="E17" i="16"/>
  <c r="D14" i="16"/>
  <c r="E14" i="16" s="1"/>
  <c r="C6" i="16" l="1"/>
  <c r="C7" i="16"/>
</calcChain>
</file>

<file path=xl/sharedStrings.xml><?xml version="1.0" encoding="utf-8"?>
<sst xmlns="http://schemas.openxmlformats.org/spreadsheetml/2006/main" count="6532" uniqueCount="1550">
  <si>
    <t>EstiCon</t>
  </si>
  <si>
    <t xml:space="preserve">Firma: </t>
  </si>
  <si>
    <t>Rekapitulace ceny</t>
  </si>
  <si>
    <t>Stavba: 2021-111 - A_Rekonstrukce zastávky Lipová Lázně zastávka - OTSKP 2023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</si>
  <si>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</si>
  <si>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</si>
  <si>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</si>
  <si>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</si>
  <si>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</si>
  <si>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</si>
  <si>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</si>
  <si>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PS 20</t>
  </si>
  <si>
    <t>Lipová Lázně zast., úprava zabezpečovací kabelizace</t>
  </si>
  <si>
    <t>PS 21</t>
  </si>
  <si>
    <t>Lipová Lázně zast., úprava sdělovací kabelizace SŽDC</t>
  </si>
  <si>
    <t>PS 22</t>
  </si>
  <si>
    <t>Lipová Lázně zast., rozhlasové zařízení</t>
  </si>
  <si>
    <t>PS 23</t>
  </si>
  <si>
    <t>Lipová Lázně zast., doplnění DDTS a dispečerských pracovišť</t>
  </si>
  <si>
    <t>PS 24</t>
  </si>
  <si>
    <t>Lipová Lázně zast., informační systém</t>
  </si>
  <si>
    <t>PS 25</t>
  </si>
  <si>
    <t>Lipová Lázně zast., kamerový systém</t>
  </si>
  <si>
    <t>PS 30.1</t>
  </si>
  <si>
    <t>Přenosové zařízení (zastávka Lipová Lázně)</t>
  </si>
  <si>
    <t>SO 20</t>
  </si>
  <si>
    <t>Lipová Lázně zast., železniční svršek a spodek</t>
  </si>
  <si>
    <t>SO 20.1</t>
  </si>
  <si>
    <t>Lipová Lázně zast., železniční svršek a spodek - následná úprava GPK</t>
  </si>
  <si>
    <t>SO 21</t>
  </si>
  <si>
    <t>Lipová Lázně zast., nástupiště</t>
  </si>
  <si>
    <t>SO 23</t>
  </si>
  <si>
    <t>Lipová Lázně zast., přístřešek pro cestující</t>
  </si>
  <si>
    <t>SO 24</t>
  </si>
  <si>
    <t>Lipová Lázně zast., orientační systém</t>
  </si>
  <si>
    <t>SO 25</t>
  </si>
  <si>
    <t>SO 98-98</t>
  </si>
  <si>
    <t>Všeobecný objekt</t>
  </si>
  <si>
    <t>Soupis prací objektu</t>
  </si>
  <si>
    <t>S</t>
  </si>
  <si>
    <t>Stavba:</t>
  </si>
  <si>
    <t>2021-111</t>
  </si>
  <si>
    <t>A_Rekonstrukce zastávky Lipová Lázně zastávka - OTSKP 2023</t>
  </si>
  <si>
    <t>O</t>
  </si>
  <si>
    <t>Objekt:</t>
  </si>
  <si>
    <t>D.1</t>
  </si>
  <si>
    <t>Technologická část</t>
  </si>
  <si>
    <t>O1</t>
  </si>
  <si>
    <t>D.1.1</t>
  </si>
  <si>
    <t>Zabezpečovací zařízení</t>
  </si>
  <si>
    <t>O2</t>
  </si>
  <si>
    <t>Rozpočet: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</si>
  <si>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</si>
  <si>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</si>
  <si>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</si>
  <si>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</si>
  <si>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</si>
  <si>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</si>
  <si>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</si>
  <si>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</si>
  <si>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Jednotková</t>
  </si>
  <si>
    <t>Celkem</t>
  </si>
  <si>
    <t>SD</t>
  </si>
  <si>
    <t>1</t>
  </si>
  <si>
    <t>P</t>
  </si>
  <si>
    <t>701005</t>
  </si>
  <si>
    <t/>
  </si>
  <si>
    <t>VYHLEDÁVACÍ MARKER ZEMNÍ S MOŽNOSTÍ ZÁPISU</t>
  </si>
  <si>
    <t>KUS</t>
  </si>
  <si>
    <t>PP</t>
  </si>
  <si>
    <t>VV</t>
  </si>
  <si>
    <t xml:space="preserve"> "1*4; Dle technické zprávy a výkresových příloh" </t>
  </si>
  <si>
    <t>Celkem 4 = 4,000</t>
  </si>
  <si>
    <t>TS</t>
  </si>
  <si>
    <t>Technická specifikace položky odpovídá příslušné cenové soustavě</t>
  </si>
  <si>
    <t>75A131</t>
  </si>
  <si>
    <t>KABEL METALICKÝ DVOUPLÁŠŤOVÝ DO 12 PÁRŮ - DODÁVKA</t>
  </si>
  <si>
    <t>KMPÁR</t>
  </si>
  <si>
    <t xml:space="preserve"> "0,265*3; Dle technické zprávy a výkresových příloh" </t>
  </si>
  <si>
    <t>Celkem 0,795 = 0,795</t>
  </si>
  <si>
    <t>75A141</t>
  </si>
  <si>
    <t>KABEL METALICKÝ DVOUPLÁŠŤOVÝ PŘES 12 PÁRŮ - DODÁVKA</t>
  </si>
  <si>
    <t xml:space="preserve"> "0,024*16+0,03*24+0,024*16; Dle technické zprávy a výkresových příloh" </t>
  </si>
  <si>
    <t>Celkem 1,488 = 1,488</t>
  </si>
  <si>
    <t>75A217</t>
  </si>
  <si>
    <t>ZATAŽENÍ A SPOJKOVÁNÍ KABELŮ DO 12 PÁRŮ - MONTÁŽ</t>
  </si>
  <si>
    <t xml:space="preserve"> "0,265*3+0,05*3; Dle technické zprávy a výkresových příloh" </t>
  </si>
  <si>
    <t>Celkem 0,945 = 0,945</t>
  </si>
  <si>
    <t>75A227</t>
  </si>
  <si>
    <t>ZATAŽENÍ A SPOJKOVÁNÍ KABELŮ PŘES 12 PÁRŮ - MONTÁŽ</t>
  </si>
  <si>
    <t>75A311</t>
  </si>
  <si>
    <t>KABELOVÁ FORMA (UKONČENÍ KABELŮ) PRO KABELY ZABEZPEČOVACÍ DO 12 PÁRŮ</t>
  </si>
  <si>
    <t xml:space="preserve"> "1*2; Dle technické zprávy a výkresových příloh" </t>
  </si>
  <si>
    <t>Celkem 2 = 2,000</t>
  </si>
  <si>
    <t>75A312</t>
  </si>
  <si>
    <t>KABELOVÁ FORMA (UKONČENÍ KABELŮ) PRO KABELY ZABEZPEČOVACÍ PŘES 12 PÁRŮ</t>
  </si>
  <si>
    <t xml:space="preserve"> "1*6; Dle technické zprávy a výkresových příloh" </t>
  </si>
  <si>
    <t>Celkem 6 = 6,000</t>
  </si>
  <si>
    <t>75A321</t>
  </si>
  <si>
    <t>SPOJKA ROVNÁ PRO PLASTOVÉ KABELY S JÁDRY O PRŮMĚRU 1 MM2 DO 12 PÁRŮ</t>
  </si>
  <si>
    <t>75A322</t>
  </si>
  <si>
    <t>SPOJKA ROVNÁ PRO PLASTOVÉ KABELY S JÁDRY O PRŮMĚRU 1 MM2 PŘES 12 PÁRŮ</t>
  </si>
  <si>
    <t xml:space="preserve"> "2*1; Dle technické zprávy a výkresových příloh" </t>
  </si>
  <si>
    <t>75C917</t>
  </si>
  <si>
    <t>SNÍMAČ POČÍTAČE NÁPRAV - MONTÁŽ</t>
  </si>
  <si>
    <t>75C918</t>
  </si>
  <si>
    <t>SNÍMAČ POČÍTAČE NÁPRAV - DEMONTÁŽ</t>
  </si>
  <si>
    <t>75E197</t>
  </si>
  <si>
    <t>PŘÍPRAVA A CELKOVÉ ZKOUŠKY PŘEJEZDOVÉHO ZABEZPEČOVACÍHO ZAŘÍZENÍ PRO JEDNU KOLEJ</t>
  </si>
  <si>
    <t xml:space="preserve"> "1; Dle technické zprávy a výkresových příloh" </t>
  </si>
  <si>
    <t>Celkem 1 = 1,000</t>
  </si>
  <si>
    <t>87627</t>
  </si>
  <si>
    <t>CHRÁNIČKY Z TRUB PLASTOVÝCH DN DO 100MM</t>
  </si>
  <si>
    <t>M</t>
  </si>
  <si>
    <t xml:space="preserve"> "85+65+15; Dle technické zprávy a výkresových příloh" </t>
  </si>
  <si>
    <t>Celkem 165 = 165,000</t>
  </si>
  <si>
    <t>R75E147</t>
  </si>
  <si>
    <t>PŘEZKOUŠENÍ A REGULACE AUTOMATICKÉHO HRADLA</t>
  </si>
  <si>
    <t>2</t>
  </si>
  <si>
    <t>Zemní práce</t>
  </si>
  <si>
    <t>029111</t>
  </si>
  <si>
    <t>OSTATNÍ POŽADAVKY - GEODETICKÉ ZAMĚŘENÍ - DÉLKOVÉ</t>
  </si>
  <si>
    <t>KM</t>
  </si>
  <si>
    <t xml:space="preserve"> "0,030*1; Dle technické zprávy a výkresových příloh" </t>
  </si>
  <si>
    <t>Celkem 0,03 = 0,030</t>
  </si>
  <si>
    <t>13183</t>
  </si>
  <si>
    <t>HLOUBENÍ JAM ZAPAŽ I NEPAŽ TŘ II</t>
  </si>
  <si>
    <t>M3</t>
  </si>
  <si>
    <t xml:space="preserve"> "2*2*2*2; Dle technické zprávy a výkresových příloh" </t>
  </si>
  <si>
    <t>Celkem 16 = 16,000</t>
  </si>
  <si>
    <t>13183B</t>
  </si>
  <si>
    <t>HLOUBENÍ JAM ZAPAŽ I NEPAŽ TŘ. II - DOPRAVA</t>
  </si>
  <si>
    <t>M3KM</t>
  </si>
  <si>
    <t xml:space="preserve"> "16*5; Dle technické zprávy a výkresových příloh" </t>
  </si>
  <si>
    <t>13283</t>
  </si>
  <si>
    <t>HLOUBENÍ RÝH ŠÍŘ DO 2M PAŽ I NEPAŽ TŘ. II</t>
  </si>
  <si>
    <t xml:space="preserve"> "20*0,35*0,8; Dle technické zprávy a výkresových příloh" </t>
  </si>
  <si>
    <t>Celkem 5,6 = 5,600</t>
  </si>
  <si>
    <t>13283B</t>
  </si>
  <si>
    <t>HLOUBENÍ RÝH ŠÍŘ DO 2M PAŽ I NEPAŽ TŘ. II - DOPRAVA</t>
  </si>
  <si>
    <t xml:space="preserve"> "5,6*5; Dle technické zprávy a výkresových příloh" </t>
  </si>
  <si>
    <t>Celkem 28 = 28,000</t>
  </si>
  <si>
    <t>14173</t>
  </si>
  <si>
    <t>PROTLAČOVÁNÍ POTRUBÍ Z PLAST HMOT DN DO 200MM</t>
  </si>
  <si>
    <t xml:space="preserve"> "10*1; Dle technické zprávy a výkresových příloh" </t>
  </si>
  <si>
    <t>Celkem 10 = 10,000</t>
  </si>
  <si>
    <t>17411</t>
  </si>
  <si>
    <t>ZÁSYP JAM A RÝH ZEMINOU SE ZHUTNĚNÍM</t>
  </si>
  <si>
    <t xml:space="preserve"> "16+5,6; Dle technické zprávy a výkresových příloh" </t>
  </si>
  <si>
    <t>Celkem 21,6 = 21,600</t>
  </si>
  <si>
    <t>701003</t>
  </si>
  <si>
    <t>BETONOVÝ OZNAČNÍK</t>
  </si>
  <si>
    <t>702111</t>
  </si>
  <si>
    <t>KABELOVÝ ŽLAB ZEMNÍ VČETNĚ KRYTU SVĚTLÉ ŠÍŘKY DO 120 MM</t>
  </si>
  <si>
    <t xml:space="preserve"> "20*1; Dle technické zprávy a výkresových příloh" </t>
  </si>
  <si>
    <t>Celkem 20 = 20,000</t>
  </si>
  <si>
    <t>702311</t>
  </si>
  <si>
    <t>ZAKRYTÍ KABELŮ VÝSTRAŽNOU FÓLIÍ ŠÍŘKY DO 20 CM</t>
  </si>
  <si>
    <t>D.2.1</t>
  </si>
  <si>
    <t>Sdělovací zařízení</t>
  </si>
  <si>
    <t>01</t>
  </si>
  <si>
    <t>VŠEOBECNÉ KONSTRUKCE A PRÁCE</t>
  </si>
  <si>
    <t>11130</t>
  </si>
  <si>
    <t>SEJMUTÍ DRNU</t>
  </si>
  <si>
    <t>M2</t>
  </si>
  <si>
    <t xml:space="preserve"> "viz technická zpráva a výkresová část" </t>
  </si>
  <si>
    <t>Celkem 93 = 93,000</t>
  </si>
  <si>
    <t>včetně vodorovné dopravy  a uložení na skládku</t>
  </si>
  <si>
    <t>položka zahrnuje:- vodorovná a svislá doprava, přemístění, přeložení, manipulace s výkopkem- kompletní provedení vykopávky nezapažené i zapažené- ošetření výkopiště po celou dobu práce v něm vč. klimatických opatření- ztížení vykopávek v blízkosti podzemního vedení, konstrukcí a objektů vč. jejich dočasného zajištění- ztížení pod vodou, v okolí výbušnin, ve stísněných prostorech a pod.- těžení po vrstvách, pásech a po jiných nutných částech (figurách)- čerpání vody vč. čerpacích jímek, potrubí a pohotovostní čerpací soupravy (viz ustanovení k pol. 1151,2)- potřebné snížení hladiny podzemní vody- těžení a rozpojování jednotlivých balvanů- vytahování a nošení výkopku- svahování a přesvah. svahů do konečného tvaru, výměna hornin v podloží a v pláni znehodnocené klimatickými vlivy- eventuelně nutné druhotné rozpojení odstřelené horniny- ruční vykopávky, odstranění kořenů a napadávek- pažení, vzepření a rozepření vč. přepažování (vyjma štětových stěn)- úpravu, ochranu a očištění dna, základové spáry, stěn a svahů- odvedení nebo obvedení vody v okolí výkopiště a ve výkopišti- třídění výkopku- veškeré pomocné konstrukce umožňující provedení vykopávky (příjezdy, sjezdy, nájezdy, lešení, podpěr. konstr., přemostění, zpevněné plochy, zakrytí a pod.)- nezahrnuje uložení zeminy (na skládku, do násypu) ani poplatky za skládku, vykazují se v položce č.0141**</t>
  </si>
  <si>
    <t>Celkem 80 = 80,000</t>
  </si>
  <si>
    <t>Položka zahrnuje samostatnou dopravu zeminy. Množství se určí jako součin kubatutry [m3] a požadované vzdálenosti [km].</t>
  </si>
  <si>
    <t>Celkem 162 = 162,000</t>
  </si>
  <si>
    <t>15150</t>
  </si>
  <si>
    <t>POPLATKY ZA LIKVIDACI ODPADŮ NEKONTAMINOVANÝCH - 17 05 08  ŠTĚRK Z KOLEJIŠTĚ (ODPAD PO RECYKLACI)</t>
  </si>
  <si>
    <t>T</t>
  </si>
  <si>
    <t>Celkem 30 = 30,000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</si>
  <si>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</si>
  <si>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Celkem 178 = 178,000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</si>
  <si>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</t>
  </si>
  <si>
    <t>17511</t>
  </si>
  <si>
    <t>OBSYP POTRUBÍ A OBJEKTŮ SE ZHUTNĚNÍM</t>
  </si>
  <si>
    <t>Celkem 15 = 15,000</t>
  </si>
  <si>
    <t>položka zahrnuje:- kompletní provedení zemní konstrukce vč. výběru vhodného materiálu- úprava  ukládaného  materiálu  vlhčením,  tříděním,  promícháním  nebo  vysoušením,  příp. jiné úpravy za účelem zlepšení jeho  mech. vlastností- hutnění i různé míry hutnění - ošetření úložiště po celou dobu práce v něm vč. klimatických opatření- ztížení v okolí vedení, konstrukcí a objektů a jejich dočasné zajištění- ztížení provádění vč. hutnění ve ztížených podmínkách a stísněných prostorech- ztížené ukládání sypaniny pod vodu- ukládání po vrstvách a po jiných nutných částech (figurách) vč. dosypávek- spouštění a nošení materiálu- výměna částí zemní konstrukce znehodnocené klimatickými vlivy- ruční hutnění a výplň jam a prohlubní v podloží- úprava, očištění, ochrana a zhutnění podloží- svahování, hutnění a uzavírání povrchů svahů- zřízení lavic na svazích- udržování úložiště a jeho ochrana proti vodě- odvedení nebo obvedení vody v okolí úložiště a v úložišti- veškeré  pomocné konstrukce umožňující provedení  zemní konstrukce  (příjezdy,  sjezdy,  nájezdy, lešení, podpěrné konstrukce, přemostění, zpevněné plochy, zakrytí a pod.)- zemina vytlačená potrubím o DN do 180mm se od kubatury obsypů neodečítá</t>
  </si>
  <si>
    <t>18214</t>
  </si>
  <si>
    <t>ÚPRAVA POVRCHŮ SROVNÁNÍM ÚZEMÍ V TL DO 0,25M</t>
  </si>
  <si>
    <t>Celkem 173 = 173,000</t>
  </si>
  <si>
    <t>položka zahrnuje srovnání výškových rozdílů terénu</t>
  </si>
  <si>
    <t>18234</t>
  </si>
  <si>
    <t>ROZPROSTŘENÍ ORNICE V ROVINĚ V TL DO 0,25M</t>
  </si>
  <si>
    <t>položka zahrnuje:nutné přemístění ornice z dočasných skládek vzdálených do 50mrozprostření ornice v předepsané tloušťce v rovině a ve svahu do 1:5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</si>
  <si>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</si>
  <si>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</si>
  <si>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</si>
  <si>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38824A</t>
  </si>
  <si>
    <t>KABELOVOD Z MULTIKANÁLŮ DEVÍTIOTVOROVÝCH STANDARDNÍCH</t>
  </si>
  <si>
    <t>Celkem 100 = 100,000</t>
  </si>
  <si>
    <t>Položka zahrnuje veškerý materiál, výrobky a polotovary, včetně mimostaveništní a vnitrostaveništní dopravy (rovněž přesuny), včetně naložení a složení, případně s uložením.</t>
  </si>
  <si>
    <t>87633</t>
  </si>
  <si>
    <t>CHRÁNIČKY Z TRUB PLASTOVÝCH DN DO 150MM</t>
  </si>
  <si>
    <t>položky pro zhotovení potrubí platí bez ohledu na sklonzahrnuje:- výrobní dokumentaci (včetně technologického předpisu)- dodání veškerého trubního a pomocného materiálu  (trouby,  trubky,  tvarovky,  spojovací a těsnící  materiál a pod.), podpěrných, závěsných a upevňovacích prvků, včetně potřebných úprav- úprava a příprava podkladu a podpěr, očištění a ošetření podkladu a podpěr- zřízení plně funkčního potrubí, kompletní soustavy, podle příslušného technologického předpisu- zřízení potrubí i jednotlivých částí po etapách, včetně pracovních spar a spojů, pracovního zaslepení konců a pod.- úprava prostupů, průchodů  šachtami a komorami, okolí podpěr a vyústění, zaústění, napojení, vyvedení a upevnění odpad. výustí- ochrana potrubí nátěrem (vč. úpravy povrchu), případně izolací, nejsou-li tyto práce předmětem jiné položky- úprava, očištění a ošetření prostoru kolem potrubí včetně případně předepsaného utěsnění konců chrániček- položky platí pro práce prováděné v prostoru zapaženém i nezapaženém a i v kolektorech, chráničkách</t>
  </si>
  <si>
    <t>70</t>
  </si>
  <si>
    <t>VŠEOBECNÉ PRÁCE PRO SILNOPROUD A SLABOPROUD</t>
  </si>
  <si>
    <t>701001</t>
  </si>
  <si>
    <t>OZNAČOVACÍ ŠTÍTEK KABELOVÉHO VEDENÍ, SPOJKY NEBO KABELOVÉ SKŘÍNĚ (VČETNĚ OBJÍMKY)</t>
  </si>
  <si>
    <t>1. Položka obsahuje: – pomocné mechanismy2. Položka neobsahuje: X3. Způsob měření:Měří se plocha v metrech čtverečných.</t>
  </si>
  <si>
    <t>701004</t>
  </si>
  <si>
    <t>VYHLEDÁVACÍ MARKER ZEMNÍ</t>
  </si>
  <si>
    <t>Celkem 8 = 8,000</t>
  </si>
  <si>
    <t>1. Položka obsahuje: – obsahuje i demontáž po skončení provizorního stavu – dopravu do skladu nebo na likvidaci – obrátkovost, opotřebení zapůjčeného materiálu – poplatek za likvidaci odpadů, pokud je materiál likvidován2. Položka neobsahuje: X3. Způsob měření:Udává se počet kusů kompletní konstrukce nebo práce.</t>
  </si>
  <si>
    <t>1. Položka obsahuje: – úprava dna výkopu – položení betonového žlabu / chráničky včetně zakrytí – pomocné mechanismy2. Položka neobsahuje: X3. Způsob měření:Udává se počet kusů kompletní konstrukce nebo práce.</t>
  </si>
  <si>
    <t>1. Položka obsahuje: – kompletní montáž, rozměření, upevnění, řezání, spojování a pod.  – veškerý spojovací a montážní materiál vč. upevňovacího materiálu ( držáky apod.) – pomocné mechanismy2. Položka neobsahuje: X3. Způsob měření:Měří se metr délkový.</t>
  </si>
  <si>
    <t>702112</t>
  </si>
  <si>
    <t>KABELOVÝ ŽLAB ZEMNÍ VČETNĚ KRYTU SVĚTLÉ ŠÍŘKY PŘES 120 DO 250 MM</t>
  </si>
  <si>
    <t>Celkem 170 = 170,000</t>
  </si>
  <si>
    <t>betonový žlab sv.š.20cm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</si>
  <si>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 a povrchovou úpravu2. Položka neobsahuje: X3. Způsob měření:Udává se počet sad, které se skládají z předepsaných dílů, jež tvoří požadovaný celek, za každý započatý měsíc pronájmu.</t>
  </si>
  <si>
    <t>702312</t>
  </si>
  <si>
    <t>ZAKRYTÍ KABELŮ VÝSTRAŽNOU FÓLIÍ ŠÍŘKY PŘES 20 DO 40 CM</t>
  </si>
  <si>
    <t>Celkem 280 = 280,000</t>
  </si>
  <si>
    <t>1. Položka obsahuje: – kompletní montáž, návrh, rozměření, upevnění, začištění, sváření, vrtání, řezání, spojování a pod.  – veškerý spojovací a montážní materiál vč. upevňovacího materiálu – sestavení a upevnění konstrukce na stanovišti – pomocné mechanismy2. Položka neobsahuje: X3. Způsob měření:Udává se počet sad, které se skládají z předepsaných dílů, jež tvoří požadovaný celek, za každý započatý měsíc pronájmu.</t>
  </si>
  <si>
    <t>702421</t>
  </si>
  <si>
    <t>KABELOVÝ PROSTUP DO OBJEKTU PŘES ZÁKLAD BETONOVÝ SVĚTLÉ ŠÍŘKY DO 100 MM</t>
  </si>
  <si>
    <t>1. Položka obsahuje: – kompletní montáž, rozměření, upevnění, sváření, řezání, spojování a pod.  – veškerý spojovací a montážní materiál vč. upevňovacího materiálu ( stojky, držáky, konzoly apod.) – elektrické pospojování – pomocné mechanismy a nátěr2. Položka neobsahuje: – víko a kabelové příchytky3. Způsob měření:Měří se metr délkový.</t>
  </si>
  <si>
    <t>702901</t>
  </si>
  <si>
    <t>ZASYPÁNÍ KABELOVÉHO ŽLABU VRSTVOU Z PŘESÁTÉHO PÍSKU ČI VÝKOPKU SVĚTLÉ ŠÍŘKY DO 120 MM</t>
  </si>
  <si>
    <t>1. Položka obsahuje:
 – veškeré zemní práce včetně dodání zásypového materiálu
2. Položka neobsahuje:
 X
3. Způsob měření:
Měří se metr délkový.</t>
  </si>
  <si>
    <t>702902</t>
  </si>
  <si>
    <t>ZASYPÁNÍ KABELOVÉHO ŽLABU VRSTVOU Z PŘESÁTÉHO PÍSKU ČI VÝKOPKU SVĚTLÉ ŠÍŘKY PŘES 120 DO 250 MM</t>
  </si>
  <si>
    <t>709400</t>
  </si>
  <si>
    <t>ZATAŽENÍ LANKA DO CHRÁNIČKY NEBO ŽLABU</t>
  </si>
  <si>
    <t>1. Položka obsahuje: – všechny náklady na demontáž stávajícího zařízení včetně pomocných doplňujících úprav pro jeho likvidaci – naložení vybouraného materiálu na dopravní prostředek2. Položka neobsahuje: – odvoz vybouraného materiálu – poplatek za likvidaci odpadů (nacení se dle SSD 0)3. Způsob měření:Měří se metr délkový.</t>
  </si>
  <si>
    <t>74</t>
  </si>
  <si>
    <t>SILNOPROUD</t>
  </si>
  <si>
    <t>741911</t>
  </si>
  <si>
    <t>UZEMŇOVACÍ VODIČ V ZEMI FEZN DO 120 MM2</t>
  </si>
  <si>
    <t>Celkem 50 = 50,000</t>
  </si>
  <si>
    <t>1. Položka obsahuje: – přípravu podkladu pro osazení – měření, dělení, spojování, tvarování – ochranný nátěr spojů a při průchodu vodiče nad terén apod. dle příslušných norem2. Položka neobsahuje: – zemní práce – ochranu vodiče - chráničky apod.3. Způsob měření:Měří se metr délkový.</t>
  </si>
  <si>
    <t>741C02</t>
  </si>
  <si>
    <t>UZEMŇOVACÍ SVORKA</t>
  </si>
  <si>
    <t>1. Položka obsahuje: – veškeré příslušenství2. Položka neobsahuje: X3. Způsob měření:Udává se počet kusů kompletní konstrukce nebo práce.</t>
  </si>
  <si>
    <t>741C04</t>
  </si>
  <si>
    <t>OCHRANNÉ POSPOJOVÁNÍ CU VODIČEM DO 16 MM2</t>
  </si>
  <si>
    <t>Celkem 5 = 5,000</t>
  </si>
  <si>
    <t>1. Položka obsahuje: – připojení zařízení vodičem do Cu 16mm2 k zemnícímu vodiči délky do 2m vč. ukončení2. Položka neobsahuje: X3. Způsob měření:Udává se počet kusů kompletní konstrukce nebo práce.</t>
  </si>
  <si>
    <t>741C05</t>
  </si>
  <si>
    <t>SPOJOVÁNÍ UZEMŇOVACÍCH VODIČŮ</t>
  </si>
  <si>
    <t>1. Položka obsahuje: – tvarování, přípravu spojů – svařování – ochranný nátěr spoje dle příslušných norem2. Položka neobsahuje: X3. Způsob měření:Udává se počet kusů kompletní konstrukce nebo práce.</t>
  </si>
  <si>
    <t>741C08</t>
  </si>
  <si>
    <t>OBSYP UZEMŇOVACÍHO VEDENÍ BENTONITEM (2 KG/M)</t>
  </si>
  <si>
    <t>Položka obsahuje : Dodávku a montáž materiálu včetně dopravy, manipulace, přípravu a jeho uložení do výkopu. Dále obsahuje cenu za pom. mechanismy včetně všech ostatních vedlejších nákladů</t>
  </si>
  <si>
    <t>742G12</t>
  </si>
  <si>
    <t>KABEL NN DVOU- A TŘÍŽÍLOVÝ CU S PLASTOVOU IZOLACÍ OD 4 DO 16 MM2</t>
  </si>
  <si>
    <t>1. Položka obsahuje: – manipulace a uložení kabelu (do země, chráničky, kanálu, na rošty, na TV a pod.)2. Položka neobsahuje: – příchytky, spojky, koncovky, chráničky apod.3. Způsob měření:Měří se metr délkový.</t>
  </si>
  <si>
    <t>744612</t>
  </si>
  <si>
    <t>JISTIČ JEDNOPÓLOVÝ (10 KA) OD 4 DO 10 A</t>
  </si>
  <si>
    <t>pro 19" skříň</t>
  </si>
  <si>
    <t>1. Položka obsahuje: – veškerý spojovací materiál vč. připojovacího vedení – technický popis viz. projektová dokumentace2. Položka neobsahuje: X3. Způsob měření:Udává se počet kusů kompletní konstrukce nebo práce.</t>
  </si>
  <si>
    <t>NAPÁJECÍ ZDROJ PŘÍPLATEK ZA VYBAVENÝ PANEL DISTRIBUCE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</si>
  <si>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</si>
  <si>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</t>
  </si>
  <si>
    <t>SLABOPROUD</t>
  </si>
  <si>
    <t>742J14</t>
  </si>
  <si>
    <t>KONEKTORY NA OPTICKÝ KABEL</t>
  </si>
  <si>
    <t>Celkem 36 = 36,000</t>
  </si>
  <si>
    <t>Položka obsahuje: Dodávku a montáž včetně podružného montážního materiálu, dopravu na staveniště, připojení na kabel a zapojení na zařízení. Dále obsahuje cenu za pom. mechanismy včetně všech ostatních vedlejších nákladů</t>
  </si>
  <si>
    <t>742J35</t>
  </si>
  <si>
    <t>TCEPKPFLE DO 15XN0,8, KABEL SDĚLOVACÍ ČTYŘKOVANÝ, IZOLACE PVC</t>
  </si>
  <si>
    <t>Celkem 320 = 320,000</t>
  </si>
  <si>
    <t>Položka obsahuje : Dodávku a montáž kabelu včetně dovozu, manipulace a uložení kabelu (do chráničky, do země, na rošty a pod. ). Dále obsahuje cenu za pom. mechanismy včetně všech ostatních vedlejších nákladů</t>
  </si>
  <si>
    <t>742P15</t>
  </si>
  <si>
    <t>OZNAČOVACÍ ŠTÍTEK NA KABEL</t>
  </si>
  <si>
    <t>1. Položka obsahuje: – veškeré příslušentsví2. Položka neobsahuje: X3. Způsob měření:Udává se počet kusů kompletní konstrukce nebo práce.</t>
  </si>
  <si>
    <t>75I222</t>
  </si>
  <si>
    <t>KABEL ZEMNÍ DVOUPLÁŠŤOVÝ BEZ PANCÍŘE PRŮMĚRU ŽÍLY 0,8 MM DO 25XN</t>
  </si>
  <si>
    <t>KMČTYŘKA</t>
  </si>
  <si>
    <t>Celkem 4,8 = 4,800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</si>
  <si>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 a montáž specifikované kabelizace se měří v délce udané v kmčtyřkách.</t>
  </si>
  <si>
    <t>75I811</t>
  </si>
  <si>
    <t>KABEL OPTICKÝ SINGLEMODE DO 12 VLÁKEN</t>
  </si>
  <si>
    <t>KMVLÁKNO</t>
  </si>
  <si>
    <t>Celkem 2,46 = 2,460</t>
  </si>
  <si>
    <t>1. Položka obsahuje:
 – dodávku specifikované kabelizace včetně potřebného drobného montážního materiálu
 – dodávku souvisejícího příslušenství pro specifickou kabelizaci
 – náklady na dopravu a skladování
 – práce spojené s montáží specifikované kabelizace specifikovaným způsobem
 – veškeré potřebné mechanizmy, včetně obsluhy, náklady na mzdy a přibližné (průměrné) náklady na pořízení potřebných materiálů včetně všech ostatních vedlejších nákladů
2. Položka neobsahuje:
 X
3. Způsob měření:
 – Dodávka a montáž specifikované kabelizace se měří v délce udané v kmvláknech.</t>
  </si>
  <si>
    <t>75I812</t>
  </si>
  <si>
    <t>KABEL OPTICKÝ SINGLEMODE DO 36 VLÁKEN</t>
  </si>
  <si>
    <t>Celkem 0,72 = 0,720</t>
  </si>
  <si>
    <t>75I81X</t>
  </si>
  <si>
    <t>KABEL OPTICKÝ SINGLEMODE - MONTÁŽ</t>
  </si>
  <si>
    <t>OK 12vl.</t>
  </si>
  <si>
    <t>Celkem 205 = 205,000</t>
  </si>
  <si>
    <t>1. Položka obsahuje:
 – práce spojené s montáží specifikované kabelizace specifikovaným způsobem (uložení na konstrukci, uložení, zatažení, zafouknutí)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</si>
  <si>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zafouknutí - 72vl.</t>
  </si>
  <si>
    <t>Celkem 2700 = 2700,000</t>
  </si>
  <si>
    <t>75I81Y</t>
  </si>
  <si>
    <t>KABEL OPTICKÝ SINGLEMODE - DEMONTÁŽ</t>
  </si>
  <si>
    <t>vyfouknutí - 72vl.</t>
  </si>
  <si>
    <t>1. Položka obsahuje:
 – demontáž (pro další využití/do šrotu) specifikované kabelizace včetně potřebného drobného pomocného materiálu
 – veškeré potřebné mechanizmy, včetně obsluhy, náklady na mzdy a přibližné (průměrné) náklady na pořízení potřebných materiálů včetně všech ostatních vedlejších nákladů
 – odvoz demontované kabelizace a skladování, případně ekologické likvidace bloku/zařízení/kabelizace
2. Položka neobsahuje:
 X
3. Způsob měření:
 –  Udává se počet metrů kompletní konstrukce nebo práce.</t>
  </si>
  <si>
    <t>75I841</t>
  </si>
  <si>
    <t>KABEL OPTICKÝ - REZERVA DO 500 MM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</si>
  <si>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a práce.</t>
  </si>
  <si>
    <t xml:space="preserve">75I84X </t>
  </si>
  <si>
    <t>KABEL OPTICKÝ - REZERVA DO 500 MM - MONTÁŽ</t>
  </si>
  <si>
    <t>1. Položka obsahuje:
 – kompletní montáž specifikovaného bloku/zařízení a souvisejícího příslušenství včetně potřebného drobného montážního materiálu
 – veškeré potřebné mechanizmy, včetně obsluhy, náklady na mzdy a přibližné (průměrné) náklady na pořízení potřebných materiálů včetně všech ostatních vedlejších nákladů
2. Položka neobsahuje:
 X
3. Způsob měření:
 – Udává se počet kusů kompletní konstrukce nebo práce.</t>
  </si>
  <si>
    <t>75I921</t>
  </si>
  <si>
    <t>OPTOTRUBKA HDPE S LANKEM PRŮMĚRU DO 40 MM</t>
  </si>
  <si>
    <t>Celkem 485 = 485,000</t>
  </si>
  <si>
    <t>1. Položka obsahuje: – dodávku specifikované kabelizace včetně potřebného drobného montážního materiálu – dopravu a skladování – práce spojené s montáží specifikované kabelizace specifikovaným způsobem (uložení na konstrukci, uložení, zatažení) – veškeré potřebné mechanizmy, včetně obsluhy, náklady na mzdy a přibližné (průměrné) náklady na pořízení potřebných materiálů2. Položka neobsahuje: X3. Způsob měření:Dodávka a montáž specifikované kabelizace se měří v délce udané v metrech.</t>
  </si>
  <si>
    <t xml:space="preserve">75I92X    </t>
  </si>
  <si>
    <t>OPTOTRUBKA HDPE S LANKEM - MONTÁŽ</t>
  </si>
  <si>
    <t>1. Položka obsahuje:
 – práce spojené s montáží specifikované kabelizace specifikovaným způsobem (uložení na konstrukci, uložení, zatažení)
 – veškeré potřebné mechanizmy, včetně obsluhy, náklady na mzdy a přibližné (průměrné) náklady na pořízení potřebných materiálů včetně všech ostatních vedlejších nákladů
2. Položka neobsahuje:
 X
3. Způsob měření:
 – Práce specifikovaného se měří v délce kabelizace udané v metrech.</t>
  </si>
  <si>
    <t>75I961</t>
  </si>
  <si>
    <t>OPTOTRUBKA - HERMETIZACE ÚSEKU DO 2000 M</t>
  </si>
  <si>
    <t>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</si>
  <si>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úseků.</t>
  </si>
  <si>
    <t>75I962</t>
  </si>
  <si>
    <t>OPTOTRUBKA - KALIBRACE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</si>
  <si>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metrů.</t>
  </si>
  <si>
    <t>75IA11</t>
  </si>
  <si>
    <t>OPTOTRUBKOVÁ SPOJKA  PRŮMĚRU DO 40 MM - DODÁVKA</t>
  </si>
  <si>
    <t>75IA1X</t>
  </si>
  <si>
    <t>OPTOTRUBKOVÁ SPOJKA  - MONTÁŽ</t>
  </si>
  <si>
    <t>75IA51</t>
  </si>
  <si>
    <t>OPTOTRUBKOVÁ KONCOVKA PRŮMĚRU DO 40 MM - DODÁVKA</t>
  </si>
  <si>
    <t xml:space="preserve">75IA5X </t>
  </si>
  <si>
    <t>OPTOTRUBKOVÁ KONCOVKA - MONTÁŽ</t>
  </si>
  <si>
    <t xml:space="preserve">75IA61    </t>
  </si>
  <si>
    <t>OPTOTRUBKOVÁ KONCOVKA S VENTILKEM PRŮMĚRU DO 40 MM - DODÁVKA</t>
  </si>
  <si>
    <t xml:space="preserve">75IA6X    </t>
  </si>
  <si>
    <t>OPTOTRUBKOVÁ KONCOKA S VENTILKEM - MONTÁŽ</t>
  </si>
  <si>
    <t>75IA71</t>
  </si>
  <si>
    <t>OPTOTRUBKOVÁ PRŮCHODKA PRŮMĚRU DO 40 MM - DODÁVKA</t>
  </si>
  <si>
    <t>Celkem 7 = 7,000</t>
  </si>
  <si>
    <t xml:space="preserve">75IA7X </t>
  </si>
  <si>
    <t>OPTOTRUBKOVÁ PRŮCHODKA - MONTÁŽ</t>
  </si>
  <si>
    <t>75ID11</t>
  </si>
  <si>
    <t>PLASTOVÁ ZEMNÍ KOMORA PRO ULOŽENÍ REZERVY - DODÁVKA</t>
  </si>
  <si>
    <t>75ID1X</t>
  </si>
  <si>
    <t>PLASTOVÁ ZEMNÍ KOMORA PRO ULOŽENÍ REZERVY - MONTÁŽ</t>
  </si>
  <si>
    <t>1. Položka obsahuje: – kompletní montáž specifikovaného bloku/zařízení a souvisejícího příslušenství včetně potřebného drobného montážního materiálu
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nebo práce.</t>
  </si>
  <si>
    <t>75ID1Y</t>
  </si>
  <si>
    <t>PLASTOVÁ ZEMNÍ KOMORA PRO ULOŽENÍ REZERVY - DEMONTÁŽ</t>
  </si>
  <si>
    <t>demontáž stávající komory</t>
  </si>
  <si>
    <t>1. Položka obsahuje: – demontáž (pro další využití/do šrotu) specifikovaného bloku/zařízení včetně potřebného drobného pomocného materiálu – veškeré potřebné mechanizmy, včetně obsluhy, náklady na mzdy a přibližné (průměrné) náklady na pořízení potřebných materiálů včetně všech ostatních vedlejších nákladů – odvoz demontovaného bloku/zařízení a skladování, případně ekologické likvidace bloku/zařízení 2. Položka neobsahuje: X 3. Způsob měření: Udává se počet kusů kompletní konstrukce nebo práce.</t>
  </si>
  <si>
    <t>75ID21</t>
  </si>
  <si>
    <t>PLASTOVÁ ZEMNÍ KOMORA PRO ULOŽENÍ SPOJKY - DODÁVKA</t>
  </si>
  <si>
    <t>75ID2X</t>
  </si>
  <si>
    <t>PLASTOVÁ ZEMNÍ KOMORA PRO ULOŽENÍ SPOJKY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</si>
  <si>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nebo práce.</t>
  </si>
  <si>
    <t>75ID31</t>
  </si>
  <si>
    <t>PLASTOVÁ ZEMNÍ KOMORA TĚSNENÍ PRO HDPE TRUBKU DO 40 MM - DODÁVKA</t>
  </si>
  <si>
    <t>75ID3X</t>
  </si>
  <si>
    <t>PLASTOVÁ ZEMNÍ KOMORA TĚSNENÍ PRO HDPE TRUBKU DO 40 MM - MONTÁŽ</t>
  </si>
  <si>
    <t>75ID3Y</t>
  </si>
  <si>
    <t>PLASTOVÁ ZEMNÍ KOMORA TĚSNENÍ PRO HDPE TRUBKU DO 40 MM - DEMONTÁŽ</t>
  </si>
  <si>
    <t>75IEE1</t>
  </si>
  <si>
    <t>OPTICKÝ ROZVADĚČ 19" PROVEDENÍ DO 12 VLÁKEN - DODÁVKA</t>
  </si>
  <si>
    <t>75IEE2</t>
  </si>
  <si>
    <t>OPTICKÝ ROZVADĚČ 19" PROVEDENÍ 24 VLÁKEN - DODÁVKA</t>
  </si>
  <si>
    <t>75IEEX</t>
  </si>
  <si>
    <t>OPTICKÝ ROZVADĚČ 19" PROVEDENÍ - MONTÁŽ</t>
  </si>
  <si>
    <t>75IEF1</t>
  </si>
  <si>
    <t>OPTICKÝ ROZVADĚČ NA ZEĎ DO 12 VLÁKEN - DODÁVKA</t>
  </si>
  <si>
    <t>v rozvaděči NN</t>
  </si>
  <si>
    <t>75IEFX</t>
  </si>
  <si>
    <t>OPTICKÝ ROZVADĚČ NA ZEĎ - MONTÁŽ</t>
  </si>
  <si>
    <t>75IEG1</t>
  </si>
  <si>
    <t>KAZETA PRO ULOŽENÍ SVÁRŮ - DODÁVKA</t>
  </si>
  <si>
    <t xml:space="preserve"> u opt.rozvaděče</t>
  </si>
  <si>
    <t>ve spojce</t>
  </si>
  <si>
    <t>75IEGX</t>
  </si>
  <si>
    <t>KAZETA PRO ULOŽENÍ SVÁRŮ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</si>
  <si>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</si>
  <si>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75IF11</t>
  </si>
  <si>
    <t>SPOJOVACÍ SVORKOVNICE 2/10 - DODÁVKA</t>
  </si>
  <si>
    <t>75IF1X</t>
  </si>
  <si>
    <t>SPOJOVACÍ SVORKOVNICE 2/10 - MONTÁŽ</t>
  </si>
  <si>
    <t>75IF31</t>
  </si>
  <si>
    <t>ZEMNÍCÍ SVORKOVNICE - DODÁVKA</t>
  </si>
  <si>
    <t>75IF3X</t>
  </si>
  <si>
    <t>ZEMNÍCÍ SVORKOVNICE - MONTÁŽ</t>
  </si>
  <si>
    <t>75IF41</t>
  </si>
  <si>
    <t>MONTÁŽNÍ RÁM DO 10+1 - DODÁVKA</t>
  </si>
  <si>
    <t>75IF4X</t>
  </si>
  <si>
    <t>MONTÁŽNÍ RÁM DO 10+1 -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</si>
  <si>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
Udává se počet kusů kompletní konstrukce nebo práce.</t>
  </si>
  <si>
    <t>75IF91</t>
  </si>
  <si>
    <t>KONSTRUKCE DO SKŘÍNĚ 19" PRO UPEVNĚNÍ ZAŘÍZENÍ - DODÁVKA</t>
  </si>
  <si>
    <t>75IF9X</t>
  </si>
  <si>
    <t>KONSTRUKCE DO SKŘÍNĚ 19" PRO UPEVNĚNÍ ZAŘÍZENÍ - MONTÁŽ</t>
  </si>
  <si>
    <t>75IFA1</t>
  </si>
  <si>
    <t>NOSNÍK BLESKOJISTEK - DODÁVKA</t>
  </si>
  <si>
    <t>75IFAX</t>
  </si>
  <si>
    <t>NOSNÍK BLESKOJISTEK - MONTÁŽ</t>
  </si>
  <si>
    <t>75IFB1</t>
  </si>
  <si>
    <t>BLESKOJISTKA - DODÁVKA</t>
  </si>
  <si>
    <t>Celkem 60 = 60,000</t>
  </si>
  <si>
    <t>75IFBX</t>
  </si>
  <si>
    <t>BLESKOJISTKA - MONTÁŽ</t>
  </si>
  <si>
    <t>75IG61</t>
  </si>
  <si>
    <t>VEDENÍ UZEMŇOVACÍ V ZEMI Z FEZN DRÁTU DO 120 MM2 - DODÁVKA</t>
  </si>
  <si>
    <t>1. Položka obsahuje:
 – dodávku specifikovaného bloku/zařízení včetně potřebného drobného montážního materiálu
 – dodávku souvisejícího příslušenství pro specifikovaný blok/zařízení
 – náklady na dopravu a skladování
 – veškeré potřebné mechanizmy, včetně obsluhy, náklady na mzdy a přibližné (průměrné) náklady na pořízení potřebných materiálů včetně všech ostatních vedlejších nákladů
2. Položka neobsahuje:
 X
3. Způsob měření:
 – Dodávka specifikovaného bloku/zařízení/konstrukce se měří v délce udané v metrech.</t>
  </si>
  <si>
    <t>75IG6X</t>
  </si>
  <si>
    <t>VEDENÍ UZEMŇOVACÍ V ZEMI Z FEZN DRÁTU DO 120 MM2  - MONTÁŽ</t>
  </si>
  <si>
    <t>75IH12</t>
  </si>
  <si>
    <t>UKONČENÍ KABELU CELOPLASTOVÉHO BEZ PANCÍŘE DO 100 ŽIL</t>
  </si>
  <si>
    <t>1. Položka obsahuje: – kompletní ukončení specifikované kabelizace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</si>
  <si>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75IH61</t>
  </si>
  <si>
    <t>UKONČENÍ KABELU OPTICKÉHO DO 12 VLÁKEN</t>
  </si>
  <si>
    <t>75IH62</t>
  </si>
  <si>
    <t>UKONČENÍ KABELU OPTICKÉHO DO 36 VLÁKEN</t>
  </si>
  <si>
    <t>75IH63</t>
  </si>
  <si>
    <t>UKONČENÍ KABELU OPTICKÉHO DO 72 VLÁKEN</t>
  </si>
  <si>
    <t>po opětovném zafouknutí DOK</t>
  </si>
  <si>
    <t>1. Položka obsahuje: – kompletní ukončení specifikované kabelizace včetně potřebného drobného montážního materiálu – veškeré potřebné mechanizmy, včetně obsluhy, náklady na mzdy a přibližné (průměrné) náklady na pořízení potřebných materiálů včetně všech ostatních vedlejších nákladů 2. Položka neobsahuje: X 3. Způsob měření: Udává se počet kusů kompletní konstrukce nebo práce.</t>
  </si>
  <si>
    <t>75IH6Y</t>
  </si>
  <si>
    <t>UKONČENÍ KABELU OPTICKÉHO - DEMONTÁŽ</t>
  </si>
  <si>
    <t>při vyfouknutí DOK</t>
  </si>
  <si>
    <t>1. Položka obsahuje: – demontáž (pro další využití/do šrotu) specifikovaného bloku/zařízení včetně potřebného drobného pomocného materiálu – veškeré potřebné mechanizmy, včetně obsluhy, náklady na mzdy a přibližné (průměrné) náklady na pořízení potřebných materiálů včetně všech ostatních vedlejších nákladů – odvoz demontovaného bloku/zařízení a skladování, případně ekologické likvidace bloku/zařízení 2. Položka neobsahuje: X 3. Způsob měření:
Udává se počet kusů kompletní konstrukce nebo práce.</t>
  </si>
  <si>
    <t>75IH91</t>
  </si>
  <si>
    <t>UKONČENÍ KABELU ŠTÍTEK KABELOVÝ - DODÁVKA</t>
  </si>
  <si>
    <t>Celkem 3 = 3,000</t>
  </si>
  <si>
    <t xml:space="preserve">75IH9X  </t>
  </si>
  <si>
    <t>UKONČENÍ KABELU ŠTÍTEK KABELOVÝ - MONTÁŽ</t>
  </si>
  <si>
    <t>75II12</t>
  </si>
  <si>
    <t>SPOJKA PRO CELOPLASTOVÉ KABELY BEZ PANCÍŘE PŘES 100 ŽIL - DODÁVKA</t>
  </si>
  <si>
    <t>75II1X</t>
  </si>
  <si>
    <t>SPOJKA PRO CELOPLASTOVÉ KABELY BEZ PANCÍŘE - MONTÁŽ</t>
  </si>
  <si>
    <t>75II62</t>
  </si>
  <si>
    <t>SPOJKA - ODBOČOVACÍ SOUPRAVA STŘEDNÍ - DODÁVKA</t>
  </si>
  <si>
    <t>75II6X</t>
  </si>
  <si>
    <t>SPOJKA - ODBOČOVACÍ SOUPRAVA - MONTÁŽ</t>
  </si>
  <si>
    <t>75II71</t>
  </si>
  <si>
    <t>SPOJKA OPTICKÁ DO 72 VLÁKEN - DODÁVKA</t>
  </si>
  <si>
    <t>75II7X</t>
  </si>
  <si>
    <t>SPOJKA OPTICKÁ - MONTÁŽ</t>
  </si>
  <si>
    <t>75IJ12</t>
  </si>
  <si>
    <t>MĚŘENÍ JEDNOSMĚRNÉ NA SDĚLOVACÍM KABELU</t>
  </si>
  <si>
    <t>Celkem 120 = 120,000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</si>
  <si>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kusů, jeden kus odpovídá měřenému páru v kabelu.</t>
  </si>
  <si>
    <t>75IJ14</t>
  </si>
  <si>
    <t>MĚŘENÍ ÚTLUMU PŘESLECHU NA BLÍZKÉM KONCI NA MÍSTNÍM SDĚL. KABELU ZA 1 ČTYŘKU XN A 1 MĚŘENÝ ÚSEK</t>
  </si>
  <si>
    <t>1. Položka obsahuje: – práce spojené s měřením specifikované kabelizace specifikovaným způsobem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kusů.</t>
  </si>
  <si>
    <t>75IJ15</t>
  </si>
  <si>
    <t>MĚŘENÍ A VYROVNÁNÍ KAPACITNÍCH NEROVNOVÁH NA MÍSTNÍM SDĚLOVACÍM KABELU, KABEL DO 4 KM DÉLKY, 1 ČTYŘKA</t>
  </si>
  <si>
    <t>75IJ16</t>
  </si>
  <si>
    <t>MĚŘENÍ A VYROVNÁNÍ KAPACITNÍCH NEROVNOVÁH NA MÍSTNÍM SDĚLOVACÍM KABELU, KABEL DO 8 KM DÉLKY, 1 ČTYŘKA</t>
  </si>
  <si>
    <t>75IK11</t>
  </si>
  <si>
    <t>MĚŘENÍ STÁVAJÍCÍHO OPTICKÉHO KABELU</t>
  </si>
  <si>
    <t>VLÁKNO</t>
  </si>
  <si>
    <t>Celkem 72 = 72,000</t>
  </si>
  <si>
    <t>1. Položka obsahuje: – práce spojené s kontrolním měřením stávající optické kabelizace ke zjištění technických parametrů optického kabelu před manipulací včetně potřebného drobného montážního materiálu – měření metodou OTDR na třech vlnových délkách 1310/1550/1625nm v obou směrech dle ČSN EN 61280-4-2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měření:Měřící práce se udávají počtem optických vláken.</t>
  </si>
  <si>
    <t>75IK21</t>
  </si>
  <si>
    <t>MĚŘENÍ KOMPLEXNÍ OPTICKÉHO KABELU</t>
  </si>
  <si>
    <t>72+72+12</t>
  </si>
  <si>
    <t>Celkem 156 = 156,000</t>
  </si>
  <si>
    <t>1. Položka obsahuje:
 – práce spojené s kontrolním měřením stávající optické kabelizace ke zjištění technických parametrů optického kabelu před manipulací včetně potřebného drobného montážního materiálu
 – měření metodou OTDR na třech vlnových délkách 1310/1550/1625nm v obou směrech dle ČSN EN 61280-4-2 a dle TS v platném znění
 – vystavení měřících protokolů případně závěrečné zprávy
 – veškeré potřebné mechanizmy (měřicí přístroje a měřící příslušenství), včetně obsluhy, náklady na mzdy a přibližné (průměrné) náklady na pořízení potřebných materiálů včetně všech ostatních vedlejších nákladů
2. Položka neobsahuje:
 X
3. Způsob měření:
 – Měřící práce se udávají počtem optických vláken.</t>
  </si>
  <si>
    <t>75J222</t>
  </si>
  <si>
    <t>KABEL SDĚLOVACÍ PRO VNITŘNÍ POUŽITÍ DO 20 PÁRŮ PRŮMĚRU 0,5 MM</t>
  </si>
  <si>
    <t>Celkem 0,2 = 0,200</t>
  </si>
  <si>
    <t>1. Položka obsahuje: – dodávku specifikovaného kabelu včetně potřebného drobného montážního materiálu – dopravu a skladování – práce spojené s uložením specifikovaného kabelu specifikovaným způsobem – veškeré potřebné mechanizmy, včetně obsluhy, náklady na mzdy a přibližné (průměrné) náklady na pořízení potřebných materiálů2. Položka neobsahuje: X3. Způsob měření:Dodávka specifikovaného kabelu se měří v délce kabelu udané v kmpárech.</t>
  </si>
  <si>
    <t>75J23X</t>
  </si>
  <si>
    <t>KABEL SDĚLOVACÍ, MONTÁŽ A UPEVNĚNÍ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</si>
  <si>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měření:Práce specifikovaného se měří délce kabelizace udané v kmpárech.</t>
  </si>
  <si>
    <t>75J821</t>
  </si>
  <si>
    <t>OPTICKÝ PIGTAIL SINGLEMODE DO 2 M - DODÁVKA</t>
  </si>
  <si>
    <t>Celkem 48 = 48,000</t>
  </si>
  <si>
    <t>75J92X</t>
  </si>
  <si>
    <t>OPTICKÝ PATCHCORD SINGLEMODE - MONTÁŽ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</si>
  <si>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měření:Práce specifikovaného se měří délce kabelizace udané v kusech.</t>
  </si>
  <si>
    <t>75JB12</t>
  </si>
  <si>
    <t>DATOVÝ ROZVADĚČ 19" 600X600 DO 32 U - DODÁVKA</t>
  </si>
  <si>
    <t>75JB1X</t>
  </si>
  <si>
    <t>DATOVÝ ROZVADĚČ 19" 600X600 - MONTÁŽ</t>
  </si>
  <si>
    <t>1. Položka obsahuje: – kompletní montáž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</si>
  <si>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13</t>
  </si>
  <si>
    <t>Hloubené vykopávky</t>
  </si>
  <si>
    <t>132935</t>
  </si>
  <si>
    <t>HLOUBENÍ RÝH ŠÍŘ DO 2M PAŽ I NEPAŽ TŘ. III, ODVOZ DO 8KM</t>
  </si>
  <si>
    <t xml:space="preserve"> "viz situace" </t>
  </si>
  <si>
    <t>17</t>
  </si>
  <si>
    <t>Konstrukce ze zemin</t>
  </si>
  <si>
    <t>Silnoproud</t>
  </si>
  <si>
    <t>741341R</t>
  </si>
  <si>
    <t>ZÁSUVKA INSTALAČNÍ DVOJNÁSOBNÁ S PŘEPĚŤOVOU OCHRANOU, MONTÁŽ NA KRABICI</t>
  </si>
  <si>
    <t xml:space="preserve"> "viz TZ, schéma" </t>
  </si>
  <si>
    <t>1. Položka obsahuje: – kompletní přístroj vč. příslušenství2. Položka neobsahuje: X3. Způsob měření:Udává se počet kusů kompletní konstrukce nebo práce.</t>
  </si>
  <si>
    <t>Slaboproud</t>
  </si>
  <si>
    <t>75E117</t>
  </si>
  <si>
    <t>DOZOR PRACOVNÍKŮ PROVOZOVATELE PŘI PRÁCI NA ŽIVÉM ZAŘÍZENÍ</t>
  </si>
  <si>
    <t>HOD</t>
  </si>
  <si>
    <t>1. Položka obsahuje: – při provádění prací na zařízení, které je v provozu, určují pracovníci správy dopravní cesty kdy a jak je možné potřebný zásah provést – ztrátu času pracovníků prozozovatele, kteří tento čas využijí ve prospěch prováděné stavby2. Položka neobsahuje: X3. Způsob měření:Udává se počet hodin provádění dozoru, revize nebo práce.</t>
  </si>
  <si>
    <t>75L112</t>
  </si>
  <si>
    <t>ROZHLASOVÁ ÚSTŘEDNA DIGITÁLNÍ (IP) PROVEDENÍ SE ZESILOVAČEM DO 100W - DODÁVKA</t>
  </si>
  <si>
    <t>1. Položka obsahuje: – dodávku specifikovaného bloku/zařízení včetně potřebného drobného montážního materiálu – dodávku souvisejícího příslušenství pro specifikovaný blok/zařízení – dopravu a skladování–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</si>
  <si>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75L117</t>
  </si>
  <si>
    <t>ROZHLASOVÁ ÚSTŘEDNA VSTUPNĚ-VÝSTUPNÍ JEDNOTKA - DODÁVKA</t>
  </si>
  <si>
    <t>75L118</t>
  </si>
  <si>
    <t>ROZHLASOVÁ ÚSTŘEDNA, BLOK OVLÁDÁNÍ RU Z TELEFONNÍ SÍTĚ - DODÁVKA</t>
  </si>
  <si>
    <t>75L11X</t>
  </si>
  <si>
    <t>ROZHLASOVÁ ÚSTŘEDNA - MONTÁŽ</t>
  </si>
  <si>
    <t>1. Položka obsahuje: 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</si>
  <si>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75L123</t>
  </si>
  <si>
    <t>PŘÍSLUŠENSTVÍ ÚSTŘEDNY - SPOJOVACÍ MODUL ROZHLASU - DODÁVKA</t>
  </si>
  <si>
    <t>75L124</t>
  </si>
  <si>
    <t>PŘÍSLUŠENSTVÍ ÚSTŘEDNY - MODUL SPÍNÁNÍ OKRUHŮ - DODÁVKA</t>
  </si>
  <si>
    <t>75L125</t>
  </si>
  <si>
    <t>PŘÍSLUŠENSTVÍ ÚSTŘEDNY - MODUL HLÍDÁNÍ 100 V LINKY RÚ - DODÁVKA</t>
  </si>
  <si>
    <t>75L126</t>
  </si>
  <si>
    <t>PŘÍSLUŠENSTVÍ ÚSTŘEDNY - ŘÍZENÍ ROZHLASOVÉ ÚSTŘEDNY - DODÁVKA</t>
  </si>
  <si>
    <t>75L12X</t>
  </si>
  <si>
    <t>PŘÍSLUŠENSTVÍ ÚSTŘEDNY - MONTÁŽ</t>
  </si>
  <si>
    <t>75L141</t>
  </si>
  <si>
    <t>ROZHLASOVÝ OVLÁDACÍ PRVEK OVLÁDACÍ PULT ROZHLASU - DODÁVKA</t>
  </si>
  <si>
    <t>1. Položka obsahuje: – dodávku specifikovaného bloku/zařízení včetně potřebného drobného montážního materiálu – dodávku souvisejícího příslušenství pro specifikovaný blok/zařízení – dopravu a skladování– kompletní montáž (oživení, konfigurace, nastavení a uvedení do provozu) specifikovaného bloku/zařízení a souvisejícího příslušenství včetně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nebo práce.</t>
  </si>
  <si>
    <t>75L14X</t>
  </si>
  <si>
    <t>ROZHLASOVÝ OVLÁDACÍ PRVEK - MONTÁŽ</t>
  </si>
  <si>
    <t>75L161</t>
  </si>
  <si>
    <t>ROZHLASOVÉ PŘÍSLUŠENSTVÍ - KONZOLA PRO REPRODUKTOR - DODÁVKA</t>
  </si>
  <si>
    <t>75L162</t>
  </si>
  <si>
    <t>ROZHLASOVÉ PŘÍSLUŠENSTVÍ - SVORKOVNICE PRO SKLOPNÝ ROZHLASOVÝ STOŽÁR - DODÁVKA</t>
  </si>
  <si>
    <t>75L163</t>
  </si>
  <si>
    <t>ROZHLASOVÉ PŘÍSLUŠENSTVÍ - ROZVODNÁ KRABICE PRO ROZHLAS - DODÁVKA</t>
  </si>
  <si>
    <t>75L16X</t>
  </si>
  <si>
    <t>ROZHLASOVÉ PŘÍSLUŠENSTVÍ - MONTÁŽ</t>
  </si>
  <si>
    <t>Celkem 9 = 9,000</t>
  </si>
  <si>
    <t>75L172</t>
  </si>
  <si>
    <t>REPRODUKTOR VENKOVNÍ SMĚROVÝ S NASTAVITELNÝM VÝKONEM - DODÁVKA</t>
  </si>
  <si>
    <t>75L17X</t>
  </si>
  <si>
    <t>REPRODUKTOR VENKOVNÍ - MONTÁŽ</t>
  </si>
  <si>
    <t>75L192</t>
  </si>
  <si>
    <t>KABEL SILOVÝ PRO ROZHLAS PRŮMĚRU PŘES 1,5 MM2</t>
  </si>
  <si>
    <t>kmžíla</t>
  </si>
  <si>
    <t>Celkem 1,5 = 1,500</t>
  </si>
  <si>
    <t>1. Položka obsahuje: – dodávku specifikovaného kabelu včetně potřebného drobného montážního materiálu – dopravu a skladování – práce spojené s uložením specifikovaného kabelu specifikovaným způsobem – veškeré potřebné mechanizmy, včetně obsluhy, náklady na mzdy a přibližné (průměrné) náklady na pořízení potřebných materiálů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měření:Dodávka a montáž specifikované kabelizace se měří v délce udané v kmžíla.</t>
  </si>
  <si>
    <t>75L19X</t>
  </si>
  <si>
    <t>KABEL SILOVÝ PRO ROZHLAS - MONTÁŽ</t>
  </si>
  <si>
    <t>1. Položka obsahuje: – práce spojené s montáží specifikované kabelizace specifikovaným způsobem – veškeré potřebné mechanizmy, včetně obsluhy, náklady na mzdy a přibližné (průměrné) náklady na pořízení potřebných materiálů2. Položka neobsahuje: X3. Způsob měření:Práce specifikovaného se měří délce kabelizace udané v kmžíla.</t>
  </si>
  <si>
    <t>75L1A2</t>
  </si>
  <si>
    <t>MĚŘENÍ AKUSTICKÉHO HLUKU NA HRANICI OCHRANNÉHO PÁSMA V ZAST.</t>
  </si>
  <si>
    <t>KOMPLET</t>
  </si>
  <si>
    <t>1. Položka obsahuje: – práce spojené s měřením specifikovaného celku/bloku/zařízení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měření:Udává se komplet odlišných materiálů a činností, které tvoří funkční nedělitelný celek daný názvem položky.</t>
  </si>
  <si>
    <t>75L1B1</t>
  </si>
  <si>
    <t>ZKOUŠENÍ, NASTAVENÍ HLASITOSTI ROZHLASOVÉHO ZAŘÍZENÍ</t>
  </si>
  <si>
    <t>1. Položka obsahuje: – práce spojené se zkoušením, nastavením specifikovaného celku/bloku/zařízení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měření:Udává se komplet odlišných materiálů a činností, které tvoří funkční nedělitelný celek daný názvem položky.</t>
  </si>
  <si>
    <t>75L1B2</t>
  </si>
  <si>
    <t>ZKOUŠENÍ, NASTAVENÍ A UVEDENÍ ROZHLASOVÉHO ZAŘÍZENÍ DO PROVOZU</t>
  </si>
  <si>
    <t>1. Položka obsahuje: – práce spojené se zkoušením, nastavením a uvedení do provozu specifikovaného celku/bloku/zařízení včetně potřebného drobného montážního materiálu – veškeré potřebné mechanizmy (měřicí přístroje a měřící příslušenství), včetně obsluhy, náklady na mzdy a přibližné (průměrné) náklady na pořízení potřebných materiálů včetně všech ostatních vedlejších nákladů2. Položka neobsahuje: X3. Způsob měření:Udává se komplet odlišných materiálů a činností, které tvoří funkční nedělitelný celek daný názvem položky.</t>
  </si>
  <si>
    <t>742J23</t>
  </si>
  <si>
    <t>SYKFY 10X2X0,5, KABEL SDĚLOVACÍ IZOLACE PVC</t>
  </si>
  <si>
    <t xml:space="preserve"> "5*10=50; Dle technické zprávy a výkresových příloh" </t>
  </si>
  <si>
    <t>742J29</t>
  </si>
  <si>
    <t>KABEL SDĚLOVACÍ LAN UTP/FTP UKONČENÝ KONEKTORY RJ45</t>
  </si>
  <si>
    <t>75K223</t>
  </si>
  <si>
    <t>NAPÁJECÍ ZDROJ 24 V DC PŘES 10 A - DODÁVKA</t>
  </si>
  <si>
    <t>75K22X</t>
  </si>
  <si>
    <t>NAPÁJECÍ ZDROJ 24 V DC, SAMOSTATNÝ - MONTÁŽ</t>
  </si>
  <si>
    <t>75O5K1</t>
  </si>
  <si>
    <t>PZTS, PŘEPĚŤOVÁ OCHRANA SBĚRNICE - DODÁVKA</t>
  </si>
  <si>
    <t xml:space="preserve"> "1+1=2; Dle technické zprávy a výkresových příloh" </t>
  </si>
  <si>
    <t>75O5KX</t>
  </si>
  <si>
    <t>PZTS, PŘEPĚŤOVÁ OCHRANA SBĚRNICE - MONTÁŽ</t>
  </si>
  <si>
    <t>75O915</t>
  </si>
  <si>
    <t>DDTS ŽDC, PŘEVODNÍK M-BUS/ ETHERNET</t>
  </si>
  <si>
    <t>75O91X</t>
  </si>
  <si>
    <t>DDTS ŽDC, MONTÁŽ</t>
  </si>
  <si>
    <t>75O923</t>
  </si>
  <si>
    <t>DDTS ŽDC, SW DOPLNĚNÍ INS</t>
  </si>
  <si>
    <t xml:space="preserve"> "5+5=10; Dle technické zprávy a výkresových příloh" </t>
  </si>
  <si>
    <t>75O961</t>
  </si>
  <si>
    <t>DDTS ŽDC, SPOLUPRÁCE ZHOTOVITELE URČENÉHO ZAŘÍZENÍ PŘI INTEGRACI DO DDTS</t>
  </si>
  <si>
    <t>R75O931</t>
  </si>
  <si>
    <t>DDTS ŽDC, SW DOPLNĚNÍ APLIKACE KLIENTA O TLS</t>
  </si>
  <si>
    <t>1. Položka obsahuje: 
- doplnění dispečerské klientské aplikaci pro dohled TLS
- náklady na mzdy
- programátorské práce
2. Položka neobsahuje:
- zpřístupnění dohledu nad novými TLS v konkrétních klientských pracovištích 
3. Způsob měření:
Udává se počet kusů integrovaných TLS .</t>
  </si>
  <si>
    <t>R75O934</t>
  </si>
  <si>
    <t>DDTS ŽDC, SW DOPLNĚNÍ STACIONÁRNÍHO KLIENTA</t>
  </si>
  <si>
    <t xml:space="preserve"> "9*1=9; Dle technické zprávy a výkresových příloh" </t>
  </si>
  <si>
    <t>1. Položka obsahuje: 
- úprava konfigurace stávajícího klientského pracoviště pro zobrazení nově integrovaných TLS
- úprava uživatelských oprávnění
- licence, protokoly ČSN EN 60870-5-104, XML
- náklady na mzdy
- programátorské práce
2. Položka neobsahuje:
 X
3. Způsob měření:
Udává se počet kusů kompletní konstrukce nebo práce.</t>
  </si>
  <si>
    <t>R75O93C</t>
  </si>
  <si>
    <t>DDTS ŽDC, SW DOPLNĚNÍ MOBILNÍHO KLIENTA</t>
  </si>
  <si>
    <t xml:space="preserve"> "1+1+1=3; Dle technické zprávy a výkresových příloh" </t>
  </si>
  <si>
    <t>Technická specifikace položky odpovídá textaci položky</t>
  </si>
  <si>
    <t>R75O942</t>
  </si>
  <si>
    <t>DDTS ŽDC, INTEGRACE OSV</t>
  </si>
  <si>
    <t>1. Položka obsahuje: 
- SW integraci jednoho rozváděče OSV do integračního koncentrátoru DDTS ŽDC ŽDC
- licence s potřebnými protokoly MODBUS, DBNet, S-Net, IEC 60870-5-104 atd. 
- parametrizaci a naplnění datových, technologických, telemetrických a řídicích struktur DDTS ŽDC ŽDC
- náklady na mzdy
- programátorské práce včetně potřebného vybavení
2. Položka neobsahuje:
 X
3. Způsob měření:
Udává se počet kusů kompletní konstrukce nebo práce.</t>
  </si>
  <si>
    <t>R75O947</t>
  </si>
  <si>
    <t>DDTS ŽDC, INTEGRACE OSE</t>
  </si>
  <si>
    <t>1. Položka obsahuje: 
- SW integraci jednoho převodníku M-BUS/ Ethernet s maximálním počtem 15ks připojených elektroměrů do integračního koncentrátoru DDTS ŽDC ŽDC
- licence s potřebnými protokoly MODBUS, DBNet, S-Net, IEC 60870-5-104 atd. 
- parametrizaci a naplnění datových, technologických, telemetrických a řídicích struktur DDTS ŽDC ŽDC
- náklady na mzdy
- programátorské práce včetně potřebného vybavení
2. Položka neobsahuje:
 X
3. Způsob měření:
Udává se počet kusů kompletní konstrukce nebo práce.</t>
  </si>
  <si>
    <t>R75O948</t>
  </si>
  <si>
    <t>DDTS ŽDC, INTEGRACE ROZ</t>
  </si>
  <si>
    <t xml:space="preserve"> "1+1; Dle technické zprávy a výkresových příloh" </t>
  </si>
  <si>
    <t>1. Položka obsahuje: 
- SW integraci jedné rozhlasové ústředny do integračního koncentrátoru DDTS ŽDC ŽDC
- licence s potřebnými protokoly MODBUS, DBNet, S-Net, IEC 60870-5-104 atd. 
- parametrizaci a naplnění datových, technologických, telemetrických a řídicích struktur DDTS ŽDC ŽDC
- náklady na mzdy
- programátorské práce včetně potřebného vybavení
2. Položka neobsahuje:
 X
3. Způsob měření:
Udává se počet kusů kompletní konstrukce nebo práce.</t>
  </si>
  <si>
    <t>R75O94D</t>
  </si>
  <si>
    <t>DDTS ŽDC, INTEGRACE ISC</t>
  </si>
  <si>
    <t>1. Položka obsahuje: 
- SW integraci informačního systému pro cestující v žst./zast. do integračního koncentrátoru DDTS ŽDC ŽDC
- licence s potřebnými protokoly MODBUS, DBNet, S-Net, IEC 60870-5-104 atd. 
- parametrizaci a naplnění datových, technologických, telemetrických a řídicích struktur DDTS ŽDC ŽDC
- náklady na mzdy
- programátorské práce včetně potřebného vybavení
2. Položka neobsahuje:
 X
3. Způsob měření:
Udává se počet kusů kompletní konstrukce nebo práce.</t>
  </si>
  <si>
    <t>R75O94I</t>
  </si>
  <si>
    <t>DDTS ŽDC, INTEGRACE EE</t>
  </si>
  <si>
    <t>1. Položka obsahuje: 
- SW integraci signálů z energetický a elektrotechnických systémů stažených do jednoho PLC do integračního koncentrátoru DDTS ŽDC
- licence s potřebnými protokoly MODBUS, DBNet, S-Net, IEC 60870-5-104 atd. 
- parametrizaci a naplnění datových, technologických, telemetrických a řídicích struktur DDTS ŽDC
- náklady na mzdy
- programátorské práce včetně potřebného vybavení
2. Položka neobsahuje:
 X
3. Způsob měření:
Udává se počet kusů kompletní konstrukce nebo práce.</t>
  </si>
  <si>
    <t>R75O952</t>
  </si>
  <si>
    <t>DDTS ŽDC, PARAMETRIZACE A NAPLNĚNÍ DATOVÝCH STRUKTUR</t>
  </si>
  <si>
    <t>1. Položka obsahuje: 
- parametrizaci a naplnění datových struktur (technologických, telemetrických, řídících) DDTS ŽDC pro přenos informací
- náklady na mzdy
- programátorské práce
2. Položka neobsahuje:
 X
3. Způsob měření:
Udává se počet kusů kompletní konstrukce nebo práce.</t>
  </si>
  <si>
    <t>R75O953</t>
  </si>
  <si>
    <t>DDTS ŽDC, ODZKOUŠENÍ PROGRAMOVÉHO VYBAVENÍ</t>
  </si>
  <si>
    <t>1. Položka obsahuje: 
-odzkoušení programového vybavení, ověření uživatelských funkcí na úplné implementaci, verifikace přenášených dat
- náklady na mzdy
- programátorské práce
2. Položka neobsahuje:
 X
3. Způsob měření:
Udává se počet kusů kompletní konstrukce nebo práce.</t>
  </si>
  <si>
    <t>R75O954</t>
  </si>
  <si>
    <t>DDTS ŽDC, SYSTÉMOVÁ A DATOVÁ ANALÝZA TECHNOLOGICKÉHO MODELU</t>
  </si>
  <si>
    <t>1. Položka obsahuje: 
-systémovou a datovou analýza technologického modelu, realizace a plnění presentačních zobrazení a formulářů
- náklady na mzdy
- programátorské práce
2. Položka neobsahuje:
 X
3. Způsob měření:
Udává se počet kusů kompletní konstrukce nebo práce.</t>
  </si>
  <si>
    <t>R75O955</t>
  </si>
  <si>
    <t>DDTS ŽDC, ÚPRAVA A ODZKOUŠENÍ PROGRAMOVÝCH PROSTŘEDKŮ</t>
  </si>
  <si>
    <t>1. Položka obsahuje: 
-úpravu a odzkoušení programových a řídicích prostředků pro export dat
2. Položka neobsahuje:
 X
3. Způsob měření:
Udává se počet kusů kompletní konstrukce nebo práce.</t>
  </si>
  <si>
    <t>R75O956</t>
  </si>
  <si>
    <t>DDTS ŽDC, KONFIGURACE PŘENOSŮ DAT JEDNOTLIVÝCH TLS</t>
  </si>
  <si>
    <t xml:space="preserve"> "1+1+1+1+1=5; Dle technické zprávy a výkresových příloh" </t>
  </si>
  <si>
    <t>R75O957</t>
  </si>
  <si>
    <t>DDTS ŽDC, INTEGRACE TLS DO INS</t>
  </si>
  <si>
    <t>1. Položka obsahuje: 
- SW integraci jednoho rozváděče nebo ústředny z technologického systému integrované ŽST/Zast. (EOV, OSV, EPS, EZS, ASHS, EPZ, …) do integračního serveru DDTS ŽDC.
- náklady na mzdy
- programátorské práce
2. Položka neobsahuje:
 X
3. Způsob měření:
Udává se počet jednotlivých kusů integrovaných TLS do InS.</t>
  </si>
  <si>
    <t>R75O958</t>
  </si>
  <si>
    <t>1. Položka obsahuje: 
- odzkoušení programového vybavení
- ověření uživatelských funkcí na úplné implementaci
- verifikace přenášených dat
- náklady na mzdy
- programátorské práce
2. Položka neobsahuje:
 X
3. Způsob měření:
Udává se počet kusů kompletní konstrukce nebo práce.</t>
  </si>
  <si>
    <t>R75O959</t>
  </si>
  <si>
    <t>DDTS ŽDC, ZÁVĚREČNÁ ZKOUŠKA</t>
  </si>
  <si>
    <t xml:space="preserve"> "2*5=10; Dle technické zprávy a výkresových příloh" </t>
  </si>
  <si>
    <t>1. Položka obsahuje: 
- závěrečná zkouška DDTS ŽDC
- komplexní vyzkoušení zařízení DDTS ŽDC
- náklady na mzdy
2. Položka neobsahuje:
 X
3. Způsob měření:
Udává se počet hodin po dobu provádění zkoušky.</t>
  </si>
  <si>
    <t>Hloubení</t>
  </si>
  <si>
    <t>13193</t>
  </si>
  <si>
    <t>HLOUBENÍ JAM ZAPAŽ I NEPAŽ TŘ III</t>
  </si>
  <si>
    <t>Hloubení jámy pro základy konstrukce</t>
  </si>
  <si>
    <t xml:space="preserve">1:3*1; Dle technické zprávy a výkresových příloh  </t>
  </si>
  <si>
    <t xml:space="preserve">Celkem 3 = 3,000 </t>
  </si>
  <si>
    <t>13293</t>
  </si>
  <si>
    <t>HLOUBENÍ RÝH ŠÍŘ DO 2M PAŽ I NEPAŽ TŘ. III</t>
  </si>
  <si>
    <t>Hloubení rýhy odbočné trasy k inf. konstrukci, z hlavní trasy.</t>
  </si>
  <si>
    <t xml:space="preserve">1:1*1; Dle technické zprávy a výkresových příloh  </t>
  </si>
  <si>
    <t xml:space="preserve">Celkem 1 = 1,000 </t>
  </si>
  <si>
    <t>Zásyp odbočné rýhy a hutnění,</t>
  </si>
  <si>
    <t>702</t>
  </si>
  <si>
    <t>Kabelové žlaby, chráničky</t>
  </si>
  <si>
    <t>702212</t>
  </si>
  <si>
    <t>KABELOVÁ CHRÁNIČKA ZEMNÍ DN PŘES 100 DO 200 MM</t>
  </si>
  <si>
    <t>Chránička pro kabeláž mimo hlavní trasu</t>
  </si>
  <si>
    <t xml:space="preserve">1:10*1; Dle technické zprávy a výkresových příloh  </t>
  </si>
  <si>
    <t xml:space="preserve">Celkem 10 = 10,000 </t>
  </si>
  <si>
    <t>Vystrařná folie nad kabeláž mimo hlavní trasu</t>
  </si>
  <si>
    <t>741</t>
  </si>
  <si>
    <t>Elektroinstalační materiál, uzemnění, hromosvod</t>
  </si>
  <si>
    <t>Přpojení zemnění na uzemnění osvětlovacích stožárů, v trase silnoproudých kabelů (zemnění).</t>
  </si>
  <si>
    <t xml:space="preserve">1:20*1; Dle technické zprávy a výkresových příloh  </t>
  </si>
  <si>
    <t xml:space="preserve">Celkem 20 = 20,000 </t>
  </si>
  <si>
    <t xml:space="preserve">1:1+1; Dle technické zprávy a výkresových příloh  </t>
  </si>
  <si>
    <t xml:space="preserve">Celkem 2 = 2,000 </t>
  </si>
  <si>
    <t xml:space="preserve">1:2*1; Dle technické zprávy a výkresových příloh  </t>
  </si>
  <si>
    <t>741C07</t>
  </si>
  <si>
    <t>VYVEDENÍ UZEMŇOVACÍCH VODIČŮ NA POVRCH/KONSTRUKCI</t>
  </si>
  <si>
    <t>742</t>
  </si>
  <si>
    <t>Silnoproudé rozvody</t>
  </si>
  <si>
    <t>742G11</t>
  </si>
  <si>
    <t>KABEL NN DVOU- A TŘÍŽÍLOVÝ CU S PLASTOVOU IZOLACÍ DO 2,5 MM2</t>
  </si>
  <si>
    <t>CYKY 3x2,5 s atestem na 4kV, případně NYY-J</t>
  </si>
  <si>
    <t xml:space="preserve">1:200*1; Dle technické zprávy a výkresových příloh  </t>
  </si>
  <si>
    <t xml:space="preserve">Celkem 200 = 200,000 </t>
  </si>
  <si>
    <t>Celkem 200 = 200,000</t>
  </si>
  <si>
    <t>742L11</t>
  </si>
  <si>
    <t>UKONČENÍ DVOU AŽ PĚTIŽÍLOVÉHO KABELU V ROZVADĚČI NEBO NA PŘÍSTROJI DO 2,5 MM2</t>
  </si>
  <si>
    <t>744</t>
  </si>
  <si>
    <t>Rozvaděče NN</t>
  </si>
  <si>
    <t>744811</t>
  </si>
  <si>
    <t>PROUDOVÝ CHRÁNIČ DVOUPÓLOVÝ S NADPROUDOVOU OCHRANOU (10 KA) DO 30 MA, DO 25 A</t>
  </si>
  <si>
    <t>747</t>
  </si>
  <si>
    <t>Zkoušky, revize a HZS</t>
  </si>
  <si>
    <t>747212</t>
  </si>
  <si>
    <t>CELKOVÁ PROHLÍDKA, ZKOUŠENÍ, MĚŘENÍ A VYHOTOVENÍ VÝCHOZÍ REVIZNÍ ZPRÁVY, PRO OBJEM IN PŘES 100 DO 500 TIS. KČ</t>
  </si>
  <si>
    <t>747301</t>
  </si>
  <si>
    <t>PROVEDENÍ PROHLÍDKY A ZKOUŠKY PRÁVNICKOU OSOBOU, VYDÁNÍ PRŮKAZU ZPŮSOBILOSTI</t>
  </si>
  <si>
    <t>747511</t>
  </si>
  <si>
    <t>ZKOUŠKY VODIČŮ A KABELŮ NN PRŮŘEZU ŽÍLY DO 5X25 MM2</t>
  </si>
  <si>
    <t>75I</t>
  </si>
  <si>
    <t>Úložná vedení</t>
  </si>
  <si>
    <t>75I911</t>
  </si>
  <si>
    <t>OPTOTRUBKA HDPE PRŮMĚRU DO 40 MM</t>
  </si>
  <si>
    <t xml:space="preserve">1:200*2; Dle technické zprávy a výkresových příloh  </t>
  </si>
  <si>
    <t xml:space="preserve">Celkem 400 = 400,000 </t>
  </si>
  <si>
    <t>Celkem 400 = 400,000</t>
  </si>
  <si>
    <t>75I91X</t>
  </si>
  <si>
    <t>OPTOTRUBKA HDPE - MONTÁŽ</t>
  </si>
  <si>
    <t xml:space="preserve">1:400*1; Dle technické zprávy a výkresových příloh  </t>
  </si>
  <si>
    <t>OPTOTRUBKOVÁ SPOJKA - MONTÁŽ</t>
  </si>
  <si>
    <t xml:space="preserve">1:2+2; Dle technické zprávy a výkresových příloh  </t>
  </si>
  <si>
    <t xml:space="preserve">Celkem 4 = 4,000 </t>
  </si>
  <si>
    <t>75IA7X</t>
  </si>
  <si>
    <t>75J</t>
  </si>
  <si>
    <t>Vnitřní rozvody</t>
  </si>
  <si>
    <t>75J321</t>
  </si>
  <si>
    <t>KABEL SDĚLOVACÍ PRO STRUKTUROVANOU KABELÁŽ FTP/STP</t>
  </si>
  <si>
    <t xml:space="preserve">1:205*4*0,001; Dle technické zprávy a výkresových příloh  </t>
  </si>
  <si>
    <t xml:space="preserve">Celkem 0,82 = 0,820 </t>
  </si>
  <si>
    <t>Celkem 0,82 = 0,820</t>
  </si>
  <si>
    <t>75J32X</t>
  </si>
  <si>
    <t>KABEL SDĚLOVACÍ PRO STRUKTUROVANOU KABELÁŽ FTP/STP - MONTÁŽ</t>
  </si>
  <si>
    <t xml:space="preserve">1:0,82*1; Dle technické zprávy a výkresových příloh  </t>
  </si>
  <si>
    <t>1. Položka obsahuje: 
 – práce spojené s montáží specifikované kabelizace specifikovaným způsobem 
 – veškeré potřebné mechanizmy, včetně obsluhy, náklady na mzdy a přibližné (průměrné) náklady na pořízení potřebných materiálů 
2. Položka neobsahuje: 
 X 
3. Způsob měření: 
Práce specifikovaného se měří délce kabelizace udané v kmpárech.</t>
  </si>
  <si>
    <t>75JA55</t>
  </si>
  <si>
    <t>ROZVADĚČ STRUKT. KABELÁŽE, PATCHPANEL S PŘEPĚŤOVOU OCHRANOU - DODÁVKA</t>
  </si>
  <si>
    <t xml:space="preserve">1:4*1; Dle technické zprávy a výkresových příloh  </t>
  </si>
  <si>
    <t>75L</t>
  </si>
  <si>
    <t>Informační a vizuální</t>
  </si>
  <si>
    <t>75L34X</t>
  </si>
  <si>
    <t>ODJEZDOVÁ NEBO PŘÍJEZDOVÁ TABULE S OMEZENÝM POČTEM INFORMACÍ IS - MONTÁŽ</t>
  </si>
  <si>
    <t>75L3A1</t>
  </si>
  <si>
    <t>INFORMAČNÍ PRVEK, HLASOVÝ MODUL PRO NEVIDOMÉ - DODÁVKA</t>
  </si>
  <si>
    <t>Audio modul pro nevidomé k inf. tabuli. Vestavěná skrytá konstrukce pod krytem tabule.</t>
  </si>
  <si>
    <t>Technická specifikace položky odpovídá příslušné cenové soustavě původní položky</t>
  </si>
  <si>
    <t>75L3A3</t>
  </si>
  <si>
    <t>INFORMAČNÍ PRVEK, PŘÍPLATEK ZA VESTAVĚNÉ HODINY OBOUSTRANNÉ - DODÁVKA</t>
  </si>
  <si>
    <t>Digitální vestavné hodiny u nást. odj. tabule, v záhlaví z obou stran.</t>
  </si>
  <si>
    <t>75L3A4</t>
  </si>
  <si>
    <t>INFORMAČNÍ PRVEK, ZÁVĚS PRO INFORMAČNÍ TABULE - DODÁVKA</t>
  </si>
  <si>
    <t>Uchycení nást. odj. tabule k samostatné konstrukci. Doplňkové příslušenství.</t>
  </si>
  <si>
    <t>75L3AX</t>
  </si>
  <si>
    <t>INFORMAČNÍ PRVEK, - MONTÁŽ</t>
  </si>
  <si>
    <t xml:space="preserve">1:1+1+1+1; Dle technické zprávy a výkresových příloh  </t>
  </si>
  <si>
    <t>75L3CX</t>
  </si>
  <si>
    <t>PŘEVODNÍK - MONTÁŽ</t>
  </si>
  <si>
    <t>75L3EA</t>
  </si>
  <si>
    <t>SW PRO ŘÍZENÍ SYSTÉMU (TRAŤOVÉ NASAZENÍ) - PŘÍPRAVA DAT GVD, INSTALACE A KONFIGURACE</t>
  </si>
  <si>
    <t>75L3EC</t>
  </si>
  <si>
    <t>SW MODUL DÁLKOVÉHO ŘÍZENÍ TABULÍ (PRO JEDNOTLIVOU STANICI NA TRATI)</t>
  </si>
  <si>
    <t>75L3ED</t>
  </si>
  <si>
    <t>SW MODUL DÁLKOVÉ HLÁŠENÍ PRO JEDNOTLIVOU STANICI NA TRATI</t>
  </si>
  <si>
    <t>75L3EE</t>
  </si>
  <si>
    <t>SW MODUL PRO PODPORU HLASOVÉHO MODULU PRO NEVIDOMÉ PRO JEDNOTLIVOU STANICI NA TRATI</t>
  </si>
  <si>
    <t>75L3EW</t>
  </si>
  <si>
    <t>SW PRO ŘÍZENÍ SYSTÉMU (TRAŤOVÉ NASAZENÍ) - DOPLNĚNÍ</t>
  </si>
  <si>
    <t>75L3H7</t>
  </si>
  <si>
    <t>SW PRO ŘÍZENÍ SYSTÉMU (OSTATNÍ SPOLEČNÉ POLOŽKY) - SW DOPLNĚNÍ ŘÍDÍCÍHO SERVERU INFORMAČNÍHO SYSTÉMU</t>
  </si>
  <si>
    <t>75L3HW</t>
  </si>
  <si>
    <t>SW PRO ŘÍZENÍ SYSTÉMU (OSTATNÍ SPOLEČNÉ POLOŽKY) - DOPLNĚNÍ</t>
  </si>
  <si>
    <t>75L3I2</t>
  </si>
  <si>
    <t>ZAŠKOLENÍ OBSLUHY NA MÍSTĚ, INSTALACE, DOPRAVA PŘES 200 KM</t>
  </si>
  <si>
    <t>75L3J1</t>
  </si>
  <si>
    <t>ŠÉFMONTÁŽE, ZKOUŠENÍ, OŽIVENÍ, REVIZE INFORMAČNÍHO SYSTÉMU DO 10 PRVKŮ</t>
  </si>
  <si>
    <t xml:space="preserve">1*1; Dle technické zprávy a výkresových příloh  </t>
  </si>
  <si>
    <t>R75L341</t>
  </si>
  <si>
    <t>ZJEDN./ZKRÁC. OBOUSTRANNÁ ODJEZDOVÁ TABULE S OMEZENÝM POČTEM INFORMACÍ IS DO 4-TI ŘÁDKŮ</t>
  </si>
  <si>
    <t>Nástupištní víceřádková oboustr. zkr. odj. tabule pro zastávky, min 3 řádky (max. pohledová vzdálenost cca 10m), dle směrnice 118. Na samostatné konstrukci "šibenice", včetně ochrany proti ptákům. Bez zobrazení údaje o koleji, sektoru přes atd.</t>
  </si>
  <si>
    <t>R75L3A7</t>
  </si>
  <si>
    <t>INFORMAČNÍ PRVEK, SLOUP PRO JEDNU INFORMAČNÍ TABULI</t>
  </si>
  <si>
    <t>Samostatná nosná informační konstrukce typu "šibenice" pro oboustr. nást. odj. tabuli, včetně základu s roštem a výrobní dokumentace, průzkumu, zaměření, zapravení okolí atd. Vedle přístřešku u nástupiště.</t>
  </si>
  <si>
    <t>R75L3C2</t>
  </si>
  <si>
    <t>PŘEVODNÍK IS ETHERNET/RS485</t>
  </si>
  <si>
    <t>Převodník RS485/IP pro připojení inf. tabule, instalován v nové skříni v RD.</t>
  </si>
  <si>
    <t>R75L3DW</t>
  </si>
  <si>
    <t>HW PRO ŘÍZENÍ SYSTÉMU - DOPLNĚNÍ</t>
  </si>
  <si>
    <t>Doplnění řídícího traťového inf. serveru v nadřazené lokalitě (ŽST. Jeseník) o tuto lokalitu.</t>
  </si>
  <si>
    <t>Celkem 8,5 = 8,500</t>
  </si>
  <si>
    <t>1. Položka obsahuje: – veškeré práce a materiál obsažený v názvu položky2. Položka neobsahuje: X3. Způsob měření:Udává se počet kusů kompletní konstrukce nebo práce.</t>
  </si>
  <si>
    <t>Celkem 17 = 17,000</t>
  </si>
  <si>
    <t>Celkem 510 = 510,000</t>
  </si>
  <si>
    <t>75IA5X</t>
  </si>
  <si>
    <t>1. Položka obsahuje: – dodávku specifikovaného bloku/zařízení včetně potřebného drobného montážního materiálu – dodávku souvisejícího příslušenství pro specifikovaný blok/zařízení – dopravu a skladování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kusů kompletní konstrukce a práce.</t>
  </si>
  <si>
    <t>75IA61</t>
  </si>
  <si>
    <t>OPTOTRUBKOVÁ KONCOKA S VENTILKEM PRŮMĚRU DO 40 MM - DODÁVKA</t>
  </si>
  <si>
    <t>75IA6X</t>
  </si>
  <si>
    <t>OPTOTRUBKOVÁ KONCOVKA S VENTILKEM - MONTÁŽ</t>
  </si>
  <si>
    <t>7446</t>
  </si>
  <si>
    <t>NAPÁJENÍ, PŘÍSLUŠENSTVÍ</t>
  </si>
  <si>
    <t>744652</t>
  </si>
  <si>
    <t>JISTIČ DC OD 4 DO 10 A</t>
  </si>
  <si>
    <t>ROZVADĚČE, PŘÍSLUŠENSTVÍ, PATCHCORDY</t>
  </si>
  <si>
    <t>75J131</t>
  </si>
  <si>
    <t>NOSNÁ LIŠTA DIN - DODÁVKA</t>
  </si>
  <si>
    <t>Celkem 0,5 = 0,500</t>
  </si>
  <si>
    <t>1. Položka obsahuje: – dodávku specifikovaného bloku/zařízení včetně potřebného drobného montážního materiálu – dodávku souvisejícího příslušenství pro specifikovaný blok/zařízení – dopravu a skladování2. Položka neobsahuje: X3. Způsob měření:Dodávka specifikované kabelizace se měří v délce udané v metrech.</t>
  </si>
  <si>
    <t>75J13X</t>
  </si>
  <si>
    <t>NOSNÁ LIŠTA DIN - MONTÁŽ</t>
  </si>
  <si>
    <t>1. Položka obsahuje: – kompletní montáž specifikovaného bloku/zařízení a souvisejícího příslušenství včetně potřebného drobného montážního materiálu – veškeré potřebné mechanizmy, včetně obsluhy, náklady na mzdy a přibližné (průměrné) náklady na pořízení potřebných materiálů včetně všech ostatních vedlejších nákladů2. Položka neobsahuje: X3. Způsob měření:Udává se počet metrů kompletní konstrukce nebo práce.</t>
  </si>
  <si>
    <t>75J921</t>
  </si>
  <si>
    <t>OPTICKÝ PATCHCORD SINGLEMODE DO 5 M - DODÁVKA</t>
  </si>
  <si>
    <t>Celkem 14 = 14,000</t>
  </si>
  <si>
    <t>1. Položka obsahuje: – dodávku specifikované kabelizace včetně potřebného drobného montážního materiálu – dopravu a skladování2. Položka neobsahuje: X3. Způsob měření:Dodávka specifikované kabelizace se měří v délce udané v kusech.</t>
  </si>
  <si>
    <t>R00375JA53</t>
  </si>
  <si>
    <t>ROZVADĚČ STRUKT. KABELÁŽE, ZÁSUVKOVÁ LIŠTA (DISTRIBUCE 230V AC), DODÁVKA</t>
  </si>
  <si>
    <t>1. Položka obsahuje: – dodávku specifikovaného bloku/zařízení včetně potřebného drobného montážního materiálu – dodávku souvisejícího příslušenství pro specifikovaný blok/zařízení – dopravu a skladování2. Položka neobsahuje: X3. Způsob měření:Udává se počet kusů kompletní konstrukce nebo práce.</t>
  </si>
  <si>
    <t>R00475JA5X</t>
  </si>
  <si>
    <t>ROZVADĚČ STRUKT. KABELÁŽE, MONTÁŽ ORGANIZARU, PATCHPANELU</t>
  </si>
  <si>
    <t>75K</t>
  </si>
  <si>
    <t>NAPÁJENÍ</t>
  </si>
  <si>
    <t>75K321</t>
  </si>
  <si>
    <t>ZÁLOŽNÍ ZDROJ UPS 230 V DO 1000 VA - DODÁVKA</t>
  </si>
  <si>
    <t>75K32X</t>
  </si>
  <si>
    <t>ZÁLOŽNÍ ZDROJ UPS 230 V DO 1000 VA - MONTÁŽ</t>
  </si>
  <si>
    <t>75M</t>
  </si>
  <si>
    <t>DATOVÁ INFRASTRUKTURA LAN</t>
  </si>
  <si>
    <t>75M912</t>
  </si>
  <si>
    <t>DATOVÁ INFRASTRUKTURA LAN, L2 SWITCH KOMPAKTNÍ 8XGE POE - DODÁVKA</t>
  </si>
  <si>
    <t>75M91X</t>
  </si>
  <si>
    <t>DATOVÁ INFRASTRUKTURA LAN, SWITCH ETHERNET L2 - MONTÁŽ</t>
  </si>
  <si>
    <t>75M921</t>
  </si>
  <si>
    <t>DATOVÁ INFRASTRUKTURA LAN, L2 SWITCH PRŮMYSLOVÝ KOMPAKTNÍ, 4XFE, DC PROVEDENÍ - DODÁVKA</t>
  </si>
  <si>
    <t>75M92X</t>
  </si>
  <si>
    <t>DATOVÁ INFRASTRUKTURA LAN, SWITCH PRŮMYSLOVÝ - MONTÁŽ</t>
  </si>
  <si>
    <t>75M95Y</t>
  </si>
  <si>
    <t>DATOVÁ INFRASTRUKTURA LAN, MODEM - DEMONTÁŽ</t>
  </si>
  <si>
    <t>1. Položka obsahuje: – demontáž (pro další využití/do šrotu) specifikovaného bloku/zařízení včetně potřebného drobného pomocného materiálu – veškeré potřebné mechanizmy, včetně obsluhy, náklady na mzdy a přibližné (průměrné) náklady na pořízení potřebných materiálů včetně všech ostatních vedlejších nákladů – odvoz demontovaného bloku/zařízení a skladování, případně ekologické likvidace bloku/zařízení2. Položka neobsahuje: X3. Způsob měření:Udává se počet kusů kompletní konstrukce nebo práce.</t>
  </si>
  <si>
    <t>75M97J</t>
  </si>
  <si>
    <t>PŘEVODNÍK - SFP 1G, STŘEDNÍ DOSAH - DODÁVKA</t>
  </si>
  <si>
    <t>R00175M91X</t>
  </si>
  <si>
    <t>DATOVÁ INFRASTRUKTURA LAN, KONFIGURACE A PROGRAMOVÁNÍ, SWITCH L2</t>
  </si>
  <si>
    <t>1. Položka obsahuje: – kompletní programování při začlenění do datové sítě TechLAN po ukončené montáži (oživení, konfigurace, nastavení a uvedení do provozu) specifikovaného bloku/zařízení, náklady na mzdy a přibližné (průměrné) náklady na pořízení potřebných materiálů včetně všech ostatních vedlejších nákladů2. Položka neobsahuje: X3. Způsob měření:Udává se počet kusů kompletní konstrukce nebo práce.</t>
  </si>
  <si>
    <t>R00275M92X</t>
  </si>
  <si>
    <t>D.2</t>
  </si>
  <si>
    <t>Stavební část</t>
  </si>
  <si>
    <t>D.2.1.1</t>
  </si>
  <si>
    <t>Kolejový svršek a spodek</t>
  </si>
  <si>
    <t>0</t>
  </si>
  <si>
    <t>Všeobecné podmínky:</t>
  </si>
  <si>
    <t>015140</t>
  </si>
  <si>
    <t>POPLATKY ZA LIKVIDACI ODPADŮ NEKONTAMINOVANÝCH - 17 01 01  BETON Z DEMOLIC OBJEKTŮ, ZÁKLADŮ TV</t>
  </si>
  <si>
    <t xml:space="preserve">1: Dle technické zprávy, výkresových příloh projektové dokumentace, TKP staveb státních drah a výkazů materiálu projektu a souhrnných částí dokumentace stavby.
2: 16,15m3*2,4t/m3+4,4t  </t>
  </si>
  <si>
    <t xml:space="preserve">Celkem 43,16 = 43,160 </t>
  </si>
  <si>
    <t>Celkem 43,16 = 43,160</t>
  </si>
  <si>
    <t>1. Položka obsahuje:  – veškeré poplatky provozovateli skládky, recyklační linky nebo jiného zařízení na zpracování nebo likvidaci odpadů související s převzetím, uložením, zpracováním nebo likvidací odpadu 2. Položka neobsahuje:  – náklady spojené s dopravou odpadu z místa stavby na místo převzetí provozovatelem skládky, recyklační linky nebo jiného zařízení na zpracování nebo likvidaci odpadů 3. Způsob měření: Tunou se rozumí hmotnost odpadu vytříděného v souladu se zákonem č. 541/2020 Sb., o nakládání s odpady, v platném znění.</t>
  </si>
  <si>
    <t>015150</t>
  </si>
  <si>
    <t xml:space="preserve">1: Dle technické zprávy, výkresových příloh projektové dokumentace, TKP staveb státních drah a výkazů materiálu projektu a souhrnných částí dokumentace stavby.
2: (0,3*288m3)*2,1t/m3  </t>
  </si>
  <si>
    <t xml:space="preserve">Celkem 181,44 = 181,440 </t>
  </si>
  <si>
    <t>Celkem 181,44 = 181,440</t>
  </si>
  <si>
    <t>015250</t>
  </si>
  <si>
    <t>POPLATKY ZA LIKVIDACI ODPADŮ NEKONTAMINOVANÝCH - 17 02 03  POLYETYLÉNOVÉ  PODLOŽKY (ŽEL. SVRŠEK)</t>
  </si>
  <si>
    <t xml:space="preserve">1: Dle technické zprávy, výkresových příloh projektové dokumentace, TKP staveb státních drah a výkazů materiálu projektu a souhrnných částí dokumentace stavby.
2: 200ks*2*0,08kg/1000  </t>
  </si>
  <si>
    <t xml:space="preserve">Celkem 0,032 = 0,032 </t>
  </si>
  <si>
    <t>Celkem 0,032 = 0,032</t>
  </si>
  <si>
    <t>015260</t>
  </si>
  <si>
    <t>POPLATKY ZA LIKVIDACI ODPADŮ NEKONTAMINOVANÝCH - 07 02 99  PRYŽOVÉ PODLOŽKY (ŽEL. SVRŠEK)</t>
  </si>
  <si>
    <t xml:space="preserve">1: Dle technické zprávy, výkresových příloh projektové dokumentace, TKP staveb státních drah a výkazů materiálu projektu a souhrnných částí dokumentace stavby.
2: 200ks*2*0,163kg/1000  </t>
  </si>
  <si>
    <t xml:space="preserve">Celkem 0,065 = 0,065 </t>
  </si>
  <si>
    <t>Celkem 0,065 = 0,065</t>
  </si>
  <si>
    <t>015660</t>
  </si>
  <si>
    <t>POPLATKY ZA LIKVIDACI ODPADŮ NEBEZPEČNÝCH - 17 02 04*  ŽELEZNIČNÍ PRAŽCE DŘEVĚNÉ - MOSTNICE</t>
  </si>
  <si>
    <t xml:space="preserve">1: Dle technické zprávy, výkresových příloh projektové dokumentace, TKP staveb státních drah a výkazů materiálu projektu a souhrnných částí dokumentace stavby.
2: 120m/0,611m*0,08t  </t>
  </si>
  <si>
    <t xml:space="preserve">Celkem 15,712 = 15,712 </t>
  </si>
  <si>
    <t>Celkem 15,712 = 15,712</t>
  </si>
  <si>
    <t>Zemní práce:</t>
  </si>
  <si>
    <t>111207</t>
  </si>
  <si>
    <t>ODSTRANĚNÍ KŘOVIN S ODVOZEM DO 16KM</t>
  </si>
  <si>
    <t xml:space="preserve">1: Dle technické zprávy, výkresových příloh projektové dokumentace, TKP staveb státních drah a výkazů materiálu projektu a souhrnných částí dokumentace stavby.
2: 100m*1,5m  </t>
  </si>
  <si>
    <t xml:space="preserve">Celkem 150 = 150,000 </t>
  </si>
  <si>
    <t>Celkem 150 = 150,000</t>
  </si>
  <si>
    <t>odstranění křovin a stromů do průměru 100 mm doprava dřevin na předepsanou vzdálenost spálení na hromadách nebo štěpkování</t>
  </si>
  <si>
    <t>112017</t>
  </si>
  <si>
    <t>KÁCENÍ STROMŮ D KMENE DO 0,5M S ODSTRANĚNÍM PAŘEZŮ, ODVOZ DO 16KM</t>
  </si>
  <si>
    <t xml:space="preserve">1: Dle technické zprávy, výkresových příloh projektové dokumentace, TKP staveb státních drah a výkazů materiálu projektu a souhrnných částí dokumentace stavby.
2: 8ks  </t>
  </si>
  <si>
    <t xml:space="preserve">Celkem 8 = 8,000 </t>
  </si>
  <si>
    <t>Kácení stromů se měří v [ks] poražených stromů (průměr stromů se měří ve výšce 1,3m nad terénem) a zahrnuje zejména: - poražení stromu a osekání větví - spálení větví na hromadách nebo štěpkování - dopravu a uložení kmenů, případné další práce s nimi dle pokynů zadávací dokumentace Odstranění pařezů se měří v [ks] vytrhaných nebo vykopaných pařezů a zahrnuje zejména: - vytrhání nebo vykopání pařezů - veškeré zemní práce spojené s odstraněním pařezů - dopravu a uložení pařezů, případně další práce s nimi dle pokynů zadávací dokumentace - zásyp jam po pařezech</t>
  </si>
  <si>
    <t>11328</t>
  </si>
  <si>
    <t>ODSTRANĚNÍ PŘÍKOPŮ, ŽLABŮ A RIGOLŮ Z PŘÍKOPOVÝCH TVÁRNIC</t>
  </si>
  <si>
    <t xml:space="preserve">1: Dle technické zprávy, výkresových příloh projektové dokumentace, TKP staveb státních drah a výkazů materiálu projektu a souhrnných částí dokumentace stavby.
2: 30m*0,7m  </t>
  </si>
  <si>
    <t xml:space="preserve">Celkem 21 = 21,000 </t>
  </si>
  <si>
    <t>Celkem 21 = 21,000</t>
  </si>
  <si>
    <t>Položka zahrnuje odstranění tvárnic včetně podkladu, veškerou manipulaci s vybouranou sutí a s vybouranými hmotami,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</si>
  <si>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11328B</t>
  </si>
  <si>
    <t>ODSTRANĚNÍ PŘÍKOPŮ, ŽLABŮ A RIGOLŮ Z PŘÍKOPOVÝCH TVÁRNIC - DOPRAVA</t>
  </si>
  <si>
    <t>tkm</t>
  </si>
  <si>
    <t xml:space="preserve">1: Dle technické zprávy, výkresových příloh projektové dokumentace, TKP staveb státních drah a výkazů materiálu projektu a souhrnných částí dokumentace stavby.
2: 30m/0,3m*0,044t*15km  </t>
  </si>
  <si>
    <t xml:space="preserve">Celkem 66 = 66,000 </t>
  </si>
  <si>
    <t>Celkem 66 = 66,000</t>
  </si>
  <si>
    <t>Položka zahrnuje samostatnou dopravu suti a vybouraných hmot. Množství se určí jako součin hmotnosti [t] a požadované vzdálenosti [km].</t>
  </si>
  <si>
    <t>113327</t>
  </si>
  <si>
    <t>ODSTRAN PODKL ZPEVNĚNÝCH PLOCH Z KAMENIVA NESTMEL, ODVOZ DO 16KM</t>
  </si>
  <si>
    <t>rušení zařízení staveniště</t>
  </si>
  <si>
    <t xml:space="preserve">1: Dle technické zprávy, výkresových příloh projektové dokumentace, TKP staveb státních drah a výkazů materiálu projektu a souhrnných částí dokumentace stavby.
2: 72m*0,15m  </t>
  </si>
  <si>
    <t xml:space="preserve">Celkem 10,8 = 10,800 </t>
  </si>
  <si>
    <t>Celkem 10,8 = 10,800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</si>
  <si>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</si>
  <si>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12110</t>
  </si>
  <si>
    <t>SEJMUTÍ ORNICE NEBO LESNÍ PŮDY</t>
  </si>
  <si>
    <t xml:space="preserve">1: Dle technické zprávy, výkresových příloh projektové dokumentace, TKP staveb státních drah a výkazů materiálu projektu a souhrnných částí dokumentace stavby.
2: 90m*3,5m*0,15m+130m*1,5m*0,15m+72m2*0,2m  </t>
  </si>
  <si>
    <t xml:space="preserve">Celkem 90,9 = 90,900 </t>
  </si>
  <si>
    <t>Celkem 90,9 = 90,900</t>
  </si>
  <si>
    <t>položka zahrnuje sejmutí ornice bez ohledu na tloušťku vrstvy a její vodorovnou dopravu nezahrnuje uložení na trvalou skládku</t>
  </si>
  <si>
    <t>122735</t>
  </si>
  <si>
    <t>ODKOPÁVKY A PROKOPÁVKY OBECNÉ TŘ. I, ODVOZ DO 8KM</t>
  </si>
  <si>
    <t>rigol vpravo - zemina bude uložena na pozemcích SŽDC</t>
  </si>
  <si>
    <t xml:space="preserve">1: Dle technické zprávy, výkresových příloh projektové dokumentace, TKP staveb státních drah a výkazů materiálu projektu a souhrnných částí dokumentace stavby.
2: 125m*1m2+5m*0,5m*2m  </t>
  </si>
  <si>
    <t xml:space="preserve">Celkem 130 = 130,000 </t>
  </si>
  <si>
    <t>Celkem 130 = 130,000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</si>
  <si>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zhutnění podloží, případně i svahů vč. svahování - zřízení stupňů v podloží a lavic na svazích, není-li pro tyto práce zřízena samostatná položka - udržování výkopiště a jeho ochrana proti vodě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</si>
  <si>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132735</t>
  </si>
  <si>
    <t>HLOUBENÍ RÝH ŠÍŘ DO 2M PAŽ I NEPAŽ TŘ. I, ODVOZ DO 8KM</t>
  </si>
  <si>
    <t>příkopové zídky   
vsakovací rýha   
zemina bude uložena na pozemcích SŽDC</t>
  </si>
  <si>
    <t xml:space="preserve">1: Dle technické zprávy, výkresových příloh projektové dokumentace, TKP staveb státních drah a výkazů materiálu projektu a souhrnných částí dokumentace stavby.
2: 235m*1,5m2+3,7m*1m2+5m*1m*0,5m  </t>
  </si>
  <si>
    <t xml:space="preserve">Celkem 358,7 = 358,700 </t>
  </si>
  <si>
    <t>Celkem 358,7 = 358,700</t>
  </si>
  <si>
    <t>položka zahrnuje: - vodorovná a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</si>
  <si>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zásyp rubu příkopových zídek a pražc. rovnaniny - výziskem z kolejového lože</t>
  </si>
  <si>
    <t xml:space="preserve">1: Dle technické zprávy, výkresových příloh projektové dokumentace, TKP staveb státních drah a výkazů materiálu projektu a souhrnných částí dokumentace stavby.
2: 32m3  </t>
  </si>
  <si>
    <t xml:space="preserve">Celkem 32 = 32,000 </t>
  </si>
  <si>
    <t>Celkem 32 = 32,000</t>
  </si>
  <si>
    <t>položka zahrnuje: - kompletní provedení zemní konstrukce vč. výběru vhodného materiálu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ruční hutnění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</si>
  <si>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</si>
  <si>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</si>
  <si>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rubu příkopových zídek a pražc. rovnaniny   
zásyp vsakovací rýhy</t>
  </si>
  <si>
    <t xml:space="preserve">1: Dle technické zprávy, výkresových příloh projektové dokumentace, TKP staveb státních drah a výkazů materiálu projektu a souhrnných částí dokumentace stavby.
2: (148m*0,6m2+85m*1m2+41m*0,2m2)-32m3  </t>
  </si>
  <si>
    <t>položka zahrnuje: - kompletní provedení zemní konstrukce včetně nákupu a dopravy materiálu dle zadávací dokumentace - úprava  ukládaného  materiálu  vlhčením,  tříděním,  promícháním  nebo  vysoušením,  příp. jiné úpravy za účelem zlepšení jeho  mech. vlastností - hutnění i různé míry hutnění  - ošetření úložiště po celou dobu práce v něm vč. klimatických opatření - ztížení v okolí vedení, konstrukcí a objektů a jejich dočasné zajištění - ztížení provádění vč. hutnění ve ztížených podmínkách a stísněných prostorech - ztížené ukládání sypaniny pod vodu - ukládání po vrstvách a po jiných nutných částech (figurách) vč. dosypávek - spouštění a nošení materiálu - výměna částí zemní konstrukce znehodnocené klimatickými vlivy - udržování úložiště a jeho ochrana proti vodě - odvedení nebo obvedení vody v okolí úložiště a v úložišti - veškeré  pomocné konstrukce umožňující provedení  zemní konstrukce  (příjezdy,  sjezdy,  nájezdy, lešení, podpěrné konstrukce, přemostění, zpevněné plochy, zakrytí a pod.)</t>
  </si>
  <si>
    <t>18090</t>
  </si>
  <si>
    <t>VŠEOBECNÉ ÚPRAVY OSTATNÍCH PLOCH</t>
  </si>
  <si>
    <t xml:space="preserve">zařízení staveniště + deponie
</t>
  </si>
  <si>
    <t xml:space="preserve">1: Dle technické zprávy, výkresových příloh projektové dokumentace, TKP staveb státních drah a výkazů materiálu projektu a souhrnných částí dokumentace stavby.
2: 72m2+300m2  </t>
  </si>
  <si>
    <t xml:space="preserve">Celkem 372 = 372,000 </t>
  </si>
  <si>
    <t>Celkem 372 = 372,000</t>
  </si>
  <si>
    <t>Všeobecné úpravy musí zahrnovat úpravu území po uskutečnění stavby, tak jak je požadováno v zadávací dokumentaci s výjimkou těch prací, pro které jsou uvedeny samostatné položky.</t>
  </si>
  <si>
    <t>18110</t>
  </si>
  <si>
    <t>ÚPRAVA PLÁNĚ SE ZHUTNĚNÍM V HORNINĚ TŘ. I</t>
  </si>
  <si>
    <t xml:space="preserve">1: Dle technické zprávy, výkresových příloh projektové dokumentace, TKP staveb státních drah a výkazů materiálu projektu a souhrnných částí dokumentace stavby.
2: 90m*4,2m+(120m-90m)*5m  </t>
  </si>
  <si>
    <t xml:space="preserve">Celkem 528 = 528,000 </t>
  </si>
  <si>
    <t>Celkem 528 = 528,000</t>
  </si>
  <si>
    <t>položka zahrnuje úpravu pláně včetně vyrovnání výškových rozdílů. Míru zhutnění určuje projekt.</t>
  </si>
  <si>
    <t>18222</t>
  </si>
  <si>
    <t>ROZPROSTŘENÍ ORNICE VE SVAHU V TL DO 0,15M</t>
  </si>
  <si>
    <t xml:space="preserve">1: Dle technické zprávy, výkresových příloh projektové dokumentace, TKP staveb státních drah a výkazů materiálu projektu a souhrnných částí dokumentace stavby.
2: 85m*2m+148m*4m+72m2*0,2m  </t>
  </si>
  <si>
    <t xml:space="preserve">Celkem 776,4 = 776,400 </t>
  </si>
  <si>
    <t>Celkem 776,4 = 776,400</t>
  </si>
  <si>
    <t>položka zahrnuje: nutné přemístění ornice z dočasných skládek vzdálených do 50m rozprostření ornice v předepsané tloušťce ve svahu přes 1:5</t>
  </si>
  <si>
    <t>18481</t>
  </si>
  <si>
    <t>OCHRANA STROMŮ BEDNĚNÍM</t>
  </si>
  <si>
    <t xml:space="preserve">1: Dle technické zprávy, výkresových příloh projektové dokumentace, TKP staveb státních drah a výkazů materiálu projektu a souhrnných částí dokumentace stavby.
2: 40 m2  </t>
  </si>
  <si>
    <t xml:space="preserve">Celkem 40 = 40,000 </t>
  </si>
  <si>
    <t>Celkem 40 = 40,000</t>
  </si>
  <si>
    <t>položka zahrnuje veškerý materiál, výrobky a polotovary, včetně mimostaveništní a vnitrostaveništní dopravy (rovněž přesuny), včetně naložení a složení, případně s uložením</t>
  </si>
  <si>
    <t>Základy:</t>
  </si>
  <si>
    <t>21197</t>
  </si>
  <si>
    <t>OPLÁŠTĚNÍ ODVODŇOVACÍCH ŽEBER Z GEOTEXTILIE</t>
  </si>
  <si>
    <t xml:space="preserve">1: Dle technické zprávy, výkresových příloh projektové dokumentace, TKP staveb státních drah a výkazů materiálu projektu a souhrnných částí dokumentace stavby.
2: 7m*4,5m  </t>
  </si>
  <si>
    <t xml:space="preserve">Celkem 31,5 = 31,500 </t>
  </si>
  <si>
    <t>Celkem 31,5 = 31,500</t>
  </si>
  <si>
    <t>položka zahrnuje dodávku předepsané geotextilie, mimostaveništní a vnitrostaveništní dopravu a její uložení včetně potřebných přesahů (nezapočítávají se do výměry)</t>
  </si>
  <si>
    <t>289973</t>
  </si>
  <si>
    <t>OPLÁŠTĚNÍ (ZPEVNĚNÍ) Z GEOSÍTÍ A GEOROHOŽÍ</t>
  </si>
  <si>
    <t xml:space="preserve">1: Dle technické zprávy, výkresových příloh projektové dokumentace, TKP staveb státních drah a výkazů materiálu projektu a souhrnných částí dokumentace stavby.
2: 145m*4m+85m*3m  </t>
  </si>
  <si>
    <t xml:space="preserve">Celkem 835 = 835,000 </t>
  </si>
  <si>
    <t>Celkem 835 = 835,000</t>
  </si>
  <si>
    <t>Položka zahrnuje: - dodávku předepsané geosítě nebi georohože - úpravu, očištění a ochranu podkladu - přichycení k podkladu, případně zatížení - úpravy spojů a zajištění okrajů - úpravy pro odvodnění - nutné přesahy - mimostaveništní a vnitrostaveništní dopravu</t>
  </si>
  <si>
    <t>3</t>
  </si>
  <si>
    <t>Svislé konstrukce (a kompletní):</t>
  </si>
  <si>
    <t>33817C</t>
  </si>
  <si>
    <t>SLOUPKY PLOTOVÉ Z DÍLCŮ KOVOVÝCH  DO BETONOVÝCH PATEK</t>
  </si>
  <si>
    <t>KS</t>
  </si>
  <si>
    <t xml:space="preserve">1: Dle technické zprávy, výkresových příloh projektové dokumentace, TKP staveb státních drah a výkazů materiálu projektu a souhrnných částí dokumentace stavby.
2: 11ks  </t>
  </si>
  <si>
    <t xml:space="preserve">Celkem 11 = 11,000 </t>
  </si>
  <si>
    <t>Celkem 11 = 11,000</t>
  </si>
  <si>
    <t>- dodání a osazení předepsaného sloupku včetně PKO
- případnou betonovou patku z předepsané třídy betonu
- nutné zemní práce</t>
  </si>
  <si>
    <t>R32712</t>
  </si>
  <si>
    <t>ZDI OPĚRNÉ, ZÁRUBNÍ, NÁBŘEŽNÍ Z DÍLCŮ ŽELEZOBETONOVÝCH</t>
  </si>
  <si>
    <t>pražcová rovnanina vč. podkladního betonu a kotvení pražců sponami   
bet. pražce dodá ST Olomouc (126 ks)</t>
  </si>
  <si>
    <t xml:space="preserve">1: Dle technické zprávy, výkresových příloh projektové dokumentace, TKP staveb státních drah a výkazů materiálu projektu a souhrnných částí dokumentace stavby.
2: 50m*0,6m*0,54m  </t>
  </si>
  <si>
    <t xml:space="preserve">Celkem 16,2 = 16,200 </t>
  </si>
  <si>
    <t>Celkem 16,2 = 16,200</t>
  </si>
  <si>
    <t>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pod.).</t>
  </si>
  <si>
    <t>5</t>
  </si>
  <si>
    <t>Komunikace:</t>
  </si>
  <si>
    <t>512550</t>
  </si>
  <si>
    <t>KOLEJOVÉ LOŽE - ZŘÍZENÍ Z KAMENIVA HRUBÉHO DRCENÉHO (ŠTĚRK)</t>
  </si>
  <si>
    <t xml:space="preserve">1: Dle technické zprávy, výkresových příloh projektové dokumentace, TKP staveb státních drah a výkazů materiálu projektu a souhrnných částí dokumentace stavby.
2: 120m*2,6m2  </t>
  </si>
  <si>
    <t xml:space="preserve">Celkem 312 = 312,000 </t>
  </si>
  <si>
    <t>Celkem 312 = 312,000</t>
  </si>
  <si>
    <t>1. Položka obsahuje:  – dodávku, dopravu a uložení kameniva předepsané specifikace a frakce v požadované míře zhutnění 2. Položka neobsahuje:  X 3. Způsob měření: Měří se objem kolejového lože v projektovaném profilu.</t>
  </si>
  <si>
    <t>513550</t>
  </si>
  <si>
    <t>KOLEJOVÉ LOŽE - DOPLNĚNÍ Z KAMENIVA HRUBÉHO DRCENÉHO (ŠTĚRK)</t>
  </si>
  <si>
    <t xml:space="preserve">1: Dle technické zprávy, výkresových příloh projektové dokumentace, TKP staveb státních drah a výkazů materiálu projektu a souhrnných částí dokumentace stavby.
2: (572m-120m)*3,4m*0,1m  </t>
  </si>
  <si>
    <t xml:space="preserve">Celkem 153,68 = 153,680 </t>
  </si>
  <si>
    <t>Celkem 153,68 = 153,680</t>
  </si>
  <si>
    <t>528352</t>
  </si>
  <si>
    <t>KOLEJ 49 E1, ROZD. "U", BEZSTYKOVÁ, PR. BET. BEZPODKLADNICOVÝ, UP. PRUŽNÉ</t>
  </si>
  <si>
    <t xml:space="preserve">1: Dle technické zprávy, výkresových příloh projektové dokumentace, TKP staveb státních drah a výkazů materiálu projektu a souhrnných částí dokumentace stavby.
2: 120m  </t>
  </si>
  <si>
    <t xml:space="preserve">Celkem 120 = 120,000 </t>
  </si>
  <si>
    <t>1. Položka obsahuje:  – defektoskopické zkoušky kolejnic, jsou-li vyžadovány  – dodávku uvedeného typu kolejnic, pražců (popř. mostnic), upevňovadel a drobného kolejiva v uvedeném rozdělení koleje pro normální rozchod kolejí (1435 mm)  – montáž kolejových polí ze součástí železničního svršku uvedených typů na montážní základně, popř. přímo na staveništi nebo strojní linkou  – dopravu smontovaných kolejových polí nebo součástí z montážní základny na místo určení, pokud si to zvolená technologie pokládky vyžaduje  – zřízení koleje pomocí kolejových polí za použití vhodného kladecího prostředku  – sespojkování kolejových polí bez jejich svaření  – směrovou a výškovou úpravu koleje do předepsané polohy včetně stabilizace kolejového lože  – očištění a naolejování spojkových a svěrkových šroubů před zahájením provozu  – pomocné a dokončovací práce  – případné ztížení práce při překážách na jedné nebo obou stranách, v tunelu i při rekonstrukcích 2. Položka neobsahuje:  – zřízení kolejového lože  – svařování kolejnic do bezstykové koleje  – broušení koleje  – případnou dodávku a montáž pražcových kotev  – následnou úpravu směrového a výškového uspořádání koleje 3. Způsob měření: Měří se délka koleje ve smyslu ČSN 73 6360, tj. v ose koleje.</t>
  </si>
  <si>
    <t>542121</t>
  </si>
  <si>
    <t>SMĚROVÉ A VÝŠKOVÉ VYROVNÁNÍ KOLEJE NA PRAŽCÍCH BETONOVÝCH DO 0,05 M</t>
  </si>
  <si>
    <t xml:space="preserve">1: Dle technické zprávy, výkresových příloh projektové dokumentace, TKP staveb státních drah a výkazů materiálu projektu a souhrnných částí dokumentace stavby.
2: 2*(572m-120m)  </t>
  </si>
  <si>
    <t xml:space="preserve">Celkem 904 = 904,000 </t>
  </si>
  <si>
    <t>Celkem 904 = 904,000</t>
  </si>
  <si>
    <t>1. Položka obsahuje:  – podbíjení pražců, vyrovnání nivelety stávající koleje nebo výhybkové konstrukce do 50 mm při zapojování na novostavbu (přechodový úsek)  – příplatky za ztížené podmínky při práci v koleji, např. překážky po stranách koleje, práci v tunelu apod. 2. Položka neobsahuje:  – případné doplnění štěrkového lože 3. Způsob měření: Měří se délka koleje ve smyslu ČSN 73 6360, tj. v ose koleje.</t>
  </si>
  <si>
    <t>545121</t>
  </si>
  <si>
    <t>SVAR KOLEJNIC (STEJNÉHO TVARU) 49 E1, T JEDNOTLIVĚ</t>
  </si>
  <si>
    <t xml:space="preserve">1: Dle technické zprávy, výkresových příloh projektové dokumentace, TKP staveb státních drah a výkazů materiálu projektu a souhrnných částí dokumentace stavby.
2: 2*3ks+2*4ks  </t>
  </si>
  <si>
    <t xml:space="preserve">Celkem 14 = 14,000 </t>
  </si>
  <si>
    <t>Jednotlivým svarem se rozumí svar, který splňuje některé z následujících kriterií: –  počet svarů v jednom objektu je menší než 20 ks –  při vevařování lepených izolovaných styků a dilatačních zařízení do kolejí –  závěrný svar při zřizování bezstykové koleje ve smyslu předpisu S3/2 Svar, který nesplňuje ani jedno z výše uvedených kriterií, je svar průběžný 1. Položka obsahuje:  – úpravu koleje nebo výhybky, tj. povolení upevňovadel do vzdálenosti předepsané předpisem S3/2, jejich případná ojedinělá výměna, úprava dilatačních spar, vyrovnání kolejnic výškové a směrové, podbití stykových pražců, demontáž spojek a jejich odvoz na určené místo nebo do šrotu, případné obroušení nutných ploch apod., tak, aby mohl být vyhotoven svar, utažení upevňovadel –  úpravu kolejového lože pro nasazení formy, zpětnou úprava do profilu  – svaření kolejnic nebo části výhybek, opracování a obroušení svaru  – úprava koleje nebo výhybkové konstrukce do stavu před svařováním  – příplatky za ztížené podmínky při práci v koleji, např. překážky po stranách koleje, práci v tunelu ap. 2. Položka neobsahuje:  – případné řezání koleje 3. Způsob měření: Udává se počet kusů kompletní konstrukce nebo práce.</t>
  </si>
  <si>
    <t>549311</t>
  </si>
  <si>
    <t>ZRUŠENÍ A ZNOVUZŘÍZENÍ BEZSTYKOVÉ KOLEJE NA NEDEMONTOVANÝCH ÚSECÍCH V KOLEJI</t>
  </si>
  <si>
    <t xml:space="preserve">1: Dle technické zprávy, výkresových příloh projektové dokumentace, TKP staveb státních drah a výkazů materiálu projektu a souhrnných částí dokumentace stavby.
2: 572m-120m  </t>
  </si>
  <si>
    <t xml:space="preserve">Celkem 452 = 452,000 </t>
  </si>
  <si>
    <t>Celkem 452 = 452,000</t>
  </si>
  <si>
    <t>1. Položka obsahuje:  – povolení upevňovadel,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2. Položka neobsahuje:  – případné doplnění kolejového lože  – svary 3. Způsob měření: Měří se délka koleje ve smyslu ČSN 73 6360, tj. v ose koleje.</t>
  </si>
  <si>
    <t>549341</t>
  </si>
  <si>
    <t>ZŘÍZENÍ BEZSTYKOVÉ KOLEJE NA NOVÝCH ÚSECÍCH V KOLEJI</t>
  </si>
  <si>
    <t>1. Položka obsahuje:  – úprava dilatačních spár a následné utažení upevňovadel  – montážní přípravky na zajištění podmínek daných předpisem SŽDC S 3/2, zejména dodržení upínací teploty  – směrovou a výškovou úpravu koleje  – podbíjení pražců, vyrovnání nivelety koleje nebo výhybkové konstrukce do 50 mm při zapojování na novostavbu (přechodový úsek)  – příplatky za ztížené podmínky při práci v koleji, např. překážky po stranách koleje, práci v tunelu ap.  2. Položka neobsahuje:  – případné doplnění kolejového lože  – svary 3. Způsob měření: Měří se délka koleje ve smyslu ČSN 73 6360, tj. v ose koleje.</t>
  </si>
  <si>
    <t>56333</t>
  </si>
  <si>
    <t>VOZOVKOVÉ VRSTVY ZE ŠTĚRKODRTI TL. DO 150MM</t>
  </si>
  <si>
    <t>zařízení staveniště</t>
  </si>
  <si>
    <t xml:space="preserve">1: Dle technické zprávy, výkresových příloh projektové dokumentace, TKP staveb státních drah a výkazů materiálu projektu a souhrnných částí dokumentace stavby.
2: 72m2  </t>
  </si>
  <si>
    <t xml:space="preserve">Celkem 72 = 72,000 </t>
  </si>
  <si>
    <t>- dodání kameniva předepsané kvality a zrnitosti - rozprostření a zhutnění vrstvy v předepsané tloušťce - zřízení vrstvy bez rozlišení šířky, pokládání vrstvy po etapách - nezahrnuje postřiky, nátěry</t>
  </si>
  <si>
    <t>7</t>
  </si>
  <si>
    <t>Přidružená stavební výroba:</t>
  </si>
  <si>
    <t>76792</t>
  </si>
  <si>
    <t>OPLOCENÍ Z DRÁTĚNÉHO PLETIVA POTAŽENÉHO PLASTEM</t>
  </si>
  <si>
    <t xml:space="preserve">1: Dle technické zprávy, výkresových příloh projektové dokumentace, TKP staveb státních drah a výkazů materiálu projektu a souhrnných částí dokumentace stavby.
2: 34m*2m  </t>
  </si>
  <si>
    <t xml:space="preserve">Celkem 68 = 68,000 </t>
  </si>
  <si>
    <t>Celkem 68 = 68,000</t>
  </si>
  <si>
    <t>- položka zahrnuje vedle vlastního pletiva i rámy, rošty, lišty, kování, podpěrné, závěsné, upevňovací prvky, spojovací a těsnící materiál, pomocný materiál, kompletní povrchovou úpravu. - nejsou zahrnuty sloupky, které se vykazují v samostatných položkách 338**, není zahrnuta podezdívka (272**) - součástí položky je  případně i ostnatý drát, uvažovaná plocha se pak vypočítává po horní hranu drátu.</t>
  </si>
  <si>
    <t>8</t>
  </si>
  <si>
    <t>Potrubí:</t>
  </si>
  <si>
    <t>87446</t>
  </si>
  <si>
    <t>POTRUBÍ Z TRUB PLASTOVÝCH ODPADNÍCH DN DO 400MM</t>
  </si>
  <si>
    <t xml:space="preserve">vč. podsypu a zásypu
</t>
  </si>
  <si>
    <t xml:space="preserve">1: Dle technické zprávy, výkresových příloh projektové dokumentace, TKP staveb státních drah a výkazů materiálu projektu a souhrnných částí dokumentace stavby.
2: 3,7 m  </t>
  </si>
  <si>
    <t xml:space="preserve">Celkem 3,7 = 3,700 </t>
  </si>
  <si>
    <t>Celkem 3,7 = 3,700</t>
  </si>
  <si>
    <t>položky pro zhotovení potrubí platí bez ohledu na sklon zahrnuje: - výrobní dokumentaci (včetně technologického předpisu) - dodání veškerého trubního a pomocného materiálu  (trouby,  trubky,  tvarovky,  spojovací a těsnící  materiál a pod.), podpěrných, závěsných a upevňovacích prvků, včetně potřebných úprav - úprava a příprava podkladu a podpěr, očištění a ošetření podkladu a podpěr - zřízení plně funkčního potrubí, kompletní soustavy, podle příslušného technologického předpisu - zřízení potrubí i jednotlivých částí po etapách, včetně pracovních spar a spojů, pracovního zaslepení konců a pod. - úprava prostupů, průchodů  šachtami a komorami, okolí podpěr a vyústění, zaústění, napojení, vyvedení a upevnění odpad. výustí - ochrana potrubí nátěrem (vč. úpravy povrchu), případně izolací, nejsou-li tyto práce předmětem jiné položky - úprava, očištění a ošetření prostoru kolem potrubí - položky platí pro práce prováděné v prostoru zapaženém i nezapaženém a i v kolektorech, chráničkách - položky zahrnují i práce spojené s nutnými obtoky, převáděním a čerpáním vody nezahrnuje zkoušky vodotěsnosti a televizní prohlídku</t>
  </si>
  <si>
    <t>89721</t>
  </si>
  <si>
    <t>VPUSŤ KANALIZAČNÍ HORSKÁ KOMPLETNÍ MONOLITICKÁ BETONOVÁ</t>
  </si>
  <si>
    <t xml:space="preserve">1: Dle technické zprávy, výkresových příloh projektové dokumentace, TKP staveb státních drah a výkazů materiálu projektu a souhrnných částí dokumentace stavby.
2: 3ks  </t>
  </si>
  <si>
    <t>položka zahrnuje: - mříže s rámem, koše na bahno,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zřízení  všech  požadovaných  otvorů, kapes, výklenků, prostupů, dutin, drážek a pod., vč. ztížení práce a úprav  kolem nich, - nátěry zabraňující soudržnost betonu a bednění, - výplň, těsnění  a tmelení spar a spojů, - opatření  povrchů  betonu  izolací  proti zemní vlhkosti v částech, kde přijdou do styku se zeminou nebo kamenivem, - předepsané podkladní konstrukce</t>
  </si>
  <si>
    <t>R894346</t>
  </si>
  <si>
    <t>ŠACHTY KANALIZAČNÍ Z PROST BETONU NA POTRUBÍ DN DO 400MM</t>
  </si>
  <si>
    <t>úprava stávající šachty - vybourání potrubí, zaústění nového potrubí DN 400</t>
  </si>
  <si>
    <t xml:space="preserve">1: Dle technické zprávy, výkresových příloh projektové dokumentace, TKP staveb státních drah a výkazů materiálu projektu a souhrnných částí dokumentace stavby.
2: 1ks  </t>
  </si>
  <si>
    <t>položka zahrnuje: - poklopy s rámem, mříže s rámem, stupadla, žebříky, stropy z bet. dílců a pod. 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 - předepsané podkladní konstrukce</t>
  </si>
  <si>
    <t>9</t>
  </si>
  <si>
    <t>Ostatní práce:</t>
  </si>
  <si>
    <t>921213</t>
  </si>
  <si>
    <t>ŽELEZNIČNÍ PŘEJEZD A PŘECHOD ŽIVIČNÝ V MEZIKOLEJOVÉM PROSTORU A V NAPOJENÍ</t>
  </si>
  <si>
    <t>obnova přejezdu po podbití koleje</t>
  </si>
  <si>
    <t xml:space="preserve">1: Dle technické zprávy, výkresových příloh projektové dokumentace, TKP staveb státních drah a výkazů materiálu projektu a souhrnných částí dokumentace stavby.
2: 6m*1,5 m  </t>
  </si>
  <si>
    <t xml:space="preserve">Celkem 9 = 9,000 </t>
  </si>
  <si>
    <t>1. Položka obsahuje:  – úpravu a hutnění podloží přejezdové konstrukce  – dodávku přejezdové konstrukce s veškerými prvky a částmi daného typu přejezdové konstrukce včetně závěrných zídek a jejich betonového základu dle odpovídajících vzorových listů a TKP  – montáž přejezdové konstrukce z dílů a součástí na místě při přerušení železničního a silničního provozu  – speciální montážní nářadí, závěsné zařízení  – ochranné náběhy, koncové i mezilehlé zarážky, podélnou fixaci atd.  – příplatky za ztížené podmínky vyskytující se při zřízení přejezdu, např. za překážky na straně koleje ap. 2. Položka neobsahuje:  – zřízení, pronájem a odstranění dopravního značení objízdné trasy  – úpravy koleje (např. posun pražců, doplnění kolejového lože, směrová a výšková úprava)  – silniční panely v přechodu těles 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</si>
  <si>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921940</t>
  </si>
  <si>
    <t>MONTÁŽ PŘEJEZDU NEBO PŘECHODU Z JAKÝCHKOLIV VYZÍSKANÝCH NEBO REGENEROVANÝCH DÍLCŮ</t>
  </si>
  <si>
    <t xml:space="preserve">zpětná montáž přejezdů po provedení podbití
</t>
  </si>
  <si>
    <t xml:space="preserve">1: Dle technické zprávy, výkresových příloh projektové dokumentace, TKP staveb státních drah a výkazů materiálu projektu a souhrnných částí dokumentace stavby.
2: 6m*1,5m + 13,2m * 3m  </t>
  </si>
  <si>
    <t xml:space="preserve">Celkem 48,6 = 48,600 </t>
  </si>
  <si>
    <t>Celkem 48,6 = 48,600</t>
  </si>
  <si>
    <t>1. Položka obsahuje:  – dodání a pokládka panelů včetně lože  – příplatky za ztížené podmínky vyskytující se při zřízení kolejových vah, např. za překážky na straně koleje apod. 2. Položka neobsahuje:  – zřízení, pronájem a odstranění dopravního značení objízdné trasy  – úpravy koleje (např. posun pražců, doplnění kolejového lože, směrová a výšková úprava)  – silniční panely v přechodu těles  – prahovou vpusť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</si>
  <si>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923122</t>
  </si>
  <si>
    <t>HEKTOMETROVNÍK Z UŽITÉHO MATERIÁLU</t>
  </si>
  <si>
    <t>očištění, obnova nátěru, zpětné osazení</t>
  </si>
  <si>
    <t>1. Položka obsahuje:  – dodávku a osazení včetně nutných zemních prací a obetonování  – případnou obnovu nátěru  – odrazky nebo retroreflexní fólie 2. Položka neobsahuje:  X 3. Způsob měření: Udává se počet kusů kompletní konstrukce nebo práce.</t>
  </si>
  <si>
    <t>923431</t>
  </si>
  <si>
    <t>NÁVĚST "KONEC NÁSTUPIŠTĚ"</t>
  </si>
  <si>
    <t xml:space="preserve">1: Dle technické zprávy, výkresových příloh projektové dokumentace, TKP staveb státních drah a výkazů materiálu projektu a souhrnných částí dokumentace stavby.
2: 2 ks  </t>
  </si>
  <si>
    <t>1. Položka obsahuje:  – dodávku a montáž návěsti v příslušném provedení na sloupek, popř. jinou podpůrnou konstrukci včetně upevňovacího a pomocného materiálu  – protikorozní úpravu, není-li tato provedena již z výroby nebo daná vlastnostmi použitého materiálu  – odrazky nebo retroreflexní fólie 2. Položka neobsahuje:  – nosnou konstrukci, např. sloupek, konzolu apod. včetně základu a zemních prácí 3. Způsob měření: Udává se počet kusů kompletní konstrukce nebo práce.</t>
  </si>
  <si>
    <t>923821</t>
  </si>
  <si>
    <t>SLOUPEK DN 60 PRO NÁVĚST</t>
  </si>
  <si>
    <t xml:space="preserve">1: Dle technické zprávy, výkresových příloh projektové dokumentace, TKP staveb státních drah a výkazů materiálu projektu a souhrnných částí dokumentace stavby.
2: 2ks  </t>
  </si>
  <si>
    <t>1. Položka obsahuje:  – dodání a osazení sloupku v příslušném provedení včetně základu nebo patky a zemních prací  – protikorozní úpravu, není-li tato provedena již z výroby nebo daná vlastnostmi použitého materiálu 2. Položka neobsahuje:  X 3. Způsob měření: Udává se počet kusů kompletní konstrukce nebo práce.</t>
  </si>
  <si>
    <t>923981</t>
  </si>
  <si>
    <t>ZAJIŠŤOVACÍ ZNAČKA KONZOLOVÁ (K) NA NÁSTUPIŠTI</t>
  </si>
  <si>
    <t>1. Položka obsahuje:  – geodetické zaměření a kontrolu připravenosti pro osazení značky  – vyvrtání otvoru požadovaného průměru, vlepení zajišťovací značky a další související práce  – dodávku a montáž konzolové zajišťovací značky v požadovaném provedení  – všechny potřebné pomůcky, stroje, nářadí a pomocný materiál  – kontrolní měření  – vyhotovení příslušné dokumentace 2. Položka neobsahuje:  X 3. Způsob měření: Udává se počet kusů kompletní konstrukce nebo práce.</t>
  </si>
  <si>
    <t>935832</t>
  </si>
  <si>
    <t>ŽLABY A RIGOLY DLÁŽDĚNÉ Z LOMOVÉHO KAMENE TL DO 250MMM DO BETONU TL 100MM</t>
  </si>
  <si>
    <t xml:space="preserve">zaústění občasných vodních toků do horských vpustí
</t>
  </si>
  <si>
    <t xml:space="preserve">1: Dle technické zprávy, výkresových příloh projektové dokumentace, TKP staveb státních drah a výkazů materiálu projektu a souhrnných částí dokumentace stavby.
2: 2m*1,8m+3m*1m  </t>
  </si>
  <si>
    <t xml:space="preserve">Celkem 6,6 = 6,600 </t>
  </si>
  <si>
    <t>Celkem 6,6 = 6,600</t>
  </si>
  <si>
    <t>položka zahrnuje: - dodání a uložení předepsaného dlažebního materiálu v požadované kvalitě do předepsaného tvaru a v předepsané šířce - dodání a rozprostření lože z předepsaného materiálu v předepsané tloušťce a šířce - úravu napojení a ukončení - vnitrostaveništní i mimostaveništní dopravu - měří se vydlážděná plocha.</t>
  </si>
  <si>
    <t>935902</t>
  </si>
  <si>
    <t>ŽLABY A RIGOLY Z PŘÍKOPOVÝCH ŽLABŮ (VČETNĚ POKLOPŮ A MŘÍŽÍ) "J" VELKÉ</t>
  </si>
  <si>
    <t>vč. podkladního betonu, hydroizolace, zásypu, geotextilie, poklopů</t>
  </si>
  <si>
    <t xml:space="preserve">1: Dle technické zprávy, výkresových příloh projektové dokumentace, TKP staveb státních drah a výkazů materiálu projektu a souhrnných částí dokumentace stavby.
2: 232,5m  </t>
  </si>
  <si>
    <t xml:space="preserve">Celkem 232,5 = 232,500 </t>
  </si>
  <si>
    <t>Celkem 232,5 = 232,500</t>
  </si>
  <si>
    <t>1. Položka obsahuje:  – veškeré práce a materiál obsažený v názvu položky 2. Položka neobsahuje:  X 3. Způsob měření: Měří se metr délkový.</t>
  </si>
  <si>
    <t>965010</t>
  </si>
  <si>
    <t>ODSTRANĚNÍ KOLEJOVÉHO LOŽE A DRÁŽNÍCH STEZEK</t>
  </si>
  <si>
    <t xml:space="preserve">1: Dle technické zprávy, výkresových příloh projektové dokumentace, TKP staveb státních drah a výkazů materiálu projektu a souhrnných částí dokumentace stavby.
2: 120m*2,4m2  </t>
  </si>
  <si>
    <t xml:space="preserve">Celkem 288 = 288,000 </t>
  </si>
  <si>
    <t>Celkem 288 = 288,000</t>
  </si>
  <si>
    <t>1. Položka obsahuje:  – odstranění kolejového lože ručně nebo mechanizací, a to po nebo bez sejmutí kolejového roštu  – příplatky za ztížené podmínky při práci v kolejišti, např. za překážky na straně koleje apod.  – naložení vybouraného materiálu na dopravní prostředek 2. Položka neobsahuje:  – odvoz vybouraného materiálu do skladu nebo na likvidaci  – poplatky za likvidaci odpadů, nacení se položkami ze ssd 0 3. Způsob měření: Měří se metry krychlové odtěženého kolejového lože v ulehlém (původním) stavu.</t>
  </si>
  <si>
    <t>965022</t>
  </si>
  <si>
    <t>ODSTRANĚNÍ KOLEJOVÉHO LOŽE A DRÁŽNÍCH STEZEK - ODVOZ NA MEZIDEPONII</t>
  </si>
  <si>
    <t xml:space="preserve">1: Dle technické zprávy, výkresových příloh projektové dokumentace, TKP staveb státních drah a výkazů materiálu projektu a souhrnných částí dokumentace stavby.
2: 288m3*5km  </t>
  </si>
  <si>
    <t xml:space="preserve">Celkem 1440 = 1440,000 </t>
  </si>
  <si>
    <t>Celkem 1440 = 1440,000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</si>
  <si>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vytěženého v rostlém (původním) stavu nebo vybouraného materiálu a jednotlivých vzdáleností v kilometrech.</t>
  </si>
  <si>
    <t>965123</t>
  </si>
  <si>
    <t>DEMONTÁŽ KOLEJE NA DŘEVĚNÝCH PRAŽCÍCH DO KOLEJOVÝCH POLÍ S ODVOZEM NA MONTÁŽNÍ ZÁKLADNU S NÁSLEDNÝM ROZEBRÁNÍM</t>
  </si>
  <si>
    <t>1. Položka obsahuje:  – uvolnění kolejového roštu z kolejového lože  – odstranění kolejnicových propojek, uzemnění a jiného vybavení  – případné rozřezání kolejového roštu  – úplné rozebrání koleje v místě demontáže do kolejových polí a jejich hrubé očištění  – naložení vybouraného materiálu na dopravní prostředek  – odvoz kolejových polí z místa demontáže na montážní základnu  – rozebrání kolejových polí na montážní základně do součástí  – příplatky za ztížené podmínky při práci v kolejišti, např. za překážky na straně koleje apod. 2. Položka neobsahuje:  – odvoz nevyhovujícího materiálu na likvidaci  – poplatky za likvidaci odpadů, nacení se položkami ze ssd 0 3. Způsob měření: Měří se délka koleje ve smyslu ČSN 73 6360, tj. v ose koleje.</t>
  </si>
  <si>
    <t>965126</t>
  </si>
  <si>
    <t>DEMONTÁŽ KOLEJE NA DŘEVĚNÝCH PRAŽCÍCH - ODVOZ ROZEBRANÝCH SOUČÁSTÍ (Z MÍSTA DEMONTÁŽE NEBO Z MONTÁŽNÍ ZÁKLADNY) K LIKVIDACI</t>
  </si>
  <si>
    <t xml:space="preserve">1: Dle technické zprávy, výkresových příloh projektové dokumentace, TKP staveb státních drah a výkazů materiálu projektu a souhrnných částí dokumentace stavby.
2: (120m*2*0,049t+120m/0,611*0,1t)  </t>
  </si>
  <si>
    <t xml:space="preserve">Celkem 31,400 = 31,400 </t>
  </si>
  <si>
    <t>Celkem 31,4 = 31,400</t>
  </si>
  <si>
    <t>1. Položka obsahuje:  – naložení na dopravní prostředek, odvoz a složení  – případné překládky na trase 2. Položka neobsahuje:  – poplatky za likvidaci odpadů, nacení se položkami ze ssd 0 3. Způsob měření: Výměra je sumou součinů tun vybouraného materiálu v původním stavu a k nim příslušných jednotlivých odvozových vzdáleností v kilometrech.</t>
  </si>
  <si>
    <t>965311</t>
  </si>
  <si>
    <t>ROZEBRÁNÍ PŘEJEZDU, PŘECHODU Z DÍLCŮ</t>
  </si>
  <si>
    <t>demontáž přejezdů pro umožnění strojního podbití</t>
  </si>
  <si>
    <t xml:space="preserve">1: Dle technické zprávy, výkresových příloh projektové dokumentace, TKP staveb státních drah a výkazů materiálu projektu a souhrnných částí dokumentace stavby.
2: 6m*3m+13,2m*3m  </t>
  </si>
  <si>
    <t xml:space="preserve">Celkem 57,6 = 57,600 </t>
  </si>
  <si>
    <t>Celkem 57,6 = 57,600</t>
  </si>
  <si>
    <t>1. Položka obsahuje:  – rozebrání železničního přejezdu nebo přechodu do součástí včetně hrubého očištění  – naložení vybouraného materiálu na dopravní prostředek  – příplatky za ztížené podmínky při práci v kolejišti, např. za překážky na straně koleje apod. 2. Položka neobsahuje:  – náklady na zřízení a odstranění dopravního značení objízdné trasy  – odvoz vybouraného materiálu do skladu nebo na likvidaci  – poplatky za likvidaci odpadů, nacení se položkami ze ssd 0 3. Způsob měření: Měří se půdorysná plocha (pojízdná nebo pochozí) vlastní přejezdové konstrukce tvořené daným systémem. kolejnice a žlábky se z plochy neodečítají. Do plochy se nezapočítávají ochranné klíny, prahové vpusti apod.</t>
  </si>
  <si>
    <t>965821</t>
  </si>
  <si>
    <t>DEMONTÁŽ KILOMETROVNÍKU, HEKTOMETROVNÍKU, MEZNÍKU</t>
  </si>
  <si>
    <t>1. Položka obsahuje:  – zahrnuje veškeré činnosti, zařízení a materiál nutných k odstranění konstrukce  – naložení vybouraného materiálu na dopravní prostředek  – příplatky za ztížené podmínky při práci v kolejišti, např. za překážky na straně koleje apod. 2. Položka neobsahuje:  – odvoz vybouraného materiálu do skladu nebo na likvidaci  – poplatky za likvidaci odpadů, nacení se položkami ze ssd 0 3. Způsob měření: Udává se počet kusů kompletní konstrukce nebo práce.</t>
  </si>
  <si>
    <t>965841</t>
  </si>
  <si>
    <t>DEMONTÁŽ JAKÉKOLIV NÁVĚSTI</t>
  </si>
  <si>
    <t>tabule "konec nástupiště"</t>
  </si>
  <si>
    <t>965842</t>
  </si>
  <si>
    <t>DEMONTÁŽ JAKÉKOLIV NÁVĚSTI - ODVOZ (NA LIKVIDACI ODPADŮ NEBO JINÉ URČENÉ MÍSTO)</t>
  </si>
  <si>
    <t xml:space="preserve">1: Dle technické zprávy, výkresových příloh projektové dokumentace, TKP staveb státních drah a výkazů materiálu projektu a souhrnných částí dokumentace stavby.
2: 0,05t*2ks*15km  </t>
  </si>
  <si>
    <t xml:space="preserve">Celkem 1,5 = 1,500 </t>
  </si>
  <si>
    <t>1. Položka obsahuje:  – odvoz jakýmkoliv dopravním prostředkem a složení  – případné překládky na trase 2. Položka neobsahuje:  – naložení vybouraného materiálu na dopravní prostředek (je zahrnuto ve zdrojové položce)  – poplatky za likvidaci odpadů, nacení se položkami ze ssd 0 3. Způsob měření: Výměra je součtem součinů metrů krychlových tun vybouraného materiálu v původním stavu a jednotlivých vzdáleností v kilometrech.</t>
  </si>
  <si>
    <t>966842</t>
  </si>
  <si>
    <t>ODSTRANĚNÍ OPLOCENÍ Z DRÁT PLETIVA</t>
  </si>
  <si>
    <t xml:space="preserve">1: Dle technické zprávy, výkresových příloh projektové dokumentace, TKP staveb státních drah a výkazů materiálu projektu a souhrnných částí dokumentace stavby.
2: 34m  </t>
  </si>
  <si>
    <t xml:space="preserve">Celkem 34 = 34,000 </t>
  </si>
  <si>
    <t>Celkem 34 = 34,000</t>
  </si>
  <si>
    <t>položka zahrnuje: - kompletní bourací práce včetně odstranění základových konstrukcí a nezbytného rozsahu zemních prací, - veškerou manipulaci s vybouranou sutí a hmotami včetně uložení na skládku, - veškeré další práce plynoucí z technologického předpisu a z platných předpisů, - odstranění sloupků z jiného materiálu, odstranění vrat a vrátek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</si>
  <si>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96711B</t>
  </si>
  <si>
    <t>VYBOURÁNÍ ČÁSTÍ KONSTRUKCÍ Z BETON DÍLCŮ - DOPRAVA</t>
  </si>
  <si>
    <t xml:space="preserve">doprava bet. pražců z Olomouce
</t>
  </si>
  <si>
    <t xml:space="preserve">1: Dle technické zprávy, výkresových příloh projektové dokumentace, TKP staveb státních drah a výkazů materiálu projektu a souhrnných částí dokumentace stavby.
2: 126ks*0,27t*107km  </t>
  </si>
  <si>
    <t xml:space="preserve">Celkem 3640,14 = 3640,140 </t>
  </si>
  <si>
    <t>Celkem 3640,14 = 3640,140</t>
  </si>
  <si>
    <t>96715</t>
  </si>
  <si>
    <t>VYBOURÁNÍ ČÁSTÍ KONSTRUKCÍ BETON</t>
  </si>
  <si>
    <t>obklad svahu + sloupky plotu</t>
  </si>
  <si>
    <t xml:space="preserve">1: Dle technické zprávy, výkresových příloh projektové dokumentace, TKP staveb státních drah a výkazů materiálu projektu a souhrnných částí dokumentace stavby.
2: 10m3+30m*1,45m*0,1m+15*0,12m3  </t>
  </si>
  <si>
    <t xml:space="preserve">Celkem 16,15 = 16,150 </t>
  </si>
  <si>
    <t>Celkem 16,15 = 16,150</t>
  </si>
  <si>
    <t>položka zahrnuje: - veškerou manipulaci s vybouranou sutí a hmotami včetně uložení na skládku, - veškeré další práce plynoucí z technologického předpisu a z platných předpisů, nezahrnuje poplatek za skládku, který se vykazuje v položce 0141** (s výjimkou malého množství bouraného materiálu, kde je možné poplatek zahrnout do jednotkové ceny bourání – tento fakt musí být uveden v doplňujícím textu k položce)</t>
  </si>
  <si>
    <t>96715B</t>
  </si>
  <si>
    <t>VYBOURÁNÍ ČÁSTÍ KONSTRUKCÍ BETON - DOPRAVA</t>
  </si>
  <si>
    <t xml:space="preserve">1: Dle technické zprávy, výkresových příloh projektové dokumentace, TKP staveb státních drah a výkazů materiálu projektu a souhrnných částí dokumentace stavby.
2: 16,15m3*2,4t/m3*15km  </t>
  </si>
  <si>
    <t xml:space="preserve">Celkem 581,4 = 581,400 </t>
  </si>
  <si>
    <t>Celkem 581,4 = 581,400</t>
  </si>
  <si>
    <t>969245</t>
  </si>
  <si>
    <t>VYBOURÁNÍ POTRUBÍ DN DO 300MM KANALIZAČ</t>
  </si>
  <si>
    <t xml:space="preserve">1: Dle technické zprávy, výkresových příloh projektové dokumentace, TKP staveb státních drah a výkazů materiálu projektu a souhrnných částí dokumentace stavby.
2: 9m  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</si>
  <si>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položka zahrnuje veškeré další práce plynoucí z technologického předpisu a z platných předpisů</t>
  </si>
  <si>
    <t xml:space="preserve">1: Dle technické zprávy, výkresových příloh projektové dokumentace, TKP staveb státních drah a výkazů materiálu projektu a souhrnných částí dokumentace stavby.
2: 572m*3,4m*0,05m  </t>
  </si>
  <si>
    <t xml:space="preserve">Celkem 97,24 = 97,240 </t>
  </si>
  <si>
    <t>Celkem 97,24 = 97,240</t>
  </si>
  <si>
    <t>542312</t>
  </si>
  <si>
    <t>NÁSLEDNÁ ÚPRAVA SMĚROVÉHO A VÝŠKOVÉHO USPOŘÁDÁNÍ KOLEJE - PRAŽCE BETONOVÉ</t>
  </si>
  <si>
    <t xml:space="preserve">1: Dle technické zprávy, výkresových příloh projektové dokumentace, TKP staveb státních drah a výkazů materiálu projektu a souhrnných částí dokumentace stavby.
2: 572m  </t>
  </si>
  <si>
    <t xml:space="preserve">Celkem 572 = 572,000 </t>
  </si>
  <si>
    <t>Celkem 572 = 572,000</t>
  </si>
  <si>
    <t>1.Položka obsahuje: - geodetické měření koleje pro následnou směrovou a výškovou úpravu koleje do předepsané polohy - následnou směrovou a výškovou úpravu koleje do předepsané polohy - kontrolní geodetické měření koleje a posouzení odchylek od předepsané polohy vzhledem k příslušným technickým normám 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- případné ztížení práce při překážkách na jedné nebo obou stranách (např. u nástupišť), v tunelu i při rekonstrukcích  2. Položka neobsahuje: případně nutné doplnění kolejového lože, které se řeší vždy jako reklamace nedodaného materiálu původních položek  řady 51  3. Měrná jednotka: metr  4. Způsob měření:v koleji se měří délka koleje ve smyslu ČSN 73 6360, tj. v ose koleje, u kolejových konstrukcí tzv. rozvinutá délka ve smyslu předpisu SR103/7</t>
  </si>
  <si>
    <t>D.2.1.2</t>
  </si>
  <si>
    <t>Nástupiště</t>
  </si>
  <si>
    <t xml:space="preserve">1: Dle technické zprávy, výkresových příloh projektové dokumentace, TKP staveb státních drah a výkazů materiálu projektu a souhrnných částí dokumentace stavby.
2: 5m3*2,4t/m3+72t  </t>
  </si>
  <si>
    <t xml:space="preserve">Celkem 84 = 84,000 </t>
  </si>
  <si>
    <t>Celkem 84 = 84,000</t>
  </si>
  <si>
    <t xml:space="preserve">1: Dle technické zprávy, výkresových příloh projektové dokumentace, TKP staveb státních drah a výkazů materiálu projektu a souhrnných částí dokumentace stavby.
2: (99m*2m+15m*3m)*0,2m  </t>
  </si>
  <si>
    <t>nástupní hrana    
vsakovací rýha   
uložení čisté zeminy na pozemcích SŽDC</t>
  </si>
  <si>
    <t xml:space="preserve">1: Dle technické zprávy, výkresových příloh projektové dokumentace, TKP staveb státních drah a výkazů materiálu projektu a souhrnných částí dokumentace stavby.
2: 99m*2,6m3+3,1m*0,8m*1m  </t>
  </si>
  <si>
    <t xml:space="preserve">Celkem 259,88 = 259,880 </t>
  </si>
  <si>
    <t>Celkem 259,88 = 259,880</t>
  </si>
  <si>
    <t>zásyp nástupní hrany - výzisk KL</t>
  </si>
  <si>
    <t xml:space="preserve">1: Dle technické zprávy, výkresových příloh projektové dokumentace, TKP staveb státních drah a výkazů materiálu projektu a souhrnných částí dokumentace stavby.
2: 99m*2m3  </t>
  </si>
  <si>
    <t xml:space="preserve">Celkem 198 = 198,000 </t>
  </si>
  <si>
    <t>Celkem 198 = 198,000</t>
  </si>
  <si>
    <t>vsakovací rýha</t>
  </si>
  <si>
    <t xml:space="preserve">1: Dle technické zprávy, výkresových příloh projektové dokumentace, TKP staveb státních drah a výkazů materiálu projektu a souhrnných částí dokumentace stavby.
2: 3,1m*0,8m*1m  </t>
  </si>
  <si>
    <t xml:space="preserve">Celkem 2,48 = 2,480 </t>
  </si>
  <si>
    <t>Celkem 2,48 = 2,480</t>
  </si>
  <si>
    <t xml:space="preserve">1: Dle technické zprávy, výkresových příloh projektové dokumentace, TKP staveb státních drah a výkazů materiálu projektu a souhrnných částí dokumentace stavby.
2: 91m*2,5m*2  </t>
  </si>
  <si>
    <t xml:space="preserve">Celkem 455 = 455,000 </t>
  </si>
  <si>
    <t>Celkem 455 = 455,000</t>
  </si>
  <si>
    <t xml:space="preserve">1: Dle technické zprávy, výkresových příloh projektové dokumentace, TKP staveb státních drah a výkazů materiálu projektu a souhrnných částí dokumentace stavby.
2: 99m*1m+15m*2m  </t>
  </si>
  <si>
    <t xml:space="preserve">Celkem 129 = 129,000 </t>
  </si>
  <si>
    <t>Celkem 129 = 129,000</t>
  </si>
  <si>
    <t xml:space="preserve">1: Dle technické zprávy, výkresových příloh projektové dokumentace, TKP staveb státních drah a výkazů materiálu projektu a souhrnných částí dokumentace stavby.
2: 5,1m*2,8m  </t>
  </si>
  <si>
    <t xml:space="preserve">Celkem 14,28 = 14,280 </t>
  </si>
  <si>
    <t>Celkem 14,28 = 14,280</t>
  </si>
  <si>
    <t>4</t>
  </si>
  <si>
    <t>Vodorovné konstrukce:</t>
  </si>
  <si>
    <t>451313</t>
  </si>
  <si>
    <t>PODKLADNÍ A VÝPLŇOVÉ VRSTVY Z PROSTÉHO BETONU C16/20</t>
  </si>
  <si>
    <t>podklad a obetonování žlábku u přístřešku</t>
  </si>
  <si>
    <t xml:space="preserve">1: Dle technické zprávy, výkresových příloh projektové dokumentace, TKP staveb státních drah a výkazů materiálu projektu a souhrnných částí dokumentace stavby.
2: 4m*0,12m2  </t>
  </si>
  <si>
    <t xml:space="preserve">Celkem 0,48 = 0,480 </t>
  </si>
  <si>
    <t>Celkem 0,48 = 0,480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</si>
  <si>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</t>
  </si>
  <si>
    <t>501101</t>
  </si>
  <si>
    <t>ZŘÍZENÍ KONSTRUKČNÍ VRSTVY TĚLESA ŽELEZNIČNÍHO SPODKU ZE ŠTĚRKODRTI NOVÉ</t>
  </si>
  <si>
    <t xml:space="preserve">1: Dle technické zprávy, výkresových příloh projektové dokumentace, TKP staveb státních drah a výkazů materiálu projektu a souhrnných částí dokumentace stavby.
2: (91m*2,25m+28m2+2m*4m)*0,15m  </t>
  </si>
  <si>
    <t xml:space="preserve">Celkem 36,113 = 36,113 </t>
  </si>
  <si>
    <t>Celkem 36,113 = 36,113</t>
  </si>
  <si>
    <t>1. Položka obsahuje:  – nákup a dodání štěrkodrtě v požadované kvalitě podle zadávací dokumentace  – očištění podkladu, případně zřízení spojovací vrstvy  – uložení štěrkodrtě dle předepsaného technologického předpisu  – zřízení podkladní nebo konstrukční vrstvy ze štěrkodrtě bez rozlišení šířky, pokládání vrstvy po etapách, případně dílčích vrstvách, včetně pracovních spar a spojů  – hutnění na předepsanou míru hutnění  – průkazní zkoušky, kontrolní zkoušky a kontrolní měření  – úpravu napojení, ukončení a těsnění podél odvodňovacích zařízení, vpustí, šachet apod.  – těsnění, tmelení a výplň spar a otvorů  – ošetření úložiště po celou dobu práce v něm vč. klimatických opatření  – ztížení v okolí inženýrských vedení, konstrukcí a objektů a jejich dočasné zajištění  – ztížení provádění včetně hutnění ve ztížených podmínkách a stísněných prostorech  – úpravu povrchu vrstvy 2. Položka neobsahuje:  X 3. Způsob měření: Měří se metr krychlový.</t>
  </si>
  <si>
    <t>58252</t>
  </si>
  <si>
    <t>DLÁŽDĚNÉ KRYTY Z BETONOVÝCH DLAŽDIC DO LOŽE Z MC</t>
  </si>
  <si>
    <t>čtvrecové dlaždice dl. 200 mm bez zkosené hrany, kladené na spáru (bez vazby)</t>
  </si>
  <si>
    <t xml:space="preserve">1: Dle technické zprávy, výkresových příloh projektové dokumentace, TKP staveb státních drah a výkazů materiálu projektu a souhrnných částí dokumentace stavby.
2: 90,5m*1,3m+2m*4m+28m2  </t>
  </si>
  <si>
    <t xml:space="preserve">Celkem 153,65 = 153,650 </t>
  </si>
  <si>
    <t>Celkem 153,65 = 153,650</t>
  </si>
  <si>
    <t>- dodání dlažebního materiálu v požadované kvalitě, dodání materiálu pro předepsané  lože v tloušťce předepsané dokumentací a pro předepsanou výplň spar - očištění podkladu - uložení dlažby dle předepsaného technologického předpisu včetně předepsané podkladní vrstvy a předepsané výplně spar - zřízení vrstvy bez rozlišení šířky, pokládání vrstvy po etapách  - úpravu napojení, ukončení podél obrubníků, dilatačních zařízení, odvodňovacích proužků, odvodňovačů, vpustí, šachet a pod., nestanoví-li zadávací dokumentace jinak - nezahrnuje postřiky, nátěry - nezahrnuje těsnění podél obrubníků, dilatačních zařízení, odvodňovacích proužků, odvodňovačů, vpustí, šachet a pod.</t>
  </si>
  <si>
    <t>58262B</t>
  </si>
  <si>
    <t>KRYTY Z BETON DLAŽDIC SE ZÁMKEM BAREV RELIÉF TL 80MM DO LOŽE Z MC</t>
  </si>
  <si>
    <t xml:space="preserve">1: Dle technické zprávy, výkresových příloh projektové dokumentace, TKP staveb státních drah a výkazů materiálu projektu a souhrnných částí dokumentace stavby.
2: 2m*0,4m  </t>
  </si>
  <si>
    <t xml:space="preserve">Celkem 0,8 = 0,800 </t>
  </si>
  <si>
    <t>Celkem 0,8 = 0,800</t>
  </si>
  <si>
    <t>917223</t>
  </si>
  <si>
    <t>SILNIČNÍ A CHODNÍKOVÉ OBRUBY Z BETONOVÝCH OBRUBNÍKŮ ŠÍŘ 100MM</t>
  </si>
  <si>
    <t xml:space="preserve">1: Dle technické zprávy, výkresových příloh projektové dokumentace, TKP staveb státních drah a výkazů materiálu projektu a souhrnných částí dokumentace stavby.
2: 12,4m+59m+45,4m  </t>
  </si>
  <si>
    <t xml:space="preserve">Celkem 116,8 = 116,800 </t>
  </si>
  <si>
    <t>Celkem 116,8 = 116,800</t>
  </si>
  <si>
    <t>Položka zahrnuje: dodání a pokládku betonových obrubníků o rozměrech předepsaných zadávací dokumentací betonové lože i boční betonovou opěrku.</t>
  </si>
  <si>
    <t>924420</t>
  </si>
  <si>
    <t>NÁSTUPIŠTĚ L (H) BEZ KONZOLOVÝCH DESEK</t>
  </si>
  <si>
    <t>vč. ukončení 2x 1ks rohový díl H/L + 4x svahový díl
vč. kotvení, podkladního betonu a vyrovnávací vrstvy</t>
  </si>
  <si>
    <t xml:space="preserve">1: Dle technické zprávy, výkresových příloh projektové dokumentace, TKP staveb státních drah a výkazů materiálu projektu a souhrnných částí dokumentace stavby.
2: 91m+2*4m  </t>
  </si>
  <si>
    <t xml:space="preserve">Celkem 99 = 99,000 </t>
  </si>
  <si>
    <t>Celkem 99 = 99,000</t>
  </si>
  <si>
    <t>1. Položka obsahuje:  – dodávku veškerých prvků a částí daného typu nástupiště dle odpovídajících vzorových listů a TKP  – zřízení nástupiště typu L nebo H na požadovanou osovou vzdálenost kolejí i výšku nástupní hrany nad TK  – slepá zakončení nástupiště  – příplatky za ztížené podmínky při práci v kolejišti, např. za překážky na straně koleje ap. 2. Položka neobsahuje:  – zemní práce, tj. odkopávky, hloubení rýh, násypy, zásypy ad.  – náklady na zřízení zpevněné plochy nástupiště vyjma konzolových desek, např. ze zámkové dlažby, asfaltu ap. včetně konstrukčních vrstev  – jiná zakončení nástupiště, např. schůdky apod.  – zábradlí, osvětlení, přístřešky, mobiliář nástupiště, orientační a informační systém, kamerový systém, přístupové komunikace ap. 3. Způsob měření: Měří se vždy délka nástupní hrany nástupiště podél přilehlé koleje v metrech délkových, a to i u oboustranných nástupišť.</t>
  </si>
  <si>
    <t>924913</t>
  </si>
  <si>
    <t>NÁSTUPIŠTĚ - OPTICKÉ ZNAČENÍ NÁTĚREM ŠÍŘKY 0,15 M, ODSTÍN ŽLUTÁ 6200</t>
  </si>
  <si>
    <t xml:space="preserve">1: Dle technické zprávy, výkresových příloh projektové dokumentace, TKP staveb státních drah a výkazů materiálu projektu a souhrnných částí dokumentace stavby.
2: 90,5m  </t>
  </si>
  <si>
    <t xml:space="preserve">Celkem 90,5 = 90,500 </t>
  </si>
  <si>
    <t>Celkem 90,5 = 90,500</t>
  </si>
  <si>
    <t>1. Položka obsahuje:  – příprava a očištění podkladu  – dodání a aplikace nátěrové hmoty 2. Položka neobsahuje:  X 3. Způsob měření: Měří se metr délkový.</t>
  </si>
  <si>
    <t>924914</t>
  </si>
  <si>
    <t>NÁSTUPIŠTĚ - SIGNÁLNÍ PÁS Z DLAŽDIC S RELIÉFNÍM POVRCHEM</t>
  </si>
  <si>
    <t>v barvě okolní dlažby</t>
  </si>
  <si>
    <t xml:space="preserve">1: Dle technické zprávy, výkresových příloh projektové dokumentace, TKP staveb státních drah a výkazů materiálu projektu a souhrnných částí dokumentace stavby.
2: 5m2  </t>
  </si>
  <si>
    <t xml:space="preserve">Celkem 5 = 5,000 </t>
  </si>
  <si>
    <t>1. Položka obsahuje:  – všechny práce pro zřízení plně funkčního dlážděného bezpečnostního pásu s varovnými a vodicími prvky, tj. včetně lože, ukončení dlažby, její provedení do předepsaného tvaru a pohledové úpravy, výplně spar a otvorů apod.  – dodání dlažeb a lože v požadované kvalitě  – očištění podkladu, případně zřízení spojovací vrstvy  – uložení směsi, dlažby nebo dílců dle předepsaného technologického předpisu  – zřízení vrstvy bez rozlišení šířky, pokládání vrstvy po etapách, včetně pracovních spar a spojů  – úpravu napojení, ukončení a těsnění podél obrubníků, dilatačních zařízení, odvodňovacích proužků, odvodňovačů, vpustí, šachet ap.  – těsnění, tmelení a výplň spar a otvorů  – úpravu dilatačních spar a povrchu vrstvy 2. Položka neobsahuje:  – úpravu a hutnění podloží  – podkladní a konstrukční vrstvy 3. Způsob měření: Měří se plocha v metrech čtverečných.</t>
  </si>
  <si>
    <t>93551</t>
  </si>
  <si>
    <t>ŽLABY Z DÍLCŮ Z BETONU SVĚTLÉ ŠÍŘKY DO 100MM VČETNĚ MŘÍŽÍ</t>
  </si>
  <si>
    <t xml:space="preserve">1: Dle technické zprávy, výkresových příloh projektové dokumentace, TKP staveb státních drah a výkazů materiálu projektu a souhrnných částí dokumentace stavby.
2: 4m  </t>
  </si>
  <si>
    <t>položka zahrnuje: -dodávku a uložení dílců žlabu z předepsaného materiálu předepsaných rozměrů včetně mříže - spárování, úpravy vtoku a výtoku - nezahrnuje nutné zemní práce, předepsané lože, obetonování - měří se v metrech běžných délky osy žlabu, odečítají se čistící kusy a vpustě</t>
  </si>
  <si>
    <t>965521</t>
  </si>
  <si>
    <t>ROZEBRÁNÍ NÁSTUPIŠTĚ TYPU SUDOP</t>
  </si>
  <si>
    <t xml:space="preserve">1: Dle technické zprávy, výkresových příloh projektové dokumentace, TKP staveb státních drah a výkazů materiálu projektu a souhrnných částí dokumentace stavby.
2: 123m  </t>
  </si>
  <si>
    <t xml:space="preserve">Celkem 123 = 123,000 </t>
  </si>
  <si>
    <t>Celkem 123 = 123,000</t>
  </si>
  <si>
    <t>1. Položka obsahuje:  – rozebrání nástupiště do součástí včetně hrubého očištění  – naložení vybouraného materiálu na dopravní prostředek  – příplatky za ztížené podmínky při práci v kolejišti, např. za překážky na straně koleje apod. 2. Položka neobsahuje:  – rozebrání krytu a podkladních vrstev zpevněných ploch vyjma nástupištních konzolových desek  – zemní práce  – odvoz vybouraného materiálu do skladu nebo na likvidaci  – poplatky za likvidaci odpadů, nacení se položkami ze ssd 0 3. Způsob měření: Měří se vždy délka nástupní hrany nástupiště podél přilehlé koleje v metrech délkových, a to i u oboustranných nástupišť.</t>
  </si>
  <si>
    <t>965522</t>
  </si>
  <si>
    <t>ROZEBRÁNÍ NÁSTUPIŠTĚ TYPU SUDOP - ODVOZ (NA LIKVIDACI ODPADŮ NEBO JINÉ URČENÉ MÍSTO)</t>
  </si>
  <si>
    <t xml:space="preserve">1: Dle technické zprávy, výkresových příloh projektové dokumentace, TKP staveb státních drah a výkazů materiálu projektu a souhrnných částí dokumentace stavby.
2: 123ks*(0,32t+0,1t+0,15t)*15km  </t>
  </si>
  <si>
    <t xml:space="preserve">Celkem 1051,65 = 1051,650 </t>
  </si>
  <si>
    <t>Celkem 1051,65 = 1051,650</t>
  </si>
  <si>
    <t xml:space="preserve">1: Dle technické zprávy, výkresových příloh projektové dokumentace, TKP staveb státních drah a výkazů materiálu projektu a souhrnných částí dokumentace stavby.
2: 5m3  </t>
  </si>
  <si>
    <t xml:space="preserve">1: Dle technické zprávy, výkresových příloh projektové dokumentace, TKP staveb státních drah a výkazů materiálu projektu a souhrnných částí dokumentace stavby.
2: 5m3*2,4t/m3*15km  </t>
  </si>
  <si>
    <t xml:space="preserve">Celkem 180 = 180,000 </t>
  </si>
  <si>
    <t>Celkem 180 = 180,000</t>
  </si>
  <si>
    <t>R924911</t>
  </si>
  <si>
    <t>NÁSTUPIŠTĚ - VODICÍ LINIE ŠÍŘKY 0,40 M Z DLAŽDIC S PODÉLNÝMI DRÁŽKAMI</t>
  </si>
  <si>
    <t>Nástupištní deska š. 950 mm s integrovanou vodicí linií, na koncích dodlážděno</t>
  </si>
  <si>
    <t>1. Položka obsahuje:  – všechny práce pro zřízení plně funkčního dlážděného bezpečnostního pásu s varovnými a vodicími prvky, tj. včetně lože, ukončení dlažby, její provedení do předepsaného tvaru a pohledové úpravy, výplně spar a otvorů apod.  – dodání dlažeb a lože v požadované kvalitě  – očištění podkladu, případně zřízení spojovací vrstvy  – uložení směsi, dlažby nebo dílců dle předepsaného technologického předpisu  – zřízení vrstvy bez rozlišení šířky, pokládání vrstvy po etapách, včetně pracovních spar a spojů  – úpravu napojení, ukončení a těsnění podél obrubníků, DILATAČNÍích zařízení, odvodňovacích proužků, odvodňovačů, vpustí, šachet ap.  – těsnění, tmelení a výplň spar a otvorů  – úpravu dilatačních spar a povrchu vrstvy 2. Položka neobsahuje:  – úpravu a hutnění podloží  – podkladní a konstrukční vrstvy 3. Způsob měření: Měří se metr délkový.</t>
  </si>
  <si>
    <t>R93751</t>
  </si>
  <si>
    <t>MOBILIÁŘ - KOVOVÉ LAVIČKY</t>
  </si>
  <si>
    <t>stejný typ jako v žst. Jindřichov n. Mor.</t>
  </si>
  <si>
    <t>Položka zahrnuje: - montáž, osazení a dodávku kompletního zařízení, předepsaného zadávací dokumentací - mimostavništní a vnitrostaveništní dopravu - nezbytné zemní práce a základové konstrukce - předepsanou povrchovou úpravu (nátěry a pod.) Pozn.: materiál uvedený v textu představuje rozhodující podíl ve výrobku</t>
  </si>
  <si>
    <t>R93765</t>
  </si>
  <si>
    <t>MOBILIÁŘ - NÁDOBA NA POSYP Z PLASTICKÝCH HMOT</t>
  </si>
  <si>
    <t>D.2.2.2</t>
  </si>
  <si>
    <t>Zastřešení nástupišť, přístřešky na nástupištích</t>
  </si>
  <si>
    <t>015111</t>
  </si>
  <si>
    <t>POPLATKY ZA LIKVIDACI ODPADŮ NEKONTAMINOVANÝCH - 17 05 04  VYTĚŽENÉ ZEMINY A HORNINY -  I. TŘÍDA TĚŽITELNOSTI</t>
  </si>
  <si>
    <t xml:space="preserve">1: Dle technické zprávy, výkresových příloh projektové dokumentace, TKP staveb státních drah a výkazů materiálu projektu a souhrnných částí dokumentace stavby.
2: 1,25m*1,75m*(7,3m+1,25m)*2,1t/m3  </t>
  </si>
  <si>
    <t xml:space="preserve">Celkem 39,277 = 39,277 </t>
  </si>
  <si>
    <t>Celkem 39,277 = 39,277</t>
  </si>
  <si>
    <t xml:space="preserve">1: Dle technické zprávy, výkresových příloh projektové dokumentace, TKP staveb státních drah a výkazů materiálu projektu a souhrnných částí dokumentace stavby.
2: 0,5m*0,6m*0,8m*8ks*2,4t/m3  </t>
  </si>
  <si>
    <t xml:space="preserve">Celkem 4,608 = 4,608 </t>
  </si>
  <si>
    <t>Celkem 4,608 = 4,608</t>
  </si>
  <si>
    <t>015170</t>
  </si>
  <si>
    <t>POPLATKY ZA LIKVIDACI ODPADŮ NEKONTAMINOVANÝCH - 17 02 01  DŘEVO PO STAVEBNÍM POUŽITÍ, Z DEMOLIC</t>
  </si>
  <si>
    <t xml:space="preserve">1: Dle technické zprávy, výkresových příloh projektové dokumentace, TKP staveb státních drah a výkazů materiálu projektu a souhrnných částí dokumentace stavby.
2: 1,5m*2m*7*0,15m*0,6t/m3  </t>
  </si>
  <si>
    <t xml:space="preserve">Celkem 1,89 = 1,890 </t>
  </si>
  <si>
    <t>Celkem 1,89 = 1,890</t>
  </si>
  <si>
    <t>015240</t>
  </si>
  <si>
    <t>POPLATKY ZA LIKVIDACI ODPADŮ NEKONTAMINOVANÝCH - 20 03 99  ODPAD PODOBNÝ KOMUNÁLNÍMU ODPADU</t>
  </si>
  <si>
    <t xml:space="preserve">1: Dle technické zprávy, výkresových příloh projektové dokumentace, TKP staveb státních drah a výkazů materiálu projektu a souhrnných částí dokumentace stavby.
2: 0,1t  </t>
  </si>
  <si>
    <t xml:space="preserve">Celkem 0,1 = 0,100 </t>
  </si>
  <si>
    <t>Celkem 0,1 = 0,100</t>
  </si>
  <si>
    <t>13273A</t>
  </si>
  <si>
    <t>HLOUBENÍ RÝH ŠÍŘ DO 2M PAŽ I NEPAŽ TŘ. I - BEZ DOPRAVY</t>
  </si>
  <si>
    <t xml:space="preserve">1: Dle technické zprávy, výkresových příloh projektové dokumentace, TKP staveb státních drah a výkazů materiálu projektu a souhrnných částí dokumentace stavby.
2: 1,25m*1,75m*(7,3m+1,25m)  </t>
  </si>
  <si>
    <t xml:space="preserve">Celkem 18,703 = 18,703 </t>
  </si>
  <si>
    <t>Celkem 18,703 = 18,703</t>
  </si>
  <si>
    <t>položka zahrnuje: - svislá doprava, přemístění, přeložení, manipulace s výkopkem - kompletní provedení vykopávky nezapažené i zapažené - ošetření výkopiště po celou dobu práce v něm vč. klimatických opatření - ztížení vykopávek v blízkosti podzemního vedení, konstrukcí a objektů vč. jejich dočasného zajištění - ztížení pod vodou, v okolí výbušnin, ve stísněných prostorech a pod. - příplatek za lepivost - těžení po vrstvách, pásech a po jiných nutných částech (figurách) - čerpání vody vč. čerpacích jímek, potrubí a pohotovostní čerpací soupravy (viz ustanovení k pol. 1151,2) - potřebné snížení hladiny podzemní vody - těžení a rozpojování jednotlivých balvanů - vytahování a nošení výkopku - svahování a přesvah. svahů do konečného tvaru, výměna hornin v podloží a v pláni znehodnocené klimatickými vlivy - ruční vykopávky, odstranění kořenů a napadávek - pažení, vzepření a rozepření vč. přepažování (vyjma štětových stěn) - úpravu, ochranu a očištění dna, základové spáry, stěn a svahů - odvedení nebo obvedení vody v okolí výkopiště a ve výkopišti - třídění výkopku - veškeré pomocné konstrukce umožňující provedení vykopávky (příjezdy, sjezdy, nájezdy, lešení, podpěr. konstr., přemostění, zpevněné plochy, zakrytí a pod.) - nezahrnuje uložení zeminy (na skládku, do násypu) ani poplatky za skládku, vykazují se v položce č.0141**</t>
  </si>
  <si>
    <t>13273B</t>
  </si>
  <si>
    <t>HLOUBENÍ RÝH ŠÍŘ DO 2M PAŽ I NEPAŽ TŘ. I - DOPRAVA</t>
  </si>
  <si>
    <t>30km</t>
  </si>
  <si>
    <t xml:space="preserve">1: Dle technické zprávy, výkresových příloh projektové dokumentace, TKP staveb státních drah a výkazů materiálu projektu a souhrnných částí dokumentace stavby.
2: 1,25m*1,75m*(7,3m+1,25m)*30km  </t>
  </si>
  <si>
    <t xml:space="preserve">Celkem 561,094 = 561,094 </t>
  </si>
  <si>
    <t>Celkem 561,094 = 561,094</t>
  </si>
  <si>
    <t xml:space="preserve">1: Dle technické zprávy, výkresových příloh projektové dokumentace, TKP staveb státních drah a výkazů materiálu projektu a souhrnných částí dokumentace stavby.
2: (0,58m2*(1,8m*2+4m)+0,26m2*(1,55m*2+3,5m))  </t>
  </si>
  <si>
    <t xml:space="preserve">Celkem 6,124 = 6,124 </t>
  </si>
  <si>
    <t>Celkem 6,124 = 6,124</t>
  </si>
  <si>
    <t>hutněný podsyp základů ze štěrkodrti</t>
  </si>
  <si>
    <t xml:space="preserve">1: Dle technické zprávy, výkresových příloh projektové dokumentace, TKP staveb státních drah a výkazů materiálu projektu a souhrnných částí dokumentace stavby.
2: 0,65m*0,15m*7,3m  </t>
  </si>
  <si>
    <t xml:space="preserve">Celkem 0,712 = 0,712 </t>
  </si>
  <si>
    <t>Celkem 0,712 = 0,712</t>
  </si>
  <si>
    <t>272314</t>
  </si>
  <si>
    <t>ZÁKLADY Z PROSTÉHO BETONU DO C25/30</t>
  </si>
  <si>
    <t>základová deska pod přístřeškem</t>
  </si>
  <si>
    <t xml:space="preserve">1: Dle technické zprávy, výkresových příloh projektové dokumentace, TKP staveb státních drah a výkazů materiálu projektu a souhrnných částí dokumentace stavby.
2: (7,3m*0,45m*0,75m+2m*4,2m*0,15m)  </t>
  </si>
  <si>
    <t xml:space="preserve">Celkem 3,724 = 3,724 </t>
  </si>
  <si>
    <t>Celkem 3,724 = 3,724</t>
  </si>
  <si>
    <t>- dodání  čerstvého  betonu  (betonové  směsi)  požadované  kvality,  jeho  uložení  do požadovaného tvaru při jakékoliv hustotě výztuže, konzistenci čerstvého betonu a způsobu hutnění, ošetření a ochranu betonu, - zhotovení nepropustného, mrazuvzdorného betonu a betonu požadované trvanlivosti a vlastností, - užití potřebných přísad a technologií výroby betonu, - zřízení pracovních a dilatačních spar, včetně potřebných úprav, výplně, vložek, opracování, očištění a ošetření, - bednění  požadovaných  konstr. (i ztracené) s úpravou  dle požadované  kvality povrchu betonu, včetně odbedňovacích a odskružovacích prostředků, - podpěrné  konstr. (skruže) a lešení všech druhů pro bednění, uložení čerstvého betonu, výztuže a doplňkových konstr., vč. požadovaných otvorů, ochranných a bezpečnostních opatření a základů těchto konstrukcí a lešení, - vytvoření kotevních čel, kapes, nálitků, a sedel, - zřízení  všech  požadovaných  otvorů, kapes, výklenků, prostupů, dutin, drážek a pod., vč. ztížení práce a úprav  kolem nich, - úpravy pro osazení výztuže, doplňkových konstrukcí a vybavení, - úpravy povrchu pro položení požadované izolace, povlaků a nátěrů, případně vyspravení, - ztížení práce u kabelových a injektážních trubek a ostatních zařízení osazovaných do betonu, - konstrukce betonových kloubů, upevnění kotevních prvků a doplňkových konstrukcí, - nátěry zabraňující soudržnost betonu a bednění, - výplň, těsnění  a tmelení spar a spojů, - opatření  povrchů  betonu  izolací  proti zemní vlhkosti v částech, kde přijdou do styku se zeminou nebo kamenivem, - případné zřízení spojovací vrstvy u základů, - úpravy pro osazení zařízení ochrany konstrukce proti vlivu bludných proudů,</t>
  </si>
  <si>
    <t>R38212</t>
  </si>
  <si>
    <t>BETONOVÝ PREFABRIKOVANÝ NÁSTUPIŠTNÍ PŘÍSTŘEŠEK TVARU "U" vč. kotevních prvků, mobiliáře a střechy</t>
  </si>
  <si>
    <t>položka zahrnuje: - dodání dílce požadovaného tvaru a vlastností, jeho skladování, doprava a osazení do definitivní polohy, včetně komplexní technologie výroby a montáže dílců, ošetření a ochrana dílců, - u dílců železobetonových a předpjatých veškerá výztuž, případně i tuhé kovové prvky a závěsná oka,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</t>
  </si>
  <si>
    <t>46511</t>
  </si>
  <si>
    <t>DLAŽBY Z DÍLCŮ BETONOVÝCH</t>
  </si>
  <si>
    <t>dlažba v přístřešku a okapový chodníček</t>
  </si>
  <si>
    <t xml:space="preserve">1: Dle technické zprávy, výkresových příloh projektové dokumentace, TKP staveb státních drah a výkazů materiálu projektu a souhrnných částí dokumentace stavby.
2: (3,5m*1,55m+8,2m*0,3m)*0.06m  </t>
  </si>
  <si>
    <t xml:space="preserve">Celkem 0,473 = 0,473 </t>
  </si>
  <si>
    <t>Celkem 0,473 = 0,473</t>
  </si>
  <si>
    <t>položka zahrnuje: - nutné zemní práce (svahování, úpravu pláně a pod.) - dodání dílce požadovaného tvaru a vlastností, jeho skladování, doprava a osazení do definitivní polohy, včetně komplexní technologie výroby a montáže dílců, ošetření a ochrana dílců, - úpravy a zařízení pro uložení a transport dílce, - veškeré požadované úpravy dílců, včetně doplňkových konstrukcí a vybavení, - sestavení dílce na stavbě včetně montážních zařízení, plošin a prahů a pod., - výplň, těsnění a tmelení spár a spojů, - očištění a ošetření úložných ploch, - zednické výpomoce pro montáž dílců, - označení dílce výrobním štítkem nebo jiným způsobem, - úpravy dílce pro dodržení požadované přesnosti jeho osazení, včetně případných měření, - veškerá zařízení pro zajištění stability v každém okamžiku, - další práce dané případně specifikací k příslušnému prefabrik. dílci (úprava pohledových ploch, příp. rubových ploch, osazení měřících zařízení, zkoušení a měření dílců a pod.) - nezahrnuje podklad pod dlažbu, vykazuje se samostatně položkami SD 45</t>
  </si>
  <si>
    <t>56343</t>
  </si>
  <si>
    <t>VOZOVKOVÉ VRSTVY ZE ŠTĚRKOPÍSKU TL. DO 150MM</t>
  </si>
  <si>
    <t>pískové lože pod dlažbu</t>
  </si>
  <si>
    <t xml:space="preserve">1: Dle technické zprávy, výkresových příloh projektové dokumentace, TKP staveb státních drah a výkazů materiálu projektu a souhrnných částí dokumentace stavby.
2: (3,5m*1,55m+8,2m*0,3m)  </t>
  </si>
  <si>
    <t xml:space="preserve">Celkem 7,885 = 7,885 </t>
  </si>
  <si>
    <t>Celkem 7,885 = 7,885</t>
  </si>
  <si>
    <t>72124</t>
  </si>
  <si>
    <t>LAPAČE STŘEŠNÍCH SPLAVENIN</t>
  </si>
  <si>
    <t>- výrobní dokumentaci (včetně technologického předpisu) - dodání veškerého instalačního a  pomocného  materiálu  (trouby,  trubky,  armatury,  tvarové  kusy,  spojovací a těsnící materiál a pod.), podpěrných, závěsných, upevňovacích prvků, včetně potřebných úprav - zednické výpomoci, jako je vysekávání kapes a rýh, jejich vyplnění a začištění - úprava podkladu a osazení podpěr, osazení a očištění podkladu a podpěr - zřízení plně funkční instalace, kompletní soustavy, podle příslušného technologického předpisu - zřízení instalace i jednotlivých částí po etapách, včetně pracovních spar a spojů - úprava a příprava prostupů, okolí podpěr, zaústění a napojení a upevnění odpadních výustek - úprava, očištění a ošetření prostoru kolem instalace</t>
  </si>
  <si>
    <t xml:space="preserve">1: Dle technické zprávy, výkresových příloh projektové dokumentace, TKP staveb státních drah a výkazů materiálu projektu a souhrnných částí dokumentace stavby.
2: 30m  </t>
  </si>
  <si>
    <t xml:space="preserve">Celkem 30 = 30,000 </t>
  </si>
  <si>
    <t>1. Položka obsahuje:  – přípravu podkladu pro osazení  – měření, dělení, spojování, tvarování  – ochranný nátěr spojů a při průchodu vodiče nad terén apod. dle příslušných norem 2. Položka neobsahuje:  – zemní práce  – ochranu vodiče - chráničky apod. 3. Způsob měření: Měří se metr délkový.</t>
  </si>
  <si>
    <t>741B11</t>
  </si>
  <si>
    <t>ZEMNÍCÍ TYČ FEZN DÉLKY DO 2 M</t>
  </si>
  <si>
    <t>1. Položka obsahuje:  – přípravu podkladu pro osazení  – spojování  – ochranný nátěr spoje dle příslušných norem 2. Položka neobsahuje:  X 3. Způsob měření: Udává se počet kusů kompletní konstrukce nebo práce.</t>
  </si>
  <si>
    <t>741D11</t>
  </si>
  <si>
    <t>HROMOSVODOVÝ VODIČ FEZN NA POVRCHU</t>
  </si>
  <si>
    <t>1. Položka obsahuje:  – dělení, spojování  – upevnění vč. veškerého příslušenství  2. Položka neobsahuje:  X 3. Způsob měření: Měří se metr délkový.</t>
  </si>
  <si>
    <t>741E11</t>
  </si>
  <si>
    <t>HROMOSVODOVÁ JÍMACÍ TYČ KOVOVÁ VČETNĚ STOJANU/DRŽÁKU DÉLKY DO 3 M</t>
  </si>
  <si>
    <t>1. Položka obsahuje:  – upevnění vč. veškerého příslušenství  2. Položka neobsahuje:  X 3. Způsob měření: Udává se počet kusů kompletní konstrukce nebo práce.</t>
  </si>
  <si>
    <t>741I01</t>
  </si>
  <si>
    <t>SPOJOVÁNÍ A PŘIPOJOVÁNÍ HROMOSVODOVÝCH VODIČŮ</t>
  </si>
  <si>
    <t xml:space="preserve">1: Dle technické zprávy, výkresových příloh projektové dokumentace, TKP staveb státních drah a výkazů materiálu projektu a souhrnných částí dokumentace stavby.
2: 16ks+22ks  </t>
  </si>
  <si>
    <t xml:space="preserve">Celkem 38 = 38,000 </t>
  </si>
  <si>
    <t>Celkem 38 = 38,000</t>
  </si>
  <si>
    <t>1. Položka obsahuje:  – svorku pro spojování, ochranné nátěry  – upevnění vč. veškerého příslušenství  2. Položka neobsahuje:  X 3. Způsob měření: Udává se počet kusů kompletní konstrukce nebo práce.</t>
  </si>
  <si>
    <t>741I04</t>
  </si>
  <si>
    <t>OCHRANNÝ ÚHELNÍK KE SVODOVÉMU VODIČI</t>
  </si>
  <si>
    <t>ochranná trubka dl. 1700 mm</t>
  </si>
  <si>
    <t>747211</t>
  </si>
  <si>
    <t>CELKOVÁ PROHLÍDKA, ZKOUŠENÍ, MĚŘENÍ A VYHOTOVENÍ VÝCHOZÍ REVIZNÍ ZPRÁVY, PRO OBJEM IN DO 100 TIS. KČ</t>
  </si>
  <si>
    <t>1. Položka obsahuje:  – cenu za celkovou prohlídku zařízení PS/SO, vč. měření, komplexních zkoušek a revizi zařízení tohoto PS/SO autorizovaným revizním technikem na silnoproudá zařízení podle požadavku ČSN, včetně hodnocení a vyhotovení celkové revizní zprávy 2. Položka neobsahuje:  X 3. Způsob měření: Udává se počet kusů kompletní konstrukce nebo práce.</t>
  </si>
  <si>
    <t>747413</t>
  </si>
  <si>
    <t>MĚŘENÍ ZEMNÍCH ODPORŮ - ZEMNICÍ SÍTĚ DÉLKY PÁSKU DO 100 M</t>
  </si>
  <si>
    <t>1. Položka obsahuje:  – cenu za měření dle příslušných norem a předpisů, včetně vystavení protokolu 2. Položka neobsahuje:  X 3. Způsob měření: Udává se počet kusů kompletní konstrukce nebo práce.</t>
  </si>
  <si>
    <t>764411</t>
  </si>
  <si>
    <t>ŽLABY Z POZINK PLECHU RŠ DO 250MM</t>
  </si>
  <si>
    <t xml:space="preserve">1: Dle technické zprávy, výkresových příloh projektové dokumentace, TKP staveb státních drah a výkazů materiálu projektu a souhrnných částí dokumentace stavby.
2: 16,4m  </t>
  </si>
  <si>
    <t xml:space="preserve">Celkem 16,4 = 16,400 </t>
  </si>
  <si>
    <t>Celkem 16,4 = 16,400</t>
  </si>
  <si>
    <t>- položky klempířských konstrukcí zahrnují zejména kompletní konstrukci včetně úprav plechů (i povrchové úpravy a pod.), spojovací a ochranné prostředky, podkladovou lepenku, upevňovací prvky, lemování, spárování, úpravy u okapů, prostupů, výčnělků, rohů, spojů, dilatací a pod. a není-li zahrnut v samostatných položkách (SD 78), i nátěr konstrukcí, včetně úprav povrchu před nátěrem. - Položka zahrnuje veškerý materiál, výrobky a polotovary, včetně mimostaveništní a vnitrostaveništní dopravy (rovněž přesuny), včetně naložení a složení,případně s uložením.  - položka zahrnuje háky, zděře, čela, manžety, odbočky, kolena, rohy, hrdla, odskoky, výpusti, přechodové kusy a pod.</t>
  </si>
  <si>
    <t>764514</t>
  </si>
  <si>
    <t>ODPAD TROUBY KRUH (ČTVERC) Z POZINK PLECHU DN DO 150MM</t>
  </si>
  <si>
    <t xml:space="preserve">1: Dle technické zprávy, výkresových příloh projektové dokumentace, TKP staveb státních drah a výkazů materiálu projektu a souhrnných částí dokumentace stavby.
2: 3m  </t>
  </si>
  <si>
    <t>764574</t>
  </si>
  <si>
    <t>ODPAD TROUBY Z PLAST HMOT DN DO 150MM</t>
  </si>
  <si>
    <t xml:space="preserve">1: Dle technické zprávy, výkresových příloh projektové dokumentace, TKP staveb státních drah a výkazů materiálu projektu a souhrnných částí dokumentace stavby.
2: 1,9m  </t>
  </si>
  <si>
    <t xml:space="preserve">Celkem 1,9 = 1,900 </t>
  </si>
  <si>
    <t>Celkem 1,9 = 1,900</t>
  </si>
  <si>
    <t>96615A</t>
  </si>
  <si>
    <t>BOURÁNÍ KONSTRUKCÍ Z PROSTÉHO BETONU - BEZ DOPRAVY</t>
  </si>
  <si>
    <t xml:space="preserve">1: Dle technické zprávy, výkresových příloh projektové dokumentace, TKP staveb státních drah a výkazů materiálu projektu a souhrnných částí dokumentace stavby.
2: 0,5m*0,5m*1m*8ks  </t>
  </si>
  <si>
    <t>položka zahrnuje: - rozbourání konstrukce bez ohledu na použitou technologii - veškeré pomocné konstrukce (lešení a pod.) 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</si>
  <si>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96615B</t>
  </si>
  <si>
    <t>BOURÁNÍ KONSTRUKCÍ Z PROSTÉHO BETONU - DOPRAVA</t>
  </si>
  <si>
    <t xml:space="preserve">1: Dle technické zprávy, výkresových příloh projektové dokumentace, TKP staveb státních drah a výkazů materiálu projektu a souhrnných částí dokumentace stavby.
2: 0,5m*0,6m*0,8m*8ks*2.4t/m3*30km  </t>
  </si>
  <si>
    <t xml:space="preserve">Celkem 138,24 = 138,240 </t>
  </si>
  <si>
    <t>Celkem 138,24 = 138,240</t>
  </si>
  <si>
    <t>96617A</t>
  </si>
  <si>
    <t>BOURÁNÍ KONSTRUKCÍ ZE DŘEVA - BEZ DOPRAVY</t>
  </si>
  <si>
    <t xml:space="preserve">1: Dle technické zprávy, výkresových příloh projektové dokumentace, TKP staveb státních drah a výkazů materiálu projektu a souhrnných částí dokumentace stavby.
2: 1,5m*2m*7*0,15m  </t>
  </si>
  <si>
    <t xml:space="preserve">Celkem 3,15 = 3,150 </t>
  </si>
  <si>
    <t>Celkem 3,15 = 3,150</t>
  </si>
  <si>
    <t>96617B</t>
  </si>
  <si>
    <t>BOURÁNÍ KONSTRUKCÍ ZE DŘEVA - DOPRAVA</t>
  </si>
  <si>
    <t xml:space="preserve">1: Dle technické zprávy, výkresových příloh projektové dokumentace, TKP staveb státních drah a výkazů materiálu projektu a souhrnných částí dokumentace stavby.
2: 1,5m*2m*7*0,15m*0,6t/m3*30km  </t>
  </si>
  <si>
    <t xml:space="preserve">Celkem 56,7 = 56,700 </t>
  </si>
  <si>
    <t>Celkem 56,7 = 56,700</t>
  </si>
  <si>
    <t>96618A</t>
  </si>
  <si>
    <t>BOURÁNÍ KONSTRUKCÍ KOVOVÝCH - BEZ DOPRAVY</t>
  </si>
  <si>
    <t xml:space="preserve">1: Dle technické zprávy, výkresových příloh projektové dokumentace, TKP staveb státních drah a výkazů materiálu projektu a souhrnných částí dokumentace stavby.
2: (2,6m*(8ks+4ks)*16,7kg/m+3ks*6m*10,56kg/m)/1000  </t>
  </si>
  <si>
    <t xml:space="preserve">Celkem 0,711 = 0,711 </t>
  </si>
  <si>
    <t>Celkem 0,711 = 0,711</t>
  </si>
  <si>
    <t>položka zahrnuje: - rozebrání konstrukce bez ohledu na použitou technologii - veškeré pomocné konstrukce (lešení a pod.) 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- veškeré další práce plynoucí z technologického předpisu a z platných předpisů</t>
  </si>
  <si>
    <t>96618B</t>
  </si>
  <si>
    <t>BOURÁNÍ KONSTRUKCÍ KOVOVÝCH - DOPRAVA</t>
  </si>
  <si>
    <t xml:space="preserve">1: Dle technické zprávy, výkresových příloh projektové dokumentace, TKP staveb státních drah a výkazů materiálu projektu a souhrnných částí dokumentace stavby.
2:  (2,6m*(8ks+4ks)*16,7kg/m+3ks*6m*10,56kg/m)/1000*30km  </t>
  </si>
  <si>
    <t xml:space="preserve">Celkem 21,334 = 21,334 </t>
  </si>
  <si>
    <t>Celkem 21,334 = 21,334</t>
  </si>
  <si>
    <t>D.2.2.3</t>
  </si>
  <si>
    <t>Orientační systém</t>
  </si>
  <si>
    <t>02910</t>
  </si>
  <si>
    <t>OSTATNÍ POŽADAVKY - ZEMĚMĚŘIČSKÁ MĚŘENÍ</t>
  </si>
  <si>
    <t>KPL</t>
  </si>
  <si>
    <t xml:space="preserve">1: Dle technické zprávy, výkresových příloh projektové dokumentace, TKP staveb státních drah a výkazů materiálu projektu a souhrnných částí dokumentace stavby.
2: 1kpl  </t>
  </si>
  <si>
    <t>zahrnuje veškeré náklady spojené s objednatelem požadovanými pracemi,  - pro stanovení orientační investorské ceny určete jednotkovou cenu jako 1% odhadované ceny stavby</t>
  </si>
  <si>
    <t>12273B</t>
  </si>
  <si>
    <t>ODKOPÁVKY A PROKOPÁVKY OBECNÉ TŘ. I - DOPRAVA</t>
  </si>
  <si>
    <t>zemina z výkopů patek - uložení čisté zeminy na pozemcích SŽDC</t>
  </si>
  <si>
    <t xml:space="preserve">1: Dle technické zprávy, výkresových příloh projektové dokumentace, TKP staveb státních drah a výkazů materiálu projektu a souhrnných částí dokumentace stavby.
2: 10ks*1,2m*0,6m*0,6m*8km  </t>
  </si>
  <si>
    <t xml:space="preserve">Celkem 34,56 = 34,560 </t>
  </si>
  <si>
    <t>Celkem 34,56 = 34,560</t>
  </si>
  <si>
    <t>923711</t>
  </si>
  <si>
    <t>TABULE "NÁZEV STANICE" (NA OCELOVÝCH SLOUPCÍCH)</t>
  </si>
  <si>
    <t>rozměry tabule 4100 x 650 mm</t>
  </si>
  <si>
    <t xml:space="preserve">1: Dle technické zprávy, výkresových příloh projektové dokumentace, TKP staveb státních drah a výkazů materiálu projektu a souhrnných částí dokumentace stavby.
2: 3ks*4,1m*0,65m  </t>
  </si>
  <si>
    <t xml:space="preserve">Celkem 7,995 = 7,995 </t>
  </si>
  <si>
    <t>Celkem 7,995 = 7,995</t>
  </si>
  <si>
    <t>923731</t>
  </si>
  <si>
    <t>TABULE "OZNAČENÍ SMĚRŮ" (NA OCELOVÝCH SLOUPCÍCH)</t>
  </si>
  <si>
    <t>rozměr tabule 1500 x 370 mm</t>
  </si>
  <si>
    <t xml:space="preserve">1: Dle technické zprávy, výkresových příloh projektové dokumentace, TKP staveb státních drah a výkazů materiálu projektu a souhrnných částí dokumentace stavby.
2: 1ks*1,5m*0,37m  </t>
  </si>
  <si>
    <t xml:space="preserve">Celkem 0,555 = 0,555 </t>
  </si>
  <si>
    <t>Celkem 0,555 = 0,555</t>
  </si>
  <si>
    <t xml:space="preserve">1: Dle technické zprávy, výkresových příloh projektové dokumentace, TKP staveb státních drah a výkazů materiálu projektu a souhrnných částí dokumentace stavby.
2: 10 ks  </t>
  </si>
  <si>
    <t>R923721</t>
  </si>
  <si>
    <t>TABULE PIKTOGRAMU 240 X 240 mm (NA OCELOVÉM SLOUPKU)</t>
  </si>
  <si>
    <t>kus</t>
  </si>
  <si>
    <t>1 ks zákaz kouření na stožáru osvětlení   
1 ks zákaz vstupu na sloupku tabule "Konec nástupiště"   
1 ks na samostatném sloupku</t>
  </si>
  <si>
    <t>D.2.3.6</t>
  </si>
  <si>
    <t>Rozvody VN, NN, osvětlení a dálkové ovládání odpojovačů</t>
  </si>
  <si>
    <t>Všeobecné konstrukce a práce</t>
  </si>
  <si>
    <t>015310</t>
  </si>
  <si>
    <t>POPLATKY ZA LIKVIDACI ODPADŮ NEKONTAMINOVANÝCH - 16 02 14  ELEKTROŠROT (VYŘAZENÁ EL. ZAŘÍZENÍ A PŘÍSTR. - AL, CU A VZ. KOVY)</t>
  </si>
  <si>
    <t>zahrnuje veškeré náklady spojené s objednatelem požadovanými pracemi,   
- pro stanovení orientační investorské ceny určete jednotkovou cenu jako 1% odhadované ceny stavby</t>
  </si>
  <si>
    <t>15140</t>
  </si>
  <si>
    <t xml:space="preserve">0,8*0,8*1,2*5=3,840 [A]  </t>
  </si>
  <si>
    <t xml:space="preserve">Celkem 3,84 = 3,840 </t>
  </si>
  <si>
    <t>Celkem 3,84 = 3,840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</si>
  <si>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</si>
  <si>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13293A</t>
  </si>
  <si>
    <t>HLOUBENÍ RÝH ŠÍŘ DO 2M PAŽ I NEPAŽ TŘ. III - BEZ DOPRAVY</t>
  </si>
  <si>
    <t xml:space="preserve">(44+6+248+21)*0,35*0,8=89,320 [A]  </t>
  </si>
  <si>
    <t xml:space="preserve">Celkem 89,32 = 89,320 </t>
  </si>
  <si>
    <t>Celkem 89,32 = 89,320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</si>
  <si>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</si>
  <si>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</si>
  <si>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Základy</t>
  </si>
  <si>
    <t>27231</t>
  </si>
  <si>
    <t>ZÁKLADY Z PROSTÉHO BETONU</t>
  </si>
  <si>
    <t xml:space="preserve">0,8*0,8*1,2*6=4,608 [A]  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</si>
  <si>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</si>
  <si>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Všeobecné práce pro silnoproud a slaboproud</t>
  </si>
  <si>
    <t>1. Položka obsahuje:  
 – pomocné mechanismy  
2. Položka neobsahuje:  
 X  
3. Způsob měření:  
Měří se plocha v metrech čtverečných.</t>
  </si>
  <si>
    <t>1. Položka obsahuje:  
 – úprava dna výkopu  
 – položení betonového žlabu / chráničky včetně zakrytí  
 – pomocné mechanismy  
2. Položka neobsahuje:  
 X  
3. Způsob měření:  
Udává se počet kusů kompletní konstrukce nebo práce.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</si>
  <si>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Měří se metr délkový.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</si>
  <si>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</si>
  <si>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703721</t>
  </si>
  <si>
    <t>KABELOVÁ PŘÍCHYTKA PRO ROZSAH UPNUTÍ DO 25 MM</t>
  </si>
  <si>
    <t>1. Položka obsahuje:  
 – přípravu podkladu pro osazení  
2. Položka neobsahuje:  
 X  
3. Způsob měření:  
Měří se metr délkový.</t>
  </si>
  <si>
    <t>709110</t>
  </si>
  <si>
    <t>PROVIZORNÍ ZAJIŠTĚNÍ KABELU VE VÝKOPU</t>
  </si>
  <si>
    <t>1. Položka obsahuje:  
 – kompletní montáž, rozměření, upevnění, řezání, spojování a pod.   
 – veškerý spojovací a montážní materiál vč. upevňovacího materiálu ( držáky apod.)  
 – pomocné mechanismy  
2. Položka neobsahuje:  
 X  
3. Způsob měření:  
Udává se počet kusů kompletní konstrukce nebo práce.</t>
  </si>
  <si>
    <t>Elektroinstalace - silnoproud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</si>
  <si>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</si>
  <si>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1. Položka obsahuje:  
 – veškeré příslušenství  
2. Položka neobsahuje:  
 X  
3. Způsob měření:  
Udává se počet kusů kompletní konstrukce nebo práce.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</si>
  <si>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</si>
  <si>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741Z92</t>
  </si>
  <si>
    <t>DEMONTÁŽ - ODVOZ (NA LIKVIDACI ODPADŮ NEBO JINÉ URČENÉ MÍSTO)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</si>
  <si>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tun vybouraného materiálu v původním stavu a jednotlivých vzdáleností v kilometrech.</t>
  </si>
  <si>
    <t>742G21</t>
  </si>
  <si>
    <t>KABEL NN DVOU- A TŘÍŽÍLOVÝ AL S PLASTOVOU IZOLACÍ DO 2,5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</si>
  <si>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</si>
  <si>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742H12</t>
  </si>
  <si>
    <t>KABEL NN ČTYŘ- A PĚTIŽÍLOVÝ CU S PLASTOVOU IZOLACÍ OD 4 DO 16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</si>
  <si>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</si>
  <si>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742L12</t>
  </si>
  <si>
    <t>UKONČENÍ DVOU AŽ PĚTIŽÍLOVÉHO KABELU V ROZVADĚČI NEBO NA PŘÍSTROJI OD 4 DO 16 MM2</t>
  </si>
  <si>
    <t>1. Položka obsahuje:  
 – veškeré příslušentsví  
2. Položka neobsahuje:  
 X  
3. Způsob měření:  
Udává se počet kusů kompletní konstrukce nebo práce.</t>
  </si>
  <si>
    <t>742Z23</t>
  </si>
  <si>
    <t>DEMONTÁŽ KABELOVÉHO VEDENÍ NN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</si>
  <si>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Měří se metr délkový.</t>
  </si>
  <si>
    <t>743111</t>
  </si>
  <si>
    <t>OSVĚTLOVACÍ STOŽÁR SKLOPNÝ ŽÁROVĚ ZINKOVANÝ DÉLKY DO 6 M</t>
  </si>
  <si>
    <t>1. Položka obsahuje:  
 – základovou konstrukci a veškeré příslušenství  
 – připojovací svorkovnici ve třídě izolace II ( pro 2x svítidlo ) a kabelové vedení ke svítidlům  
 – uzavírací nátěr, technický popis viz. projektová dokumentace  
2. Položka neobsahuje:  
 – zemní práce, betonový základ, svítidlo, výložník  
3. Způsob měření:  
Udává se počet kusů kompletní konstrukce nebo práce.</t>
  </si>
  <si>
    <t>743164</t>
  </si>
  <si>
    <t>OSVĚTLOVACÍ STOŽÁR - PRUŽINOVÉ SKLOPNÉ ZAŘÍZENÍ</t>
  </si>
  <si>
    <t>1. Položka obsahuje:  
 – veškeré příslušenství a uzavírací nátěr, technický popis viz. projektová dokumentace  
2. Položka neobsahuje:  
 X  
3. Způsob měření:  
Udává se počet kusů kompletní konstrukce nebo práce.</t>
  </si>
  <si>
    <t>743311</t>
  </si>
  <si>
    <t>VÝLOŽNÍK PRO MONTÁŽ SVÍTIDLA NA STOŽÁR JEDNORAMENNÝ DÉLKA VYLOŽENÍ DO 1 M</t>
  </si>
  <si>
    <t>743473</t>
  </si>
  <si>
    <t>SVÍTIDLO DRÁŽNÍ LED, MIN. IP 54, ELEKTRONICKÝ PŘEDŘADNÍK, PŘES 25 DO 45 W</t>
  </si>
  <si>
    <t>1. Položka obsahuje:  
 – zdroj a veškeré příslušenství  
 – technický popis viz. projektová dokumentace  
2. Položka neobsahuje:  
 X  
3. Způsob měření:  
Udává se počet kusů kompletní konstrukce nebo práce.</t>
  </si>
  <si>
    <t>7434A3</t>
  </si>
  <si>
    <t>SVÍTIDLO DRÁŽNÍ LED ANTIVANDAL, MIN. IP 54, TŘÍDA II, OD 26 DO 45 W, KLASICKÁ MONTÁŽ</t>
  </si>
  <si>
    <t>743611</t>
  </si>
  <si>
    <t>ROZVADĚČ PRO DRÁŽNÍ OSVĚTLENÍ SILOVÝ NAPÁJECÍ S PLC ŘÍDÍCÍM SYSTÉMEM DO 6 KUSŮ TŘÍFÁZOVÝCH VĚTVÍ</t>
  </si>
  <si>
    <t>1. Položka obsahuje:  
 – instalaci rozvaděče do terénu/rozvodny včetně softwaru k PLC pro možnost chodu rozvaděče a jeho oživení, zhotovení výrobní dokumentace  
 – technický popis viz. projektová dokumentace  
2. Položka neobsahuje:  
 – zemní práce  
3. Způsob měření:  
Udává se počet kusů kompletní konstrukce nebo práce.</t>
  </si>
  <si>
    <t>743Z12</t>
  </si>
  <si>
    <t>DEMONTÁŽ OSVĚTLOVACÍHO STOŽÁRU DRÁŽNÍHO VÝŠKY DO 15 M</t>
  </si>
  <si>
    <t>1. Položka obsahuje:  
 – všechny náklady na demontáž stávajícího zařízení se všemi pomocnými doplňujícími úpravami pro jeho likvidaci  
 – naložení vybouraného materiálu na dopravní prostředek  
2. Položka neobsahuje:  
 – odvoz vybouraného materiálu  
 – poplatek za likvidaci odpadů (nacení se dle SSD 0)  
3. Způsob měření:  
Udává se počet kusů kompletní konstrukce nebo práce.</t>
  </si>
  <si>
    <t>743Z31</t>
  </si>
  <si>
    <t>DEMONTÁŽ ELEKTROVÝZBROJE OSVĚTLOVACÍHO STOŽÁRU VÝŠKY DO 15 M</t>
  </si>
  <si>
    <t>743Z35</t>
  </si>
  <si>
    <t>DEMONTÁŽ SVÍTIDLA Z OSVĚTLOVACÍHO STOŽÁRU VÝŠKY DO 15 M</t>
  </si>
  <si>
    <t>743Z71</t>
  </si>
  <si>
    <t>DEMONTÁŽ KABELOVÉ SKŘÍNĚ</t>
  </si>
  <si>
    <t>744633</t>
  </si>
  <si>
    <t>JISTIČ TŘÍPÓLOVÝ (10 KA) OD 13 DO 20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</si>
  <si>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</si>
  <si>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744634</t>
  </si>
  <si>
    <t>JISTIČ TŘÍPÓLOVÝ (10 KA) OD 25 DO 40 A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</si>
  <si>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</si>
  <si>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</si>
  <si>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</si>
  <si>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1. Položka obsahuje:  
 – cenu za vyhotovení dokladu právnickou osobou o silnoproudých zařízeních a vydání průkazu způsobilosti  
2. Položka neobsahuje:  
 X  
3. Způsob měření:  
Udává se počet kusů kompletní konstrukce nebo práce.</t>
  </si>
  <si>
    <t>747701</t>
  </si>
  <si>
    <t>DOKONČOVACÍ MONTÁŽNÍ PRÁCE NA ELEKTRICKÉM ZAŘÍZENÍ</t>
  </si>
  <si>
    <t>1. Položka obsahuje:  
 – cenu za práce spojené s uváděním zařízení do provozu, drobné montážní práce v rozvaděčích, koordinaci se zhotoviteli souvisejících zařízení apod.  
2. Položka neobsahuje:  
 X  
3. Způsob měření:  
Udává se čas v hodinách.</t>
  </si>
  <si>
    <t>747702</t>
  </si>
  <si>
    <t>ÚPRAVA ZAPOJENÍ STÁVAJÍCÍCH KABELOVÝCH SKŘÍNÍ/ROZVADĚČŮ</t>
  </si>
  <si>
    <t>1. Položka obsahuje:  
 – cenu za veškeré náklady na provedení provizorních úprav zapojení stávajících kabelových skříní / rozvaděčů v průběhu výstavy ( pro montáž nových i provizorních kabelů, drobné úpravy výstroje apod. )  
2. Položka neobsahuje:  
 X  
3. Způsob měření:  
Udává se čas v hodinách.</t>
  </si>
  <si>
    <t>747703</t>
  </si>
  <si>
    <t>ZKUŠEBNÍ PROVOZ</t>
  </si>
  <si>
    <t>1. Položka obsahuje:  
 – cenu za dobu kdy je zařízení po individálních zkouškách dáno do provozu s prokázáním technických a kvalitativních parametrů zařízení  
2. Položka neobsahuje:  
 X  
3. Způsob měření:  
Udává se čas v hodinách.</t>
  </si>
  <si>
    <t>747704</t>
  </si>
  <si>
    <t>ZAŠKOLENÍ OBSLUHY</t>
  </si>
  <si>
    <t>1. Položka obsahuje:  
 – cenu za dobu kdy je s funkcí seznamována obsluha zařízení, včetně odevzdání dokumentace skutečného provedení  
2. Položka neobsahuje:  
 X  
3. Způsob měření:  
Udává se čas v hodinách.</t>
  </si>
  <si>
    <t>747705</t>
  </si>
  <si>
    <t>MANIPULACE NA ZAŘÍZENÍCH PROVÁDĚNÉ PROVOZOVATELEM</t>
  </si>
  <si>
    <t>1. Položka obsahuje:  
 – cenu za manipulace na zařízeních prováděné provozovatelem nutných pro další práce zhotovitele na technologickém souboru  
2. Položka neobsahuje:  
 X  
3. Způsob měření:  
Udává se čas v hodinách.</t>
  </si>
  <si>
    <t>748151</t>
  </si>
  <si>
    <t>BEZPEČNOSTNÍ TABULKA</t>
  </si>
  <si>
    <t>1. Položka obsahuje:  
 – veškeré příslušenství pro montáž  
2. Položka neobsahuje:  
 X  
3. Způsob měření:  
Udává se počet kusů kompletní konstrukce nebo práce.</t>
  </si>
  <si>
    <t>748242</t>
  </si>
  <si>
    <t>PÍSMENA A ČÍSLICE VÝŠKY PŘES 40 DO 100 MM</t>
  </si>
  <si>
    <t>1. Položka obsahuje:  
 – zhotovení nápisu barvou pomocí šablon vč. podružného materiálu, rozměření, dodání barvy  
a ředidla  
2. Položka neobsahuje:  
 X  
3. Způsob měření:  
Udává se počet kusů kompletní konstrukce nebo práce.</t>
  </si>
  <si>
    <t>D.9.8</t>
  </si>
  <si>
    <t>Dokumentace stavby</t>
  </si>
  <si>
    <t>VSEOB001</t>
  </si>
  <si>
    <t>Dokumentace skutečného provedení stavby, geodetická část</t>
  </si>
  <si>
    <t xml:space="preserve">v předepsaném rozsahu a počtu dle VTP a ZTP  </t>
  </si>
  <si>
    <t>VSEOB002</t>
  </si>
  <si>
    <t>Dokumentace skutečného provedení stavby, technická část</t>
  </si>
  <si>
    <t>VSEOB003</t>
  </si>
  <si>
    <t>Dokumentace skutečného provedení stavby, dokladová část</t>
  </si>
  <si>
    <t>Ostatní</t>
  </si>
  <si>
    <t>VSEOB004</t>
  </si>
  <si>
    <t>Osvědčení o shodě notifikovanou osobou</t>
  </si>
  <si>
    <t>VSEOB005</t>
  </si>
  <si>
    <t>Osvědčení o bezpečnosti před uvedením do provozu</t>
  </si>
  <si>
    <t>VSEOB006</t>
  </si>
  <si>
    <t>Geodetické práce v rámci geodetické vytyčovací sítě stavby</t>
  </si>
  <si>
    <t>VSEOB007</t>
  </si>
  <si>
    <t>Projektová dokumentace pro provádění stavby (PDPS)</t>
  </si>
  <si>
    <t>Lipová Lázně zast., úprava kabelových rozvodů a osvětlení</t>
  </si>
  <si>
    <t xml:space="preserve"> Lipová Lázně zast., úprava kabelových rozvodů a osvětlení</t>
  </si>
  <si>
    <t>KABELOVÁ CHRÁNIČKA ZEMNÍ DN DO 100 MM</t>
  </si>
  <si>
    <t>viz situace</t>
  </si>
  <si>
    <t>1. Položka obsahuje:
 – proražení otvoru zdivem o průřezu od 0,01 do 0,025m2
 – úpravu a začištění omítky po montáži vedení
 – pomocné mechanismy
2. Položka neobsahuje:
 – protipožární ucpávku
3. Způsob měření:
Udává se počet kusů kompletní konstrukce nebo práce.</t>
  </si>
  <si>
    <t xml:space="preserve">75I92X </t>
  </si>
  <si>
    <t>viz technická zpráva a výkresová část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</si>
</sst>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\ ###\ ###\ ###\ ##0.00"/>
    <numFmt numFmtId="165" formatCode="#\ ###\ ###\ ###\ ##0.000"/>
    <numFmt numFmtId="166" formatCode="#,##0.000"/>
  </numFmts>
  <fonts count="16" x14ac:knownFonts="1">
    <font>
      <sz val="11"/>
      <name val="Calibri"/>
      <family val="2"/>
      <scheme val="minor"/>
    </font>
    <font>
      <sz val="11"/>
      <color rgb="FFD9D9D9"/>
      <name val="Calibri"/>
      <scheme val="minor"/>
    </font>
    <font>
      <b/>
      <sz val="10"/>
      <color rgb="FF000000"/>
      <name val="Arial"/>
    </font>
    <font>
      <b/>
      <sz val="16"/>
      <color rgb="FF000000"/>
      <name val="Arial"/>
    </font>
    <font>
      <sz val="10"/>
      <color rgb="FFFFFFFF"/>
      <name val="Arial"/>
    </font>
    <font>
      <b/>
      <sz val="11"/>
      <color rgb="FF000000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i/>
      <sz val="10"/>
      <color rgb="FF000000"/>
      <name val="Arial"/>
    </font>
    <font>
      <sz val="11"/>
      <color rgb="FFD9D9D9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0"/>
      <color rgb="FFFF0000"/>
      <name val="Arial"/>
      <family val="2"/>
      <charset val="238"/>
    </font>
    <font>
      <i/>
      <sz val="10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/>
    <xf numFmtId="0" fontId="2" fillId="0" borderId="0">
      <alignment horizontal="right" vertical="center" wrapText="1"/>
    </xf>
    <xf numFmtId="0" fontId="3" fillId="0" borderId="0">
      <alignment horizontal="left" vertical="center" wrapText="1"/>
    </xf>
    <xf numFmtId="0" fontId="2" fillId="0" borderId="0">
      <alignment horizontal="right" vertical="center" wrapText="1"/>
    </xf>
    <xf numFmtId="0" fontId="4" fillId="0" borderId="0">
      <alignment horizontal="center" vertical="center" wrapText="1"/>
    </xf>
    <xf numFmtId="0" fontId="5" fillId="0" borderId="0">
      <alignment horizontal="left" vertical="center" wrapText="1"/>
    </xf>
    <xf numFmtId="0" fontId="5" fillId="0" borderId="0">
      <alignment horizontal="left" vertical="center" wrapText="1"/>
    </xf>
    <xf numFmtId="0" fontId="2" fillId="0" borderId="0">
      <alignment horizontal="left" vertical="center" wrapText="1"/>
    </xf>
    <xf numFmtId="0" fontId="8" fillId="0" borderId="0">
      <alignment horizontal="left" vertical="center" wrapText="1"/>
    </xf>
  </cellStyleXfs>
  <cellXfs count="58">
    <xf numFmtId="0" fontId="0" fillId="0" borderId="0" xfId="0"/>
    <xf numFmtId="0" fontId="1" fillId="2" borderId="0" xfId="0" applyFont="1" applyFill="1"/>
    <xf numFmtId="0" fontId="2" fillId="2" borderId="0" xfId="1" applyFill="1">
      <alignment horizontal="right" vertical="center" wrapText="1"/>
    </xf>
    <xf numFmtId="0" fontId="0" fillId="2" borderId="0" xfId="0" applyFill="1"/>
    <xf numFmtId="0" fontId="3" fillId="2" borderId="0" xfId="2" applyFill="1">
      <alignment horizontal="left" vertical="center" wrapText="1"/>
    </xf>
    <xf numFmtId="0" fontId="2" fillId="2" borderId="0" xfId="3" applyFill="1">
      <alignment horizontal="right" vertical="center" wrapText="1"/>
    </xf>
    <xf numFmtId="164" fontId="2" fillId="2" borderId="0" xfId="3" applyNumberFormat="1" applyFill="1">
      <alignment horizontal="right" vertical="center" wrapText="1"/>
    </xf>
    <xf numFmtId="0" fontId="4" fillId="3" borderId="1" xfId="4" applyFill="1" applyBorder="1">
      <alignment horizontal="center" vertical="center" wrapText="1"/>
    </xf>
    <xf numFmtId="0" fontId="2" fillId="0" borderId="1" xfId="1" applyBorder="1">
      <alignment horizontal="right" vertical="center" wrapText="1"/>
    </xf>
    <xf numFmtId="164" fontId="2" fillId="0" borderId="1" xfId="1" applyNumberFormat="1" applyBorder="1">
      <alignment horizontal="right" vertical="center" wrapText="1"/>
    </xf>
    <xf numFmtId="0" fontId="1" fillId="0" borderId="0" xfId="0" applyFont="1"/>
    <xf numFmtId="0" fontId="5" fillId="2" borderId="0" xfId="5" applyFill="1">
      <alignment horizontal="left" vertical="center" wrapText="1"/>
    </xf>
    <xf numFmtId="0" fontId="0" fillId="2" borderId="2" xfId="0" applyFill="1" applyBorder="1" applyAlignment="1">
      <alignment horizontal="center"/>
    </xf>
    <xf numFmtId="164" fontId="0" fillId="2" borderId="2" xfId="0" applyNumberFormat="1" applyFill="1" applyBorder="1" applyAlignment="1">
      <alignment horizontal="center"/>
    </xf>
    <xf numFmtId="0" fontId="6" fillId="2" borderId="0" xfId="0" applyFont="1" applyFill="1"/>
    <xf numFmtId="0" fontId="6" fillId="2" borderId="0" xfId="0" applyFont="1" applyFill="1" applyAlignment="1">
      <alignment horizontal="right"/>
    </xf>
    <xf numFmtId="164" fontId="6" fillId="2" borderId="0" xfId="0" applyNumberFormat="1" applyFont="1" applyFill="1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2" xfId="0" applyBorder="1" applyAlignment="1">
      <alignment wrapText="1"/>
    </xf>
    <xf numFmtId="0" fontId="0" fillId="0" borderId="2" xfId="0" applyBorder="1" applyAlignment="1">
      <alignment horizontal="center"/>
    </xf>
    <xf numFmtId="165" fontId="0" fillId="0" borderId="2" xfId="0" applyNumberFormat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0" xfId="0" applyNumberFormat="1"/>
    <xf numFmtId="0" fontId="0" fillId="0" borderId="0" xfId="0" applyAlignment="1">
      <alignment wrapText="1"/>
    </xf>
    <xf numFmtId="0" fontId="7" fillId="0" borderId="2" xfId="0" applyFont="1" applyBorder="1" applyAlignment="1">
      <alignment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3" fillId="2" borderId="0" xfId="2" applyFill="1">
      <alignment horizontal="left" vertical="center" wrapText="1"/>
    </xf>
    <xf numFmtId="0" fontId="0" fillId="2" borderId="0" xfId="0" applyFill="1"/>
    <xf numFmtId="0" fontId="4" fillId="3" borderId="1" xfId="4" applyFill="1" applyBorder="1">
      <alignment horizontal="center" vertical="center" wrapText="1"/>
    </xf>
    <xf numFmtId="0" fontId="5" fillId="2" borderId="0" xfId="5" applyFill="1" applyAlignment="1">
      <alignment horizontal="right" vertical="center" wrapText="1"/>
    </xf>
    <xf numFmtId="0" fontId="0" fillId="2" borderId="0" xfId="0" applyFill="1" applyAlignment="1">
      <alignment horizontal="right"/>
    </xf>
    <xf numFmtId="0" fontId="9" fillId="0" borderId="0" xfId="0" applyFont="1"/>
    <xf numFmtId="4" fontId="0" fillId="2" borderId="2" xfId="0" applyNumberFormat="1" applyFill="1" applyBorder="1" applyAlignment="1">
      <alignment horizontal="center"/>
    </xf>
    <xf numFmtId="0" fontId="10" fillId="2" borderId="0" xfId="0" applyFont="1" applyFill="1"/>
    <xf numFmtId="0" fontId="10" fillId="2" borderId="0" xfId="0" applyFont="1" applyFill="1" applyAlignment="1">
      <alignment horizontal="right"/>
    </xf>
    <xf numFmtId="164" fontId="10" fillId="2" borderId="0" xfId="0" applyNumberFormat="1" applyFont="1" applyFill="1" applyAlignment="1">
      <alignment horizontal="center"/>
    </xf>
    <xf numFmtId="0" fontId="11" fillId="0" borderId="2" xfId="0" applyFont="1" applyBorder="1" applyAlignment="1">
      <alignment wrapText="1"/>
    </xf>
    <xf numFmtId="0" fontId="12" fillId="0" borderId="2" xfId="0" applyFont="1" applyBorder="1"/>
    <xf numFmtId="0" fontId="12" fillId="0" borderId="2" xfId="0" applyFont="1" applyBorder="1" applyAlignment="1">
      <alignment horizontal="right"/>
    </xf>
    <xf numFmtId="0" fontId="12" fillId="0" borderId="0" xfId="0" applyFont="1"/>
    <xf numFmtId="0" fontId="12" fillId="0" borderId="2" xfId="0" applyFont="1" applyBorder="1" applyAlignment="1">
      <alignment wrapText="1"/>
    </xf>
    <xf numFmtId="0" fontId="12" fillId="0" borderId="2" xfId="0" applyFont="1" applyBorder="1" applyAlignment="1">
      <alignment horizontal="center"/>
    </xf>
    <xf numFmtId="165" fontId="12" fillId="0" borderId="2" xfId="0" applyNumberFormat="1" applyFont="1" applyBorder="1" applyAlignment="1">
      <alignment horizontal="center"/>
    </xf>
    <xf numFmtId="164" fontId="12" fillId="0" borderId="2" xfId="0" applyNumberFormat="1" applyFont="1" applyBorder="1" applyAlignment="1">
      <alignment horizontal="center"/>
    </xf>
    <xf numFmtId="0" fontId="12" fillId="0" borderId="0" xfId="0" applyFont="1" applyAlignment="1">
      <alignment wrapText="1"/>
    </xf>
    <xf numFmtId="0" fontId="13" fillId="0" borderId="2" xfId="0" applyFont="1" applyBorder="1" applyAlignment="1">
      <alignment wrapText="1"/>
    </xf>
    <xf numFmtId="0" fontId="14" fillId="0" borderId="1" xfId="0" applyFont="1" applyBorder="1" applyAlignment="1">
      <alignment horizontal="right" vertical="center"/>
    </xf>
    <xf numFmtId="0" fontId="14" fillId="0" borderId="1" xfId="0" applyFont="1" applyBorder="1" applyAlignment="1">
      <alignment vertical="center"/>
    </xf>
    <xf numFmtId="0" fontId="14" fillId="0" borderId="1" xfId="0" applyFont="1" applyBorder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166" fontId="14" fillId="0" borderId="1" xfId="0" applyNumberFormat="1" applyFont="1" applyBorder="1" applyAlignment="1">
      <alignment horizontal="center" vertical="center"/>
    </xf>
    <xf numFmtId="4" fontId="14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left" vertical="center" wrapText="1"/>
    </xf>
  </cellXfs>
  <cellStyles count="9">
    <cellStyle name="NadpisRekapitulaceSoupisPraciStyle" xfId="2"/>
    <cellStyle name="NadpisStrukturyStyle" xfId="6"/>
    <cellStyle name="NadpisySloupcuStyle" xfId="4"/>
    <cellStyle name="Normální" xfId="0" builtinId="0"/>
    <cellStyle name="NormalStyle" xfId="1"/>
    <cellStyle name="PolDoplnInfoStyle" xfId="8"/>
    <cellStyle name="RekapitulaceCenyStyle" xfId="3"/>
    <cellStyle name="StavbaRozpocetHeaderStyle" xfId="5"/>
    <cellStyle name="StavebniDilStyle" xfId="7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C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D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E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1</xdr:col>
      <xdr:colOff>0</xdr:colOff>
      <xdr:row>0</xdr:row>
      <xdr:rowOff>0</xdr:rowOff>
    </xdr:from>
    <xdr:ext cx="361950" cy="361950"/>
    <xdr:pic>
      <xdr:nvPicPr>
        <xdr:cNvPr id="3" name="Picture 1">
          <a:extLst>
            <a:ext uri="{FF2B5EF4-FFF2-40B4-BE49-F238E27FC236}">
              <a16:creationId xmlns:a16="http://schemas.microsoft.com/office/drawing/2014/main" id="{64CDC216-555B-4578-B0D8-4286EF0D9C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  <xdr:oneCellAnchor>
    <xdr:from>
      <xdr:col>1</xdr:col>
      <xdr:colOff>0</xdr:colOff>
      <xdr:row>0</xdr:row>
      <xdr:rowOff>0</xdr:rowOff>
    </xdr:from>
    <xdr:ext cx="361950" cy="361950"/>
    <xdr:pic>
      <xdr:nvPicPr>
        <xdr:cNvPr id="3" name="Picture 1">
          <a:extLst>
            <a:ext uri="{FF2B5EF4-FFF2-40B4-BE49-F238E27FC236}">
              <a16:creationId xmlns:a16="http://schemas.microsoft.com/office/drawing/2014/main" id="{AAD880FA-760D-4C84-BBAF-605753A6C4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361950" cy="361950"/>
        </a:xfrm>
        <a:prstGeom prst="rect">
          <a:avLst/>
        </a:prstGeom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0.xml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1.xm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2.xml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3.xml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4.xml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5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tabSelected="1" workbookViewId="0">
      <selection activeCell="C15" sqref="C15"/>
    </sheetView>
  </sheetViews>
  <sheetFormatPr defaultRowHeight="15" x14ac:dyDescent="0.25"/>
  <cols>
    <col min="1" max="1" width="15.5703125" customWidth="1"/>
    <col min="2" max="2" width="50.7109375" customWidth="1"/>
    <col min="3" max="5" width="19.42578125" customWidth="1"/>
  </cols>
  <sheetData>
    <row r="1" spans="1:5" x14ac:dyDescent="0.25">
      <c r="A1" s="1" t="s">
        <v>0</v>
      </c>
      <c r="B1" s="2" t="s">
        <v>1</v>
      </c>
      <c r="C1" s="3"/>
      <c r="D1" s="3"/>
      <c r="E1" s="3"/>
    </row>
    <row r="2" spans="1:5" x14ac:dyDescent="0.25">
      <c r="A2" s="3"/>
      <c r="B2" s="29" t="s">
        <v>2</v>
      </c>
      <c r="C2" s="3"/>
      <c r="D2" s="3"/>
      <c r="E2" s="3"/>
    </row>
    <row r="3" spans="1:5" x14ac:dyDescent="0.25">
      <c r="A3" s="3"/>
      <c r="B3" s="30"/>
      <c r="C3" s="3"/>
      <c r="D3" s="3"/>
      <c r="E3" s="3"/>
    </row>
    <row r="4" spans="1:5" x14ac:dyDescent="0.25">
      <c r="A4" s="3"/>
      <c r="B4" s="29" t="s">
        <v>3</v>
      </c>
      <c r="C4" s="30"/>
      <c r="D4" s="30"/>
      <c r="E4" s="30"/>
    </row>
    <row r="5" spans="1:5" x14ac:dyDescent="0.25">
      <c r="A5" s="3"/>
      <c r="B5" s="3"/>
      <c r="C5" s="3"/>
      <c r="D5" s="3"/>
      <c r="E5" s="3"/>
    </row>
    <row r="6" spans="1:5" x14ac:dyDescent="0.25">
      <c r="A6" s="3"/>
      <c r="B6" s="5" t="s">
        <v>4</v>
      </c>
      <c r="C6" s="6">
        <f>SUM(C10:C23)</f>
        <v>0</v>
      </c>
      <c r="D6" s="3"/>
      <c r="E6" s="3"/>
    </row>
    <row r="7" spans="1:5" x14ac:dyDescent="0.25">
      <c r="A7" s="3"/>
      <c r="B7" s="5" t="s">
        <v>5</v>
      </c>
      <c r="C7" s="6">
        <f>SUM(E10:E23)</f>
        <v>0</v>
      </c>
      <c r="D7" s="3"/>
      <c r="E7" s="3"/>
    </row>
    <row r="8" spans="1:5" x14ac:dyDescent="0.25">
      <c r="A8" s="3"/>
      <c r="B8" s="3"/>
      <c r="C8" s="3"/>
      <c r="D8" s="3"/>
      <c r="E8" s="3"/>
    </row>
    <row r="9" spans="1:5" x14ac:dyDescent="0.25">
      <c r="A9" s="7" t="s">
        <v>6</v>
      </c>
      <c r="B9" s="7" t="s">
        <v>7</v>
      </c>
      <c r="C9" s="7" t="s">
        <v>8</v>
      </c>
      <c r="D9" s="7" t="s">
        <v>9</v>
      </c>
      <c r="E9" s="7" t="s">
        <v>10</v>
      </c>
    </row>
    <row r="10" spans="1:5" ht="15" customHeight="1" x14ac:dyDescent="0.25">
      <c r="A10" s="8" t="s">
        <v>11</v>
      </c>
      <c r="B10" s="8" t="s">
        <v>12</v>
      </c>
      <c r="C10" s="9">
        <f>'D.1D.1.1PS 20'!I3</f>
        <v>0</v>
      </c>
      <c r="D10" s="9">
        <f>SUMIFS('D.1D.1.1PS 20'!O:O,'D.1D.1.1PS 20'!A:A,"P")</f>
        <v>0</v>
      </c>
      <c r="E10" s="9">
        <f t="shared" ref="E10:E23" si="0">C10+D10</f>
        <v>0</v>
      </c>
    </row>
    <row r="11" spans="1:5" ht="15" customHeight="1" x14ac:dyDescent="0.25">
      <c r="A11" s="8" t="s">
        <v>13</v>
      </c>
      <c r="B11" s="8" t="s">
        <v>14</v>
      </c>
      <c r="C11" s="9">
        <f>'D.1D.2.1PS 21'!I3</f>
        <v>0</v>
      </c>
      <c r="D11" s="9">
        <f>SUMIFS('D.1D.2.1PS 21'!O:O,'D.1D.2.1PS 21'!A:A,"P")</f>
        <v>0</v>
      </c>
      <c r="E11" s="9">
        <f t="shared" si="0"/>
        <v>0</v>
      </c>
    </row>
    <row r="12" spans="1:5" ht="15" customHeight="1" x14ac:dyDescent="0.25">
      <c r="A12" s="8" t="s">
        <v>15</v>
      </c>
      <c r="B12" s="8" t="s">
        <v>16</v>
      </c>
      <c r="C12" s="9">
        <f>'D.1D.2.1PS 22'!I3</f>
        <v>0</v>
      </c>
      <c r="D12" s="9">
        <f>SUMIFS('D.1D.2.1PS 22'!O:O,'D.1D.2.1PS 22'!A:A,"P")</f>
        <v>0</v>
      </c>
      <c r="E12" s="9">
        <f t="shared" si="0"/>
        <v>0</v>
      </c>
    </row>
    <row r="13" spans="1:5" ht="30" customHeight="1" x14ac:dyDescent="0.25">
      <c r="A13" s="8" t="s">
        <v>17</v>
      </c>
      <c r="B13" s="8" t="s">
        <v>18</v>
      </c>
      <c r="C13" s="9">
        <f>'D.1D.2.1PS 23'!I3</f>
        <v>0</v>
      </c>
      <c r="D13" s="9">
        <f>SUMIFS('D.1D.2.1PS 23'!O:O,'D.1D.2.1PS 23'!A:A,"P")</f>
        <v>0</v>
      </c>
      <c r="E13" s="9">
        <f t="shared" si="0"/>
        <v>0</v>
      </c>
    </row>
    <row r="14" spans="1:5" ht="15" customHeight="1" x14ac:dyDescent="0.25">
      <c r="A14" s="8" t="s">
        <v>19</v>
      </c>
      <c r="B14" s="8" t="s">
        <v>20</v>
      </c>
      <c r="C14" s="9">
        <f>'D.1D.2.1PS 24'!I3</f>
        <v>0</v>
      </c>
      <c r="D14" s="9">
        <f>SUMIFS('D.1D.2.1PS 24'!O:O,'D.1D.2.1PS 24'!A:A,"P")</f>
        <v>0</v>
      </c>
      <c r="E14" s="9">
        <f t="shared" si="0"/>
        <v>0</v>
      </c>
    </row>
    <row r="15" spans="1:5" ht="15" customHeight="1" x14ac:dyDescent="0.25">
      <c r="A15" s="8" t="s">
        <v>21</v>
      </c>
      <c r="B15" s="8" t="s">
        <v>22</v>
      </c>
      <c r="C15" s="9">
        <f>'D.1D.2.1PS 25'!I3</f>
        <v>0</v>
      </c>
      <c r="D15" s="9">
        <f>SUMIFS('D.1D.2.1PS 25'!O:O,'D.1D.2.1PS 25'!A:A,"P")</f>
        <v>0</v>
      </c>
      <c r="E15" s="9">
        <f t="shared" si="0"/>
        <v>0</v>
      </c>
    </row>
    <row r="16" spans="1:5" ht="15" customHeight="1" x14ac:dyDescent="0.25">
      <c r="A16" s="8" t="s">
        <v>23</v>
      </c>
      <c r="B16" s="8" t="s">
        <v>24</v>
      </c>
      <c r="C16" s="9">
        <f>'D.1D.2.1PS 30.1'!I3</f>
        <v>0</v>
      </c>
      <c r="D16" s="9">
        <f>SUMIFS('D.1D.2.1PS 30.1'!O:O,'D.1D.2.1PS 30.1'!A:A,"P")</f>
        <v>0</v>
      </c>
      <c r="E16" s="9">
        <f t="shared" si="0"/>
        <v>0</v>
      </c>
    </row>
    <row r="17" spans="1:5" ht="15" customHeight="1" x14ac:dyDescent="0.25">
      <c r="A17" s="8" t="s">
        <v>25</v>
      </c>
      <c r="B17" s="8" t="s">
        <v>26</v>
      </c>
      <c r="C17" s="9">
        <f>'D.2D.2.1.1SO 20'!I3</f>
        <v>0</v>
      </c>
      <c r="D17" s="9">
        <f>SUMIFS('D.2D.2.1.1SO 20'!O:O,'D.2D.2.1.1SO 20'!A:A,"P")</f>
        <v>0</v>
      </c>
      <c r="E17" s="9">
        <f t="shared" si="0"/>
        <v>0</v>
      </c>
    </row>
    <row r="18" spans="1:5" ht="30" customHeight="1" x14ac:dyDescent="0.25">
      <c r="A18" s="8" t="s">
        <v>27</v>
      </c>
      <c r="B18" s="8" t="s">
        <v>28</v>
      </c>
      <c r="C18" s="9">
        <f>'D.2D.2.1.1SO 20.1'!I3</f>
        <v>0</v>
      </c>
      <c r="D18" s="9">
        <f>SUMIFS('D.2D.2.1.1SO 20.1'!O:O,'D.2D.2.1.1SO 20.1'!A:A,"P")</f>
        <v>0</v>
      </c>
      <c r="E18" s="9">
        <f t="shared" si="0"/>
        <v>0</v>
      </c>
    </row>
    <row r="19" spans="1:5" ht="15" customHeight="1" x14ac:dyDescent="0.25">
      <c r="A19" s="8" t="s">
        <v>29</v>
      </c>
      <c r="B19" s="8" t="s">
        <v>30</v>
      </c>
      <c r="C19" s="9">
        <f>'D.2D.2.1.2SO 21'!I3</f>
        <v>0</v>
      </c>
      <c r="D19" s="9">
        <f>SUMIFS('D.2D.2.1.2SO 21'!O:O,'D.2D.2.1.2SO 21'!A:A,"P")</f>
        <v>0</v>
      </c>
      <c r="E19" s="9">
        <f t="shared" si="0"/>
        <v>0</v>
      </c>
    </row>
    <row r="20" spans="1:5" ht="15" customHeight="1" x14ac:dyDescent="0.25">
      <c r="A20" s="8" t="s">
        <v>31</v>
      </c>
      <c r="B20" s="8" t="s">
        <v>32</v>
      </c>
      <c r="C20" s="9">
        <f>'D.2D.2.2.2SO 23'!I3</f>
        <v>0</v>
      </c>
      <c r="D20" s="9">
        <f>SUMIFS('D.2D.2.2.2SO 23'!O:O,'D.2D.2.2.2SO 23'!A:A,"P")</f>
        <v>0</v>
      </c>
      <c r="E20" s="9">
        <f t="shared" si="0"/>
        <v>0</v>
      </c>
    </row>
    <row r="21" spans="1:5" ht="15" customHeight="1" x14ac:dyDescent="0.25">
      <c r="A21" s="8" t="s">
        <v>33</v>
      </c>
      <c r="B21" s="8" t="s">
        <v>34</v>
      </c>
      <c r="C21" s="9">
        <f>'D.2D.2.2.3SO 24'!I3</f>
        <v>0</v>
      </c>
      <c r="D21" s="9">
        <f>SUMIFS('D.2D.2.2.3SO 24'!O:O,'D.2D.2.2.3SO 24'!A:A,"P")</f>
        <v>0</v>
      </c>
      <c r="E21" s="9">
        <f t="shared" si="0"/>
        <v>0</v>
      </c>
    </row>
    <row r="22" spans="1:5" ht="30" customHeight="1" x14ac:dyDescent="0.25">
      <c r="A22" s="8" t="s">
        <v>35</v>
      </c>
      <c r="B22" s="8" t="s">
        <v>1543</v>
      </c>
      <c r="C22" s="9">
        <f>'D.2D.2.3.6SO 25'!I3</f>
        <v>0</v>
      </c>
      <c r="D22" s="9">
        <f>SUMIFS('D.2D.2.3.6SO 25'!O:O,'D.2D.2.3.6SO 25'!A:A,"P")</f>
        <v>0</v>
      </c>
      <c r="E22" s="9">
        <f t="shared" si="0"/>
        <v>0</v>
      </c>
    </row>
    <row r="23" spans="1:5" x14ac:dyDescent="0.25">
      <c r="A23" s="8" t="s">
        <v>36</v>
      </c>
      <c r="B23" s="8" t="s">
        <v>37</v>
      </c>
      <c r="C23" s="9">
        <f>'D.9.8SO 98-98'!I3</f>
        <v>0</v>
      </c>
      <c r="D23" s="9">
        <f>SUMIFS('D.9.8SO 98-98'!O:O,'D.9.8SO 98-98'!A:A,"P")</f>
        <v>0</v>
      </c>
      <c r="E23" s="9">
        <f t="shared" si="0"/>
        <v>0</v>
      </c>
    </row>
  </sheetData>
  <mergeCells count="2">
    <mergeCell ref="B2:B3"/>
    <mergeCell ref="B4:E4"/>
  </mergeCells>
  <pageMargins left="0.70866141732283472" right="0.70866141732283472" top="0.78740157480314965" bottom="0.78740157480314965" header="0.31496062992125984" footer="0.31496062992125984"/>
  <pageSetup paperSize="9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27</v>
      </c>
      <c r="I3" s="13">
        <f>SUMIFS(I10:I22,A10:A22,"SD")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806</v>
      </c>
      <c r="D4" s="33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808</v>
      </c>
      <c r="D5" s="33"/>
      <c r="E5" s="11" t="s">
        <v>809</v>
      </c>
      <c r="F5" s="3"/>
      <c r="G5" s="3"/>
      <c r="H5" s="3"/>
      <c r="I5" s="3"/>
      <c r="O5">
        <v>0.21</v>
      </c>
    </row>
    <row r="6" spans="1:16" ht="30" x14ac:dyDescent="0.25">
      <c r="A6" t="s">
        <v>50</v>
      </c>
      <c r="B6" s="11" t="s">
        <v>51</v>
      </c>
      <c r="C6" s="32" t="s">
        <v>27</v>
      </c>
      <c r="D6" s="33"/>
      <c r="E6" s="11" t="s">
        <v>28</v>
      </c>
      <c r="F6" s="3"/>
      <c r="G6" s="3"/>
      <c r="H6" s="3"/>
      <c r="I6" s="3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953</v>
      </c>
      <c r="D10" s="14"/>
      <c r="E10" s="14" t="s">
        <v>954</v>
      </c>
      <c r="F10" s="14"/>
      <c r="G10" s="14"/>
      <c r="H10" s="14"/>
      <c r="I10" s="16">
        <f>SUMIFS(I11:I22,A11:A22,"P")</f>
        <v>0</v>
      </c>
    </row>
    <row r="11" spans="1:16" ht="30" x14ac:dyDescent="0.25">
      <c r="A11" s="17" t="s">
        <v>64</v>
      </c>
      <c r="B11" s="17">
        <v>1</v>
      </c>
      <c r="C11" s="18" t="s">
        <v>961</v>
      </c>
      <c r="D11" t="s">
        <v>66</v>
      </c>
      <c r="E11" s="19" t="s">
        <v>962</v>
      </c>
      <c r="F11" s="20" t="s">
        <v>127</v>
      </c>
      <c r="G11" s="21">
        <v>97.24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60" x14ac:dyDescent="0.25">
      <c r="A13" s="17" t="s">
        <v>70</v>
      </c>
      <c r="E13" s="25" t="s">
        <v>1134</v>
      </c>
    </row>
    <row r="14" spans="1:16" x14ac:dyDescent="0.25">
      <c r="A14" s="17" t="s">
        <v>70</v>
      </c>
      <c r="E14" s="25" t="s">
        <v>1135</v>
      </c>
    </row>
    <row r="15" spans="1:16" x14ac:dyDescent="0.25">
      <c r="A15" s="17" t="s">
        <v>70</v>
      </c>
      <c r="E15" s="25" t="s">
        <v>1136</v>
      </c>
    </row>
    <row r="16" spans="1:16" ht="60" x14ac:dyDescent="0.25">
      <c r="A16" s="17" t="s">
        <v>73</v>
      </c>
      <c r="E16" s="19" t="s">
        <v>960</v>
      </c>
    </row>
    <row r="17" spans="1:16" ht="30" x14ac:dyDescent="0.25">
      <c r="A17" s="17" t="s">
        <v>64</v>
      </c>
      <c r="B17" s="17">
        <v>2</v>
      </c>
      <c r="C17" s="18" t="s">
        <v>1137</v>
      </c>
      <c r="D17" t="s">
        <v>66</v>
      </c>
      <c r="E17" s="19" t="s">
        <v>1138</v>
      </c>
      <c r="F17" s="20" t="s">
        <v>113</v>
      </c>
      <c r="G17" s="21">
        <v>572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24" t="s">
        <v>66</v>
      </c>
    </row>
    <row r="19" spans="1:16" ht="60" x14ac:dyDescent="0.25">
      <c r="A19" s="17" t="s">
        <v>70</v>
      </c>
      <c r="E19" s="25" t="s">
        <v>1139</v>
      </c>
    </row>
    <row r="20" spans="1:16" x14ac:dyDescent="0.25">
      <c r="A20" s="17" t="s">
        <v>70</v>
      </c>
      <c r="E20" s="25" t="s">
        <v>1140</v>
      </c>
    </row>
    <row r="21" spans="1:16" x14ac:dyDescent="0.25">
      <c r="A21" s="17" t="s">
        <v>70</v>
      </c>
      <c r="E21" s="25" t="s">
        <v>1141</v>
      </c>
    </row>
    <row r="22" spans="1:16" ht="240" x14ac:dyDescent="0.25">
      <c r="A22" s="17" t="s">
        <v>73</v>
      </c>
      <c r="E22" s="19" t="s">
        <v>1142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29</v>
      </c>
      <c r="I3" s="13">
        <f>SUMIFS(I10:I165,A10:A165,"SD")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806</v>
      </c>
      <c r="D4" s="33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1143</v>
      </c>
      <c r="D5" s="33"/>
      <c r="E5" s="11" t="s">
        <v>1144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32" t="s">
        <v>29</v>
      </c>
      <c r="D6" s="33"/>
      <c r="E6" s="11" t="s">
        <v>30</v>
      </c>
      <c r="F6" s="3"/>
      <c r="G6" s="3"/>
      <c r="H6" s="3"/>
      <c r="I6" s="3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810</v>
      </c>
      <c r="D10" s="14"/>
      <c r="E10" s="14" t="s">
        <v>811</v>
      </c>
      <c r="F10" s="14"/>
      <c r="G10" s="14"/>
      <c r="H10" s="14"/>
      <c r="I10" s="16">
        <f>SUMIFS(I11:I16,A11:A16,"P")</f>
        <v>0</v>
      </c>
    </row>
    <row r="11" spans="1:16" ht="30" x14ac:dyDescent="0.25">
      <c r="A11" s="17" t="s">
        <v>64</v>
      </c>
      <c r="B11" s="17">
        <v>1</v>
      </c>
      <c r="C11" s="18" t="s">
        <v>812</v>
      </c>
      <c r="D11" t="s">
        <v>66</v>
      </c>
      <c r="E11" s="19" t="s">
        <v>813</v>
      </c>
      <c r="F11" s="20" t="s">
        <v>174</v>
      </c>
      <c r="G11" s="21">
        <v>84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60" x14ac:dyDescent="0.25">
      <c r="A13" s="17" t="s">
        <v>70</v>
      </c>
      <c r="E13" s="25" t="s">
        <v>1145</v>
      </c>
    </row>
    <row r="14" spans="1:16" x14ac:dyDescent="0.25">
      <c r="A14" s="17" t="s">
        <v>70</v>
      </c>
      <c r="E14" s="25" t="s">
        <v>1146</v>
      </c>
    </row>
    <row r="15" spans="1:16" x14ac:dyDescent="0.25">
      <c r="A15" s="17" t="s">
        <v>70</v>
      </c>
      <c r="E15" s="25" t="s">
        <v>1147</v>
      </c>
    </row>
    <row r="16" spans="1:16" ht="135" x14ac:dyDescent="0.25">
      <c r="A16" s="17" t="s">
        <v>73</v>
      </c>
      <c r="E16" s="19" t="s">
        <v>817</v>
      </c>
    </row>
    <row r="17" spans="1:16" x14ac:dyDescent="0.25">
      <c r="A17" s="14" t="s">
        <v>62</v>
      </c>
      <c r="B17" s="14"/>
      <c r="C17" s="15" t="s">
        <v>63</v>
      </c>
      <c r="D17" s="14"/>
      <c r="E17" s="14" t="s">
        <v>837</v>
      </c>
      <c r="F17" s="14"/>
      <c r="G17" s="14"/>
      <c r="H17" s="14"/>
      <c r="I17" s="16">
        <f>SUMIFS(I18:I59,A18:A59,"P")</f>
        <v>0</v>
      </c>
    </row>
    <row r="18" spans="1:16" x14ac:dyDescent="0.25">
      <c r="A18" s="17" t="s">
        <v>64</v>
      </c>
      <c r="B18" s="17">
        <v>2</v>
      </c>
      <c r="C18" s="18" t="s">
        <v>869</v>
      </c>
      <c r="D18" t="s">
        <v>66</v>
      </c>
      <c r="E18" s="19" t="s">
        <v>870</v>
      </c>
      <c r="F18" s="20" t="s">
        <v>127</v>
      </c>
      <c r="G18" s="21">
        <v>48.6</v>
      </c>
      <c r="H18" s="22">
        <v>0</v>
      </c>
      <c r="I18" s="22">
        <f>ROUND(G18*H18,P4)</f>
        <v>0</v>
      </c>
      <c r="O18" s="23">
        <f>I18*0.21</f>
        <v>0</v>
      </c>
      <c r="P18">
        <v>3</v>
      </c>
    </row>
    <row r="19" spans="1:16" x14ac:dyDescent="0.25">
      <c r="A19" s="17" t="s">
        <v>69</v>
      </c>
      <c r="E19" s="24" t="s">
        <v>66</v>
      </c>
    </row>
    <row r="20" spans="1:16" ht="60" x14ac:dyDescent="0.25">
      <c r="A20" s="17" t="s">
        <v>70</v>
      </c>
      <c r="E20" s="25" t="s">
        <v>1148</v>
      </c>
    </row>
    <row r="21" spans="1:16" x14ac:dyDescent="0.25">
      <c r="A21" s="17" t="s">
        <v>70</v>
      </c>
      <c r="E21" s="25" t="s">
        <v>1035</v>
      </c>
    </row>
    <row r="22" spans="1:16" x14ac:dyDescent="0.25">
      <c r="A22" s="17" t="s">
        <v>70</v>
      </c>
      <c r="E22" s="25" t="s">
        <v>1036</v>
      </c>
    </row>
    <row r="23" spans="1:16" ht="30" x14ac:dyDescent="0.25">
      <c r="A23" s="17" t="s">
        <v>73</v>
      </c>
      <c r="E23" s="19" t="s">
        <v>874</v>
      </c>
    </row>
    <row r="24" spans="1:16" x14ac:dyDescent="0.25">
      <c r="A24" s="17" t="s">
        <v>64</v>
      </c>
      <c r="B24" s="17">
        <v>3</v>
      </c>
      <c r="C24" s="18" t="s">
        <v>875</v>
      </c>
      <c r="D24" t="s">
        <v>66</v>
      </c>
      <c r="E24" s="19" t="s">
        <v>876</v>
      </c>
      <c r="F24" s="20" t="s">
        <v>127</v>
      </c>
      <c r="G24" s="21">
        <v>259.88</v>
      </c>
      <c r="H24" s="22">
        <v>0</v>
      </c>
      <c r="I24" s="22">
        <f>ROUND(G24*H24,P4)</f>
        <v>0</v>
      </c>
      <c r="O24" s="23">
        <f>I24*0.21</f>
        <v>0</v>
      </c>
      <c r="P24">
        <v>3</v>
      </c>
    </row>
    <row r="25" spans="1:16" ht="45" x14ac:dyDescent="0.25">
      <c r="A25" s="17" t="s">
        <v>69</v>
      </c>
      <c r="E25" s="19" t="s">
        <v>1149</v>
      </c>
    </row>
    <row r="26" spans="1:16" ht="60" x14ac:dyDescent="0.25">
      <c r="A26" s="17" t="s">
        <v>70</v>
      </c>
      <c r="E26" s="25" t="s">
        <v>1150</v>
      </c>
    </row>
    <row r="27" spans="1:16" x14ac:dyDescent="0.25">
      <c r="A27" s="17" t="s">
        <v>70</v>
      </c>
      <c r="E27" s="25" t="s">
        <v>1151</v>
      </c>
    </row>
    <row r="28" spans="1:16" x14ac:dyDescent="0.25">
      <c r="A28" s="17" t="s">
        <v>70</v>
      </c>
      <c r="E28" s="25" t="s">
        <v>1152</v>
      </c>
    </row>
    <row r="29" spans="1:16" ht="360" x14ac:dyDescent="0.25">
      <c r="A29" s="17" t="s">
        <v>73</v>
      </c>
      <c r="E29" s="19" t="s">
        <v>881</v>
      </c>
    </row>
    <row r="30" spans="1:16" x14ac:dyDescent="0.25">
      <c r="A30" s="17" t="s">
        <v>64</v>
      </c>
      <c r="B30" s="17">
        <v>4</v>
      </c>
      <c r="C30" s="18" t="s">
        <v>146</v>
      </c>
      <c r="D30" t="s">
        <v>66</v>
      </c>
      <c r="E30" s="19" t="s">
        <v>147</v>
      </c>
      <c r="F30" s="20" t="s">
        <v>127</v>
      </c>
      <c r="G30" s="21">
        <v>198</v>
      </c>
      <c r="H30" s="22">
        <v>0</v>
      </c>
      <c r="I30" s="22">
        <f>ROUND(G30*H30,P4)</f>
        <v>0</v>
      </c>
      <c r="O30" s="23">
        <f>I30*0.21</f>
        <v>0</v>
      </c>
      <c r="P30">
        <v>3</v>
      </c>
    </row>
    <row r="31" spans="1:16" x14ac:dyDescent="0.25">
      <c r="A31" s="17" t="s">
        <v>69</v>
      </c>
      <c r="E31" s="19" t="s">
        <v>1153</v>
      </c>
    </row>
    <row r="32" spans="1:16" ht="60" x14ac:dyDescent="0.25">
      <c r="A32" s="17" t="s">
        <v>70</v>
      </c>
      <c r="E32" s="25" t="s">
        <v>1154</v>
      </c>
    </row>
    <row r="33" spans="1:16" x14ac:dyDescent="0.25">
      <c r="A33" s="17" t="s">
        <v>70</v>
      </c>
      <c r="E33" s="25" t="s">
        <v>1155</v>
      </c>
    </row>
    <row r="34" spans="1:16" x14ac:dyDescent="0.25">
      <c r="A34" s="17" t="s">
        <v>70</v>
      </c>
      <c r="E34" s="25" t="s">
        <v>1156</v>
      </c>
    </row>
    <row r="35" spans="1:16" ht="225" x14ac:dyDescent="0.25">
      <c r="A35" s="17" t="s">
        <v>73</v>
      </c>
      <c r="E35" s="19" t="s">
        <v>893</v>
      </c>
    </row>
    <row r="36" spans="1:16" x14ac:dyDescent="0.25">
      <c r="A36" s="17" t="s">
        <v>64</v>
      </c>
      <c r="B36" s="17">
        <v>5</v>
      </c>
      <c r="C36" s="18" t="s">
        <v>894</v>
      </c>
      <c r="D36" t="s">
        <v>66</v>
      </c>
      <c r="E36" s="19" t="s">
        <v>895</v>
      </c>
      <c r="F36" s="20" t="s">
        <v>127</v>
      </c>
      <c r="G36" s="21">
        <v>2.48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19" t="s">
        <v>1157</v>
      </c>
    </row>
    <row r="38" spans="1:16" ht="60" x14ac:dyDescent="0.25">
      <c r="A38" s="17" t="s">
        <v>70</v>
      </c>
      <c r="E38" s="25" t="s">
        <v>1158</v>
      </c>
    </row>
    <row r="39" spans="1:16" x14ac:dyDescent="0.25">
      <c r="A39" s="17" t="s">
        <v>70</v>
      </c>
      <c r="E39" s="25" t="s">
        <v>1159</v>
      </c>
    </row>
    <row r="40" spans="1:16" x14ac:dyDescent="0.25">
      <c r="A40" s="17" t="s">
        <v>70</v>
      </c>
      <c r="E40" s="25" t="s">
        <v>1160</v>
      </c>
    </row>
    <row r="41" spans="1:16" ht="240" x14ac:dyDescent="0.25">
      <c r="A41" s="17" t="s">
        <v>73</v>
      </c>
      <c r="E41" s="19" t="s">
        <v>898</v>
      </c>
    </row>
    <row r="42" spans="1:16" x14ac:dyDescent="0.25">
      <c r="A42" s="17" t="s">
        <v>64</v>
      </c>
      <c r="B42" s="17">
        <v>6</v>
      </c>
      <c r="C42" s="18" t="s">
        <v>906</v>
      </c>
      <c r="D42" t="s">
        <v>66</v>
      </c>
      <c r="E42" s="19" t="s">
        <v>907</v>
      </c>
      <c r="F42" s="20" t="s">
        <v>164</v>
      </c>
      <c r="G42" s="21">
        <v>455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69</v>
      </c>
      <c r="E43" s="24" t="s">
        <v>66</v>
      </c>
    </row>
    <row r="44" spans="1:16" ht="60" x14ac:dyDescent="0.25">
      <c r="A44" s="17" t="s">
        <v>70</v>
      </c>
      <c r="E44" s="25" t="s">
        <v>1161</v>
      </c>
    </row>
    <row r="45" spans="1:16" x14ac:dyDescent="0.25">
      <c r="A45" s="17" t="s">
        <v>70</v>
      </c>
      <c r="E45" s="25" t="s">
        <v>1162</v>
      </c>
    </row>
    <row r="46" spans="1:16" x14ac:dyDescent="0.25">
      <c r="A46" s="17" t="s">
        <v>70</v>
      </c>
      <c r="E46" s="25" t="s">
        <v>1163</v>
      </c>
    </row>
    <row r="47" spans="1:16" ht="30" x14ac:dyDescent="0.25">
      <c r="A47" s="17" t="s">
        <v>73</v>
      </c>
      <c r="E47" s="19" t="s">
        <v>911</v>
      </c>
    </row>
    <row r="48" spans="1:16" x14ac:dyDescent="0.25">
      <c r="A48" s="17" t="s">
        <v>64</v>
      </c>
      <c r="B48" s="17">
        <v>7</v>
      </c>
      <c r="C48" s="18" t="s">
        <v>912</v>
      </c>
      <c r="D48" t="s">
        <v>66</v>
      </c>
      <c r="E48" s="19" t="s">
        <v>913</v>
      </c>
      <c r="F48" s="20" t="s">
        <v>164</v>
      </c>
      <c r="G48" s="21">
        <v>129</v>
      </c>
      <c r="H48" s="22">
        <v>0</v>
      </c>
      <c r="I48" s="22">
        <f>ROUND(G48*H48,P4)</f>
        <v>0</v>
      </c>
      <c r="O48" s="23">
        <f>I48*0.21</f>
        <v>0</v>
      </c>
      <c r="P48">
        <v>3</v>
      </c>
    </row>
    <row r="49" spans="1:16" x14ac:dyDescent="0.25">
      <c r="A49" s="17" t="s">
        <v>69</v>
      </c>
      <c r="E49" s="24" t="s">
        <v>66</v>
      </c>
    </row>
    <row r="50" spans="1:16" ht="60" x14ac:dyDescent="0.25">
      <c r="A50" s="17" t="s">
        <v>70</v>
      </c>
      <c r="E50" s="25" t="s">
        <v>1164</v>
      </c>
    </row>
    <row r="51" spans="1:16" x14ac:dyDescent="0.25">
      <c r="A51" s="17" t="s">
        <v>70</v>
      </c>
      <c r="E51" s="25" t="s">
        <v>1165</v>
      </c>
    </row>
    <row r="52" spans="1:16" x14ac:dyDescent="0.25">
      <c r="A52" s="17" t="s">
        <v>70</v>
      </c>
      <c r="E52" s="25" t="s">
        <v>1166</v>
      </c>
    </row>
    <row r="53" spans="1:16" ht="45" x14ac:dyDescent="0.25">
      <c r="A53" s="17" t="s">
        <v>73</v>
      </c>
      <c r="E53" s="19" t="s">
        <v>917</v>
      </c>
    </row>
    <row r="54" spans="1:16" x14ac:dyDescent="0.25">
      <c r="A54" s="17" t="s">
        <v>64</v>
      </c>
      <c r="B54" s="17">
        <v>8</v>
      </c>
      <c r="C54" s="18" t="s">
        <v>190</v>
      </c>
      <c r="D54" t="s">
        <v>66</v>
      </c>
      <c r="E54" s="19" t="s">
        <v>191</v>
      </c>
      <c r="F54" s="20" t="s">
        <v>164</v>
      </c>
      <c r="G54" s="21">
        <v>129</v>
      </c>
      <c r="H54" s="22">
        <v>0</v>
      </c>
      <c r="I54" s="22">
        <f>ROUND(G54*H54,P4)</f>
        <v>0</v>
      </c>
      <c r="O54" s="23">
        <f>I54*0.21</f>
        <v>0</v>
      </c>
      <c r="P54">
        <v>3</v>
      </c>
    </row>
    <row r="55" spans="1:16" x14ac:dyDescent="0.25">
      <c r="A55" s="17" t="s">
        <v>69</v>
      </c>
      <c r="E55" s="24" t="s">
        <v>66</v>
      </c>
    </row>
    <row r="56" spans="1:16" ht="60" x14ac:dyDescent="0.25">
      <c r="A56" s="17" t="s">
        <v>70</v>
      </c>
      <c r="E56" s="25" t="s">
        <v>1164</v>
      </c>
    </row>
    <row r="57" spans="1:16" x14ac:dyDescent="0.25">
      <c r="A57" s="17" t="s">
        <v>70</v>
      </c>
      <c r="E57" s="25" t="s">
        <v>1165</v>
      </c>
    </row>
    <row r="58" spans="1:16" x14ac:dyDescent="0.25">
      <c r="A58" s="17" t="s">
        <v>70</v>
      </c>
      <c r="E58" s="25" t="s">
        <v>1166</v>
      </c>
    </row>
    <row r="59" spans="1:16" ht="30" x14ac:dyDescent="0.25">
      <c r="A59" s="17" t="s">
        <v>73</v>
      </c>
      <c r="E59" s="19" t="s">
        <v>192</v>
      </c>
    </row>
    <row r="60" spans="1:16" x14ac:dyDescent="0.25">
      <c r="A60" s="14" t="s">
        <v>62</v>
      </c>
      <c r="B60" s="14"/>
      <c r="C60" s="15" t="s">
        <v>118</v>
      </c>
      <c r="D60" s="14"/>
      <c r="E60" s="14" t="s">
        <v>924</v>
      </c>
      <c r="F60" s="14"/>
      <c r="G60" s="14"/>
      <c r="H60" s="14"/>
      <c r="I60" s="16">
        <f>SUMIFS(I61:I66,A61:A66,"P")</f>
        <v>0</v>
      </c>
    </row>
    <row r="61" spans="1:16" x14ac:dyDescent="0.25">
      <c r="A61" s="17" t="s">
        <v>64</v>
      </c>
      <c r="B61" s="17">
        <v>9</v>
      </c>
      <c r="C61" s="18" t="s">
        <v>925</v>
      </c>
      <c r="D61" t="s">
        <v>66</v>
      </c>
      <c r="E61" s="19" t="s">
        <v>926</v>
      </c>
      <c r="F61" s="20" t="s">
        <v>164</v>
      </c>
      <c r="G61" s="21">
        <v>14.28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69</v>
      </c>
      <c r="E62" s="24" t="s">
        <v>66</v>
      </c>
    </row>
    <row r="63" spans="1:16" ht="60" x14ac:dyDescent="0.25">
      <c r="A63" s="17" t="s">
        <v>70</v>
      </c>
      <c r="E63" s="25" t="s">
        <v>1167</v>
      </c>
    </row>
    <row r="64" spans="1:16" x14ac:dyDescent="0.25">
      <c r="A64" s="17" t="s">
        <v>70</v>
      </c>
      <c r="E64" s="25" t="s">
        <v>1168</v>
      </c>
    </row>
    <row r="65" spans="1:16" x14ac:dyDescent="0.25">
      <c r="A65" s="17" t="s">
        <v>70</v>
      </c>
      <c r="E65" s="25" t="s">
        <v>1169</v>
      </c>
    </row>
    <row r="66" spans="1:16" ht="45" x14ac:dyDescent="0.25">
      <c r="A66" s="17" t="s">
        <v>73</v>
      </c>
      <c r="E66" s="19" t="s">
        <v>930</v>
      </c>
    </row>
    <row r="67" spans="1:16" x14ac:dyDescent="0.25">
      <c r="A67" s="14" t="s">
        <v>62</v>
      </c>
      <c r="B67" s="14"/>
      <c r="C67" s="15" t="s">
        <v>1170</v>
      </c>
      <c r="D67" s="14"/>
      <c r="E67" s="14" t="s">
        <v>1171</v>
      </c>
      <c r="F67" s="14"/>
      <c r="G67" s="14"/>
      <c r="H67" s="14"/>
      <c r="I67" s="16">
        <f>SUMIFS(I68:I73,A68:A73,"P")</f>
        <v>0</v>
      </c>
    </row>
    <row r="68" spans="1:16" x14ac:dyDescent="0.25">
      <c r="A68" s="17" t="s">
        <v>64</v>
      </c>
      <c r="B68" s="17">
        <v>10</v>
      </c>
      <c r="C68" s="18" t="s">
        <v>1172</v>
      </c>
      <c r="D68" t="s">
        <v>66</v>
      </c>
      <c r="E68" s="19" t="s">
        <v>1173</v>
      </c>
      <c r="F68" s="20" t="s">
        <v>127</v>
      </c>
      <c r="G68" s="21">
        <v>0.48</v>
      </c>
      <c r="H68" s="22">
        <v>0</v>
      </c>
      <c r="I68" s="22">
        <f>ROUND(G68*H68,P4)</f>
        <v>0</v>
      </c>
      <c r="O68" s="23">
        <f>I68*0.21</f>
        <v>0</v>
      </c>
      <c r="P68">
        <v>3</v>
      </c>
    </row>
    <row r="69" spans="1:16" x14ac:dyDescent="0.25">
      <c r="A69" s="17" t="s">
        <v>69</v>
      </c>
      <c r="E69" s="19" t="s">
        <v>1174</v>
      </c>
    </row>
    <row r="70" spans="1:16" ht="60" x14ac:dyDescent="0.25">
      <c r="A70" s="17" t="s">
        <v>70</v>
      </c>
      <c r="E70" s="25" t="s">
        <v>1175</v>
      </c>
    </row>
    <row r="71" spans="1:16" x14ac:dyDescent="0.25">
      <c r="A71" s="17" t="s">
        <v>70</v>
      </c>
      <c r="E71" s="25" t="s">
        <v>1176</v>
      </c>
    </row>
    <row r="72" spans="1:16" x14ac:dyDescent="0.25">
      <c r="A72" s="17" t="s">
        <v>70</v>
      </c>
      <c r="E72" s="25" t="s">
        <v>1177</v>
      </c>
    </row>
    <row r="73" spans="1:16" ht="390" x14ac:dyDescent="0.25">
      <c r="A73" s="17" t="s">
        <v>73</v>
      </c>
      <c r="E73" s="19" t="s">
        <v>1178</v>
      </c>
    </row>
    <row r="74" spans="1:16" x14ac:dyDescent="0.25">
      <c r="A74" s="14" t="s">
        <v>62</v>
      </c>
      <c r="B74" s="14"/>
      <c r="C74" s="15" t="s">
        <v>953</v>
      </c>
      <c r="D74" s="14"/>
      <c r="E74" s="14" t="s">
        <v>954</v>
      </c>
      <c r="F74" s="14"/>
      <c r="G74" s="14"/>
      <c r="H74" s="14"/>
      <c r="I74" s="16">
        <f>SUMIFS(I75:I92,A75:A92,"P")</f>
        <v>0</v>
      </c>
    </row>
    <row r="75" spans="1:16" ht="30" x14ac:dyDescent="0.25">
      <c r="A75" s="17" t="s">
        <v>64</v>
      </c>
      <c r="B75" s="17">
        <v>11</v>
      </c>
      <c r="C75" s="18" t="s">
        <v>1179</v>
      </c>
      <c r="D75" t="s">
        <v>66</v>
      </c>
      <c r="E75" s="19" t="s">
        <v>1180</v>
      </c>
      <c r="F75" s="20" t="s">
        <v>127</v>
      </c>
      <c r="G75" s="21">
        <v>36.113</v>
      </c>
      <c r="H75" s="22">
        <v>0</v>
      </c>
      <c r="I75" s="22">
        <f>ROUND(G75*H75,P4)</f>
        <v>0</v>
      </c>
      <c r="O75" s="23">
        <f>I75*0.21</f>
        <v>0</v>
      </c>
      <c r="P75">
        <v>3</v>
      </c>
    </row>
    <row r="76" spans="1:16" x14ac:dyDescent="0.25">
      <c r="A76" s="17" t="s">
        <v>69</v>
      </c>
      <c r="E76" s="24" t="s">
        <v>66</v>
      </c>
    </row>
    <row r="77" spans="1:16" ht="60" x14ac:dyDescent="0.25">
      <c r="A77" s="17" t="s">
        <v>70</v>
      </c>
      <c r="E77" s="25" t="s">
        <v>1181</v>
      </c>
    </row>
    <row r="78" spans="1:16" x14ac:dyDescent="0.25">
      <c r="A78" s="17" t="s">
        <v>70</v>
      </c>
      <c r="E78" s="25" t="s">
        <v>1182</v>
      </c>
    </row>
    <row r="79" spans="1:16" x14ac:dyDescent="0.25">
      <c r="A79" s="17" t="s">
        <v>70</v>
      </c>
      <c r="E79" s="25" t="s">
        <v>1183</v>
      </c>
    </row>
    <row r="80" spans="1:16" ht="225" x14ac:dyDescent="0.25">
      <c r="A80" s="17" t="s">
        <v>73</v>
      </c>
      <c r="E80" s="19" t="s">
        <v>1184</v>
      </c>
    </row>
    <row r="81" spans="1:16" x14ac:dyDescent="0.25">
      <c r="A81" s="17" t="s">
        <v>64</v>
      </c>
      <c r="B81" s="17">
        <v>12</v>
      </c>
      <c r="C81" s="18" t="s">
        <v>1185</v>
      </c>
      <c r="D81" t="s">
        <v>66</v>
      </c>
      <c r="E81" s="19" t="s">
        <v>1186</v>
      </c>
      <c r="F81" s="20" t="s">
        <v>164</v>
      </c>
      <c r="G81" s="21">
        <v>153.65</v>
      </c>
      <c r="H81" s="22">
        <v>0</v>
      </c>
      <c r="I81" s="22">
        <f>ROUND(G81*H81,P4)</f>
        <v>0</v>
      </c>
      <c r="O81" s="23">
        <f>I81*0.21</f>
        <v>0</v>
      </c>
      <c r="P81">
        <v>3</v>
      </c>
    </row>
    <row r="82" spans="1:16" ht="30" x14ac:dyDescent="0.25">
      <c r="A82" s="17" t="s">
        <v>69</v>
      </c>
      <c r="E82" s="19" t="s">
        <v>1187</v>
      </c>
    </row>
    <row r="83" spans="1:16" ht="60" x14ac:dyDescent="0.25">
      <c r="A83" s="17" t="s">
        <v>70</v>
      </c>
      <c r="E83" s="25" t="s">
        <v>1188</v>
      </c>
    </row>
    <row r="84" spans="1:16" x14ac:dyDescent="0.25">
      <c r="A84" s="17" t="s">
        <v>70</v>
      </c>
      <c r="E84" s="25" t="s">
        <v>1189</v>
      </c>
    </row>
    <row r="85" spans="1:16" x14ac:dyDescent="0.25">
      <c r="A85" s="17" t="s">
        <v>70</v>
      </c>
      <c r="E85" s="25" t="s">
        <v>1190</v>
      </c>
    </row>
    <row r="86" spans="1:16" ht="165" x14ac:dyDescent="0.25">
      <c r="A86" s="17" t="s">
        <v>73</v>
      </c>
      <c r="E86" s="19" t="s">
        <v>1191</v>
      </c>
    </row>
    <row r="87" spans="1:16" ht="30" x14ac:dyDescent="0.25">
      <c r="A87" s="17" t="s">
        <v>64</v>
      </c>
      <c r="B87" s="17">
        <v>13</v>
      </c>
      <c r="C87" s="18" t="s">
        <v>1192</v>
      </c>
      <c r="D87" t="s">
        <v>66</v>
      </c>
      <c r="E87" s="19" t="s">
        <v>1193</v>
      </c>
      <c r="F87" s="20" t="s">
        <v>164</v>
      </c>
      <c r="G87" s="21">
        <v>0.8</v>
      </c>
      <c r="H87" s="22">
        <v>0</v>
      </c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69</v>
      </c>
      <c r="E88" s="24" t="s">
        <v>66</v>
      </c>
    </row>
    <row r="89" spans="1:16" ht="60" x14ac:dyDescent="0.25">
      <c r="A89" s="17" t="s">
        <v>70</v>
      </c>
      <c r="E89" s="25" t="s">
        <v>1194</v>
      </c>
    </row>
    <row r="90" spans="1:16" x14ac:dyDescent="0.25">
      <c r="A90" s="17" t="s">
        <v>70</v>
      </c>
      <c r="E90" s="25" t="s">
        <v>1195</v>
      </c>
    </row>
    <row r="91" spans="1:16" x14ac:dyDescent="0.25">
      <c r="A91" s="17" t="s">
        <v>70</v>
      </c>
      <c r="E91" s="25" t="s">
        <v>1196</v>
      </c>
    </row>
    <row r="92" spans="1:16" ht="165" x14ac:dyDescent="0.25">
      <c r="A92" s="17" t="s">
        <v>73</v>
      </c>
      <c r="E92" s="19" t="s">
        <v>1191</v>
      </c>
    </row>
    <row r="93" spans="1:16" x14ac:dyDescent="0.25">
      <c r="A93" s="14" t="s">
        <v>62</v>
      </c>
      <c r="B93" s="14"/>
      <c r="C93" s="15" t="s">
        <v>1023</v>
      </c>
      <c r="D93" s="14"/>
      <c r="E93" s="14" t="s">
        <v>1024</v>
      </c>
      <c r="F93" s="14"/>
      <c r="G93" s="14"/>
      <c r="H93" s="14"/>
      <c r="I93" s="16">
        <f>SUMIFS(I94:I165,A94:A165,"P")</f>
        <v>0</v>
      </c>
    </row>
    <row r="94" spans="1:16" ht="30" x14ac:dyDescent="0.25">
      <c r="A94" s="17" t="s">
        <v>64</v>
      </c>
      <c r="B94" s="17">
        <v>14</v>
      </c>
      <c r="C94" s="18" t="s">
        <v>1197</v>
      </c>
      <c r="D94" t="s">
        <v>66</v>
      </c>
      <c r="E94" s="19" t="s">
        <v>1198</v>
      </c>
      <c r="F94" s="20" t="s">
        <v>113</v>
      </c>
      <c r="G94" s="21">
        <v>116.8</v>
      </c>
      <c r="H94" s="22">
        <v>0</v>
      </c>
      <c r="I94" s="22">
        <f>ROUND(G94*H94,P4)</f>
        <v>0</v>
      </c>
      <c r="O94" s="23">
        <f>I94*0.21</f>
        <v>0</v>
      </c>
      <c r="P94">
        <v>3</v>
      </c>
    </row>
    <row r="95" spans="1:16" x14ac:dyDescent="0.25">
      <c r="A95" s="17" t="s">
        <v>69</v>
      </c>
      <c r="E95" s="24" t="s">
        <v>66</v>
      </c>
    </row>
    <row r="96" spans="1:16" ht="60" x14ac:dyDescent="0.25">
      <c r="A96" s="17" t="s">
        <v>70</v>
      </c>
      <c r="E96" s="25" t="s">
        <v>1199</v>
      </c>
    </row>
    <row r="97" spans="1:16" x14ac:dyDescent="0.25">
      <c r="A97" s="17" t="s">
        <v>70</v>
      </c>
      <c r="E97" s="25" t="s">
        <v>1200</v>
      </c>
    </row>
    <row r="98" spans="1:16" x14ac:dyDescent="0.25">
      <c r="A98" s="17" t="s">
        <v>70</v>
      </c>
      <c r="E98" s="25" t="s">
        <v>1201</v>
      </c>
    </row>
    <row r="99" spans="1:16" ht="45" x14ac:dyDescent="0.25">
      <c r="A99" s="17" t="s">
        <v>73</v>
      </c>
      <c r="E99" s="19" t="s">
        <v>1202</v>
      </c>
    </row>
    <row r="100" spans="1:16" x14ac:dyDescent="0.25">
      <c r="A100" s="17" t="s">
        <v>64</v>
      </c>
      <c r="B100" s="17">
        <v>15</v>
      </c>
      <c r="C100" s="18" t="s">
        <v>1203</v>
      </c>
      <c r="D100" t="s">
        <v>66</v>
      </c>
      <c r="E100" s="19" t="s">
        <v>1204</v>
      </c>
      <c r="F100" s="20" t="s">
        <v>113</v>
      </c>
      <c r="G100" s="21">
        <v>99</v>
      </c>
      <c r="H100" s="22">
        <v>0</v>
      </c>
      <c r="I100" s="22">
        <f>ROUND(G100*H100,P4)</f>
        <v>0</v>
      </c>
      <c r="O100" s="23">
        <f>I100*0.21</f>
        <v>0</v>
      </c>
      <c r="P100">
        <v>3</v>
      </c>
    </row>
    <row r="101" spans="1:16" ht="30" x14ac:dyDescent="0.25">
      <c r="A101" s="17" t="s">
        <v>69</v>
      </c>
      <c r="E101" s="19" t="s">
        <v>1205</v>
      </c>
    </row>
    <row r="102" spans="1:16" ht="60" x14ac:dyDescent="0.25">
      <c r="A102" s="17" t="s">
        <v>70</v>
      </c>
      <c r="E102" s="25" t="s">
        <v>1206</v>
      </c>
    </row>
    <row r="103" spans="1:16" x14ac:dyDescent="0.25">
      <c r="A103" s="17" t="s">
        <v>70</v>
      </c>
      <c r="E103" s="25" t="s">
        <v>1207</v>
      </c>
    </row>
    <row r="104" spans="1:16" x14ac:dyDescent="0.25">
      <c r="A104" s="17" t="s">
        <v>70</v>
      </c>
      <c r="E104" s="25" t="s">
        <v>1208</v>
      </c>
    </row>
    <row r="105" spans="1:16" ht="210" x14ac:dyDescent="0.25">
      <c r="A105" s="17" t="s">
        <v>73</v>
      </c>
      <c r="E105" s="19" t="s">
        <v>1209</v>
      </c>
    </row>
    <row r="106" spans="1:16" ht="30" x14ac:dyDescent="0.25">
      <c r="A106" s="17" t="s">
        <v>64</v>
      </c>
      <c r="B106" s="17">
        <v>16</v>
      </c>
      <c r="C106" s="18" t="s">
        <v>1210</v>
      </c>
      <c r="D106" t="s">
        <v>66</v>
      </c>
      <c r="E106" s="19" t="s">
        <v>1211</v>
      </c>
      <c r="F106" s="20" t="s">
        <v>113</v>
      </c>
      <c r="G106" s="21">
        <v>90.5</v>
      </c>
      <c r="H106" s="22">
        <v>0</v>
      </c>
      <c r="I106" s="22">
        <f>ROUND(G106*H106,P4)</f>
        <v>0</v>
      </c>
      <c r="O106" s="23">
        <f>I106*0.21</f>
        <v>0</v>
      </c>
      <c r="P106">
        <v>3</v>
      </c>
    </row>
    <row r="107" spans="1:16" x14ac:dyDescent="0.25">
      <c r="A107" s="17" t="s">
        <v>69</v>
      </c>
      <c r="E107" s="24" t="s">
        <v>66</v>
      </c>
    </row>
    <row r="108" spans="1:16" ht="60" x14ac:dyDescent="0.25">
      <c r="A108" s="17" t="s">
        <v>70</v>
      </c>
      <c r="E108" s="25" t="s">
        <v>1212</v>
      </c>
    </row>
    <row r="109" spans="1:16" x14ac:dyDescent="0.25">
      <c r="A109" s="17" t="s">
        <v>70</v>
      </c>
      <c r="E109" s="25" t="s">
        <v>1213</v>
      </c>
    </row>
    <row r="110" spans="1:16" x14ac:dyDescent="0.25">
      <c r="A110" s="17" t="s">
        <v>70</v>
      </c>
      <c r="E110" s="25" t="s">
        <v>1214</v>
      </c>
    </row>
    <row r="111" spans="1:16" ht="45" x14ac:dyDescent="0.25">
      <c r="A111" s="17" t="s">
        <v>73</v>
      </c>
      <c r="E111" s="19" t="s">
        <v>1215</v>
      </c>
    </row>
    <row r="112" spans="1:16" x14ac:dyDescent="0.25">
      <c r="A112" s="17" t="s">
        <v>64</v>
      </c>
      <c r="B112" s="17">
        <v>17</v>
      </c>
      <c r="C112" s="18" t="s">
        <v>1216</v>
      </c>
      <c r="D112" t="s">
        <v>66</v>
      </c>
      <c r="E112" s="19" t="s">
        <v>1217</v>
      </c>
      <c r="F112" s="20" t="s">
        <v>164</v>
      </c>
      <c r="G112" s="21">
        <v>5</v>
      </c>
      <c r="H112" s="22">
        <v>0</v>
      </c>
      <c r="I112" s="22">
        <f>ROUND(G112*H112,P4)</f>
        <v>0</v>
      </c>
      <c r="O112" s="23">
        <f>I112*0.21</f>
        <v>0</v>
      </c>
      <c r="P112">
        <v>3</v>
      </c>
    </row>
    <row r="113" spans="1:16" x14ac:dyDescent="0.25">
      <c r="A113" s="17" t="s">
        <v>69</v>
      </c>
      <c r="E113" s="19" t="s">
        <v>1218</v>
      </c>
    </row>
    <row r="114" spans="1:16" ht="60" x14ac:dyDescent="0.25">
      <c r="A114" s="17" t="s">
        <v>70</v>
      </c>
      <c r="E114" s="25" t="s">
        <v>1219</v>
      </c>
    </row>
    <row r="115" spans="1:16" x14ac:dyDescent="0.25">
      <c r="A115" s="17" t="s">
        <v>70</v>
      </c>
      <c r="E115" s="25" t="s">
        <v>1220</v>
      </c>
    </row>
    <row r="116" spans="1:16" x14ac:dyDescent="0.25">
      <c r="A116" s="17" t="s">
        <v>70</v>
      </c>
      <c r="E116" s="25" t="s">
        <v>242</v>
      </c>
    </row>
    <row r="117" spans="1:16" ht="210" x14ac:dyDescent="0.25">
      <c r="A117" s="17" t="s">
        <v>73</v>
      </c>
      <c r="E117" s="19" t="s">
        <v>1221</v>
      </c>
    </row>
    <row r="118" spans="1:16" x14ac:dyDescent="0.25">
      <c r="A118" s="17" t="s">
        <v>64</v>
      </c>
      <c r="B118" s="17">
        <v>18</v>
      </c>
      <c r="C118" s="18" t="s">
        <v>1222</v>
      </c>
      <c r="D118" t="s">
        <v>66</v>
      </c>
      <c r="E118" s="19" t="s">
        <v>1223</v>
      </c>
      <c r="F118" s="20" t="s">
        <v>113</v>
      </c>
      <c r="G118" s="21">
        <v>4</v>
      </c>
      <c r="H118" s="22">
        <v>0</v>
      </c>
      <c r="I118" s="22">
        <f>ROUND(G118*H118,P4)</f>
        <v>0</v>
      </c>
      <c r="O118" s="23">
        <f>I118*0.21</f>
        <v>0</v>
      </c>
      <c r="P118">
        <v>3</v>
      </c>
    </row>
    <row r="119" spans="1:16" x14ac:dyDescent="0.25">
      <c r="A119" s="17" t="s">
        <v>69</v>
      </c>
      <c r="E119" s="24" t="s">
        <v>66</v>
      </c>
    </row>
    <row r="120" spans="1:16" ht="60" x14ac:dyDescent="0.25">
      <c r="A120" s="17" t="s">
        <v>70</v>
      </c>
      <c r="E120" s="25" t="s">
        <v>1224</v>
      </c>
    </row>
    <row r="121" spans="1:16" x14ac:dyDescent="0.25">
      <c r="A121" s="17" t="s">
        <v>70</v>
      </c>
      <c r="E121" s="25" t="s">
        <v>684</v>
      </c>
    </row>
    <row r="122" spans="1:16" x14ac:dyDescent="0.25">
      <c r="A122" s="17" t="s">
        <v>70</v>
      </c>
      <c r="E122" s="25" t="s">
        <v>72</v>
      </c>
    </row>
    <row r="123" spans="1:16" ht="75" x14ac:dyDescent="0.25">
      <c r="A123" s="17" t="s">
        <v>73</v>
      </c>
      <c r="E123" s="19" t="s">
        <v>1225</v>
      </c>
    </row>
    <row r="124" spans="1:16" x14ac:dyDescent="0.25">
      <c r="A124" s="17" t="s">
        <v>64</v>
      </c>
      <c r="B124" s="17">
        <v>19</v>
      </c>
      <c r="C124" s="18" t="s">
        <v>1226</v>
      </c>
      <c r="D124" t="s">
        <v>66</v>
      </c>
      <c r="E124" s="19" t="s">
        <v>1227</v>
      </c>
      <c r="F124" s="20" t="s">
        <v>113</v>
      </c>
      <c r="G124" s="21">
        <v>123</v>
      </c>
      <c r="H124" s="22">
        <v>0</v>
      </c>
      <c r="I124" s="22">
        <f>ROUND(G124*H124,P4)</f>
        <v>0</v>
      </c>
      <c r="O124" s="23">
        <f>I124*0.21</f>
        <v>0</v>
      </c>
      <c r="P124">
        <v>3</v>
      </c>
    </row>
    <row r="125" spans="1:16" x14ac:dyDescent="0.25">
      <c r="A125" s="17" t="s">
        <v>69</v>
      </c>
      <c r="E125" s="24" t="s">
        <v>66</v>
      </c>
    </row>
    <row r="126" spans="1:16" ht="60" x14ac:dyDescent="0.25">
      <c r="A126" s="17" t="s">
        <v>70</v>
      </c>
      <c r="E126" s="25" t="s">
        <v>1228</v>
      </c>
    </row>
    <row r="127" spans="1:16" x14ac:dyDescent="0.25">
      <c r="A127" s="17" t="s">
        <v>70</v>
      </c>
      <c r="E127" s="25" t="s">
        <v>1229</v>
      </c>
    </row>
    <row r="128" spans="1:16" x14ac:dyDescent="0.25">
      <c r="A128" s="17" t="s">
        <v>70</v>
      </c>
      <c r="E128" s="25" t="s">
        <v>1230</v>
      </c>
    </row>
    <row r="129" spans="1:16" ht="150" x14ac:dyDescent="0.25">
      <c r="A129" s="17" t="s">
        <v>73</v>
      </c>
      <c r="E129" s="19" t="s">
        <v>1231</v>
      </c>
    </row>
    <row r="130" spans="1:16" ht="30" x14ac:dyDescent="0.25">
      <c r="A130" s="17" t="s">
        <v>64</v>
      </c>
      <c r="B130" s="17">
        <v>20</v>
      </c>
      <c r="C130" s="18" t="s">
        <v>1232</v>
      </c>
      <c r="D130" t="s">
        <v>66</v>
      </c>
      <c r="E130" s="19" t="s">
        <v>1233</v>
      </c>
      <c r="F130" s="20" t="s">
        <v>857</v>
      </c>
      <c r="G130" s="21">
        <v>1051.6500000000001</v>
      </c>
      <c r="H130" s="22">
        <v>0</v>
      </c>
      <c r="I130" s="22">
        <f>ROUND(G130*H130,P4)</f>
        <v>0</v>
      </c>
      <c r="O130" s="23">
        <f>I130*0.21</f>
        <v>0</v>
      </c>
      <c r="P130">
        <v>3</v>
      </c>
    </row>
    <row r="131" spans="1:16" x14ac:dyDescent="0.25">
      <c r="A131" s="17" t="s">
        <v>69</v>
      </c>
      <c r="E131" s="24" t="s">
        <v>66</v>
      </c>
    </row>
    <row r="132" spans="1:16" ht="60" x14ac:dyDescent="0.25">
      <c r="A132" s="17" t="s">
        <v>70</v>
      </c>
      <c r="E132" s="25" t="s">
        <v>1234</v>
      </c>
    </row>
    <row r="133" spans="1:16" x14ac:dyDescent="0.25">
      <c r="A133" s="17" t="s">
        <v>70</v>
      </c>
      <c r="E133" s="25" t="s">
        <v>1235</v>
      </c>
    </row>
    <row r="134" spans="1:16" x14ac:dyDescent="0.25">
      <c r="A134" s="17" t="s">
        <v>70</v>
      </c>
      <c r="E134" s="25" t="s">
        <v>1236</v>
      </c>
    </row>
    <row r="135" spans="1:16" ht="105" x14ac:dyDescent="0.25">
      <c r="A135" s="17" t="s">
        <v>73</v>
      </c>
      <c r="E135" s="19" t="s">
        <v>1105</v>
      </c>
    </row>
    <row r="136" spans="1:16" x14ac:dyDescent="0.25">
      <c r="A136" s="17" t="s">
        <v>64</v>
      </c>
      <c r="B136" s="17">
        <v>21</v>
      </c>
      <c r="C136" s="18" t="s">
        <v>1118</v>
      </c>
      <c r="D136" t="s">
        <v>66</v>
      </c>
      <c r="E136" s="19" t="s">
        <v>1119</v>
      </c>
      <c r="F136" s="20" t="s">
        <v>127</v>
      </c>
      <c r="G136" s="21">
        <v>5</v>
      </c>
      <c r="H136" s="22">
        <v>0</v>
      </c>
      <c r="I136" s="22">
        <f>ROUND(G136*H136,P4)</f>
        <v>0</v>
      </c>
      <c r="O136" s="23">
        <f>I136*0.21</f>
        <v>0</v>
      </c>
      <c r="P136">
        <v>3</v>
      </c>
    </row>
    <row r="137" spans="1:16" x14ac:dyDescent="0.25">
      <c r="A137" s="17" t="s">
        <v>69</v>
      </c>
      <c r="E137" s="24" t="s">
        <v>66</v>
      </c>
    </row>
    <row r="138" spans="1:16" ht="60" x14ac:dyDescent="0.25">
      <c r="A138" s="17" t="s">
        <v>70</v>
      </c>
      <c r="E138" s="25" t="s">
        <v>1237</v>
      </c>
    </row>
    <row r="139" spans="1:16" x14ac:dyDescent="0.25">
      <c r="A139" s="17" t="s">
        <v>70</v>
      </c>
      <c r="E139" s="25" t="s">
        <v>1220</v>
      </c>
    </row>
    <row r="140" spans="1:16" x14ac:dyDescent="0.25">
      <c r="A140" s="17" t="s">
        <v>70</v>
      </c>
      <c r="E140" s="25" t="s">
        <v>242</v>
      </c>
    </row>
    <row r="141" spans="1:16" ht="105" x14ac:dyDescent="0.25">
      <c r="A141" s="17" t="s">
        <v>73</v>
      </c>
      <c r="E141" s="19" t="s">
        <v>1124</v>
      </c>
    </row>
    <row r="142" spans="1:16" x14ac:dyDescent="0.25">
      <c r="A142" s="17" t="s">
        <v>64</v>
      </c>
      <c r="B142" s="17">
        <v>22</v>
      </c>
      <c r="C142" s="18" t="s">
        <v>1125</v>
      </c>
      <c r="D142" t="s">
        <v>66</v>
      </c>
      <c r="E142" s="19" t="s">
        <v>1126</v>
      </c>
      <c r="F142" s="20" t="s">
        <v>857</v>
      </c>
      <c r="G142" s="21">
        <v>180</v>
      </c>
      <c r="H142" s="22">
        <v>0</v>
      </c>
      <c r="I142" s="22">
        <f>ROUND(G142*H142,P4)</f>
        <v>0</v>
      </c>
      <c r="O142" s="23">
        <f>I142*0.21</f>
        <v>0</v>
      </c>
      <c r="P142">
        <v>3</v>
      </c>
    </row>
    <row r="143" spans="1:16" x14ac:dyDescent="0.25">
      <c r="A143" s="17" t="s">
        <v>69</v>
      </c>
      <c r="E143" s="24" t="s">
        <v>66</v>
      </c>
    </row>
    <row r="144" spans="1:16" ht="60" x14ac:dyDescent="0.25">
      <c r="A144" s="17" t="s">
        <v>70</v>
      </c>
      <c r="E144" s="25" t="s">
        <v>1238</v>
      </c>
    </row>
    <row r="145" spans="1:16" x14ac:dyDescent="0.25">
      <c r="A145" s="17" t="s">
        <v>70</v>
      </c>
      <c r="E145" s="25" t="s">
        <v>1239</v>
      </c>
    </row>
    <row r="146" spans="1:16" x14ac:dyDescent="0.25">
      <c r="A146" s="17" t="s">
        <v>70</v>
      </c>
      <c r="E146" s="25" t="s">
        <v>1240</v>
      </c>
    </row>
    <row r="147" spans="1:16" ht="45" x14ac:dyDescent="0.25">
      <c r="A147" s="17" t="s">
        <v>73</v>
      </c>
      <c r="E147" s="19" t="s">
        <v>861</v>
      </c>
    </row>
    <row r="148" spans="1:16" ht="30" x14ac:dyDescent="0.25">
      <c r="A148" s="17" t="s">
        <v>64</v>
      </c>
      <c r="B148" s="17">
        <v>23</v>
      </c>
      <c r="C148" s="18" t="s">
        <v>1241</v>
      </c>
      <c r="D148" t="s">
        <v>66</v>
      </c>
      <c r="E148" s="19" t="s">
        <v>1242</v>
      </c>
      <c r="F148" s="20" t="s">
        <v>113</v>
      </c>
      <c r="G148" s="21">
        <v>90.5</v>
      </c>
      <c r="H148" s="22">
        <v>0</v>
      </c>
      <c r="I148" s="22">
        <f>ROUND(G148*H148,P4)</f>
        <v>0</v>
      </c>
      <c r="O148" s="23">
        <f>I148*0.21</f>
        <v>0</v>
      </c>
      <c r="P148">
        <v>3</v>
      </c>
    </row>
    <row r="149" spans="1:16" ht="30" x14ac:dyDescent="0.25">
      <c r="A149" s="17" t="s">
        <v>69</v>
      </c>
      <c r="E149" s="19" t="s">
        <v>1243</v>
      </c>
    </row>
    <row r="150" spans="1:16" ht="60" x14ac:dyDescent="0.25">
      <c r="A150" s="17" t="s">
        <v>70</v>
      </c>
      <c r="E150" s="25" t="s">
        <v>1212</v>
      </c>
    </row>
    <row r="151" spans="1:16" x14ac:dyDescent="0.25">
      <c r="A151" s="17" t="s">
        <v>70</v>
      </c>
      <c r="E151" s="25" t="s">
        <v>1213</v>
      </c>
    </row>
    <row r="152" spans="1:16" x14ac:dyDescent="0.25">
      <c r="A152" s="17" t="s">
        <v>70</v>
      </c>
      <c r="E152" s="25" t="s">
        <v>1214</v>
      </c>
    </row>
    <row r="153" spans="1:16" ht="195" x14ac:dyDescent="0.25">
      <c r="A153" s="17" t="s">
        <v>73</v>
      </c>
      <c r="E153" s="19" t="s">
        <v>1244</v>
      </c>
    </row>
    <row r="154" spans="1:16" x14ac:dyDescent="0.25">
      <c r="A154" s="17" t="s">
        <v>64</v>
      </c>
      <c r="B154" s="17">
        <v>24</v>
      </c>
      <c r="C154" s="18" t="s">
        <v>1245</v>
      </c>
      <c r="D154" t="s">
        <v>66</v>
      </c>
      <c r="E154" s="19" t="s">
        <v>1246</v>
      </c>
      <c r="F154" s="20" t="s">
        <v>68</v>
      </c>
      <c r="G154" s="21">
        <v>1</v>
      </c>
      <c r="H154" s="22">
        <v>0</v>
      </c>
      <c r="I154" s="22">
        <f>ROUND(G154*H154,P4)</f>
        <v>0</v>
      </c>
      <c r="O154" s="23">
        <f>I154*0.21</f>
        <v>0</v>
      </c>
      <c r="P154">
        <v>3</v>
      </c>
    </row>
    <row r="155" spans="1:16" x14ac:dyDescent="0.25">
      <c r="A155" s="17" t="s">
        <v>69</v>
      </c>
      <c r="E155" s="19" t="s">
        <v>1247</v>
      </c>
    </row>
    <row r="156" spans="1:16" ht="60" x14ac:dyDescent="0.25">
      <c r="A156" s="17" t="s">
        <v>70</v>
      </c>
      <c r="E156" s="25" t="s">
        <v>1021</v>
      </c>
    </row>
    <row r="157" spans="1:16" x14ac:dyDescent="0.25">
      <c r="A157" s="17" t="s">
        <v>70</v>
      </c>
      <c r="E157" s="25" t="s">
        <v>630</v>
      </c>
    </row>
    <row r="158" spans="1:16" x14ac:dyDescent="0.25">
      <c r="A158" s="17" t="s">
        <v>70</v>
      </c>
      <c r="E158" s="25" t="s">
        <v>110</v>
      </c>
    </row>
    <row r="159" spans="1:16" ht="75" x14ac:dyDescent="0.25">
      <c r="A159" s="17" t="s">
        <v>73</v>
      </c>
      <c r="E159" s="19" t="s">
        <v>1248</v>
      </c>
    </row>
    <row r="160" spans="1:16" x14ac:dyDescent="0.25">
      <c r="A160" s="17" t="s">
        <v>64</v>
      </c>
      <c r="B160" s="17">
        <v>25</v>
      </c>
      <c r="C160" s="18" t="s">
        <v>1249</v>
      </c>
      <c r="D160" t="s">
        <v>66</v>
      </c>
      <c r="E160" s="19" t="s">
        <v>1250</v>
      </c>
      <c r="F160" s="20" t="s">
        <v>68</v>
      </c>
      <c r="G160" s="21">
        <v>1</v>
      </c>
      <c r="H160" s="22">
        <v>0</v>
      </c>
      <c r="I160" s="22">
        <f>ROUND(G160*H160,P4)</f>
        <v>0</v>
      </c>
      <c r="O160" s="23">
        <f>I160*0.21</f>
        <v>0</v>
      </c>
      <c r="P160">
        <v>3</v>
      </c>
    </row>
    <row r="161" spans="1:5" x14ac:dyDescent="0.25">
      <c r="A161" s="17" t="s">
        <v>69</v>
      </c>
      <c r="E161" s="24" t="s">
        <v>66</v>
      </c>
    </row>
    <row r="162" spans="1:5" ht="60" x14ac:dyDescent="0.25">
      <c r="A162" s="17" t="s">
        <v>70</v>
      </c>
      <c r="E162" s="25" t="s">
        <v>1021</v>
      </c>
    </row>
    <row r="163" spans="1:5" x14ac:dyDescent="0.25">
      <c r="A163" s="17" t="s">
        <v>70</v>
      </c>
      <c r="E163" s="25" t="s">
        <v>630</v>
      </c>
    </row>
    <row r="164" spans="1:5" x14ac:dyDescent="0.25">
      <c r="A164" s="17" t="s">
        <v>70</v>
      </c>
      <c r="E164" s="25" t="s">
        <v>110</v>
      </c>
    </row>
    <row r="165" spans="1:5" ht="75" x14ac:dyDescent="0.25">
      <c r="A165" s="17" t="s">
        <v>73</v>
      </c>
      <c r="E165" s="19" t="s">
        <v>1248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97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31</v>
      </c>
      <c r="I3" s="13">
        <f>SUMIFS(I10:I197,A10:A197,"SD")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806</v>
      </c>
      <c r="D4" s="33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1251</v>
      </c>
      <c r="D5" s="33"/>
      <c r="E5" s="11" t="s">
        <v>1252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32" t="s">
        <v>31</v>
      </c>
      <c r="D6" s="33"/>
      <c r="E6" s="11" t="s">
        <v>32</v>
      </c>
      <c r="F6" s="3"/>
      <c r="G6" s="3"/>
      <c r="H6" s="3"/>
      <c r="I6" s="3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810</v>
      </c>
      <c r="D10" s="14"/>
      <c r="E10" s="14" t="s">
        <v>811</v>
      </c>
      <c r="F10" s="14"/>
      <c r="G10" s="14"/>
      <c r="H10" s="14"/>
      <c r="I10" s="16">
        <f>SUMIFS(I11:I34,A11:A34,"P")</f>
        <v>0</v>
      </c>
    </row>
    <row r="11" spans="1:16" ht="30" x14ac:dyDescent="0.25">
      <c r="A11" s="17" t="s">
        <v>64</v>
      </c>
      <c r="B11" s="17">
        <v>1</v>
      </c>
      <c r="C11" s="18" t="s">
        <v>1253</v>
      </c>
      <c r="D11" t="s">
        <v>66</v>
      </c>
      <c r="E11" s="19" t="s">
        <v>1254</v>
      </c>
      <c r="F11" s="20" t="s">
        <v>174</v>
      </c>
      <c r="G11" s="21">
        <v>39.277000000000001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60" x14ac:dyDescent="0.25">
      <c r="A13" s="17" t="s">
        <v>70</v>
      </c>
      <c r="E13" s="25" t="s">
        <v>1255</v>
      </c>
    </row>
    <row r="14" spans="1:16" x14ac:dyDescent="0.25">
      <c r="A14" s="17" t="s">
        <v>70</v>
      </c>
      <c r="E14" s="25" t="s">
        <v>1256</v>
      </c>
    </row>
    <row r="15" spans="1:16" x14ac:dyDescent="0.25">
      <c r="A15" s="17" t="s">
        <v>70</v>
      </c>
      <c r="E15" s="25" t="s">
        <v>1257</v>
      </c>
    </row>
    <row r="16" spans="1:16" ht="135" x14ac:dyDescent="0.25">
      <c r="A16" s="17" t="s">
        <v>73</v>
      </c>
      <c r="E16" s="19" t="s">
        <v>817</v>
      </c>
    </row>
    <row r="17" spans="1:16" ht="30" x14ac:dyDescent="0.25">
      <c r="A17" s="17" t="s">
        <v>64</v>
      </c>
      <c r="B17" s="17">
        <v>2</v>
      </c>
      <c r="C17" s="18" t="s">
        <v>812</v>
      </c>
      <c r="D17" t="s">
        <v>66</v>
      </c>
      <c r="E17" s="19" t="s">
        <v>813</v>
      </c>
      <c r="F17" s="20" t="s">
        <v>174</v>
      </c>
      <c r="G17" s="21">
        <v>4.6079999999999997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24" t="s">
        <v>66</v>
      </c>
    </row>
    <row r="19" spans="1:16" ht="60" x14ac:dyDescent="0.25">
      <c r="A19" s="17" t="s">
        <v>70</v>
      </c>
      <c r="E19" s="25" t="s">
        <v>1258</v>
      </c>
    </row>
    <row r="20" spans="1:16" x14ac:dyDescent="0.25">
      <c r="A20" s="17" t="s">
        <v>70</v>
      </c>
      <c r="E20" s="25" t="s">
        <v>1259</v>
      </c>
    </row>
    <row r="21" spans="1:16" x14ac:dyDescent="0.25">
      <c r="A21" s="17" t="s">
        <v>70</v>
      </c>
      <c r="E21" s="25" t="s">
        <v>1260</v>
      </c>
    </row>
    <row r="22" spans="1:16" ht="135" x14ac:dyDescent="0.25">
      <c r="A22" s="17" t="s">
        <v>73</v>
      </c>
      <c r="E22" s="19" t="s">
        <v>817</v>
      </c>
    </row>
    <row r="23" spans="1:16" ht="30" x14ac:dyDescent="0.25">
      <c r="A23" s="17" t="s">
        <v>64</v>
      </c>
      <c r="B23" s="17">
        <v>3</v>
      </c>
      <c r="C23" s="18" t="s">
        <v>1261</v>
      </c>
      <c r="D23" t="s">
        <v>66</v>
      </c>
      <c r="E23" s="19" t="s">
        <v>1262</v>
      </c>
      <c r="F23" s="20" t="s">
        <v>174</v>
      </c>
      <c r="G23" s="21">
        <v>1.89</v>
      </c>
      <c r="H23" s="22">
        <v>0</v>
      </c>
      <c r="I23" s="22">
        <f>ROUND(G23*H23,P4)</f>
        <v>0</v>
      </c>
      <c r="O23" s="23">
        <f>I23*0.21</f>
        <v>0</v>
      </c>
      <c r="P23">
        <v>3</v>
      </c>
    </row>
    <row r="24" spans="1:16" x14ac:dyDescent="0.25">
      <c r="A24" s="17" t="s">
        <v>69</v>
      </c>
      <c r="E24" s="24" t="s">
        <v>66</v>
      </c>
    </row>
    <row r="25" spans="1:16" ht="60" x14ac:dyDescent="0.25">
      <c r="A25" s="17" t="s">
        <v>70</v>
      </c>
      <c r="E25" s="25" t="s">
        <v>1263</v>
      </c>
    </row>
    <row r="26" spans="1:16" x14ac:dyDescent="0.25">
      <c r="A26" s="17" t="s">
        <v>70</v>
      </c>
      <c r="E26" s="25" t="s">
        <v>1264</v>
      </c>
    </row>
    <row r="27" spans="1:16" x14ac:dyDescent="0.25">
      <c r="A27" s="17" t="s">
        <v>70</v>
      </c>
      <c r="E27" s="25" t="s">
        <v>1265</v>
      </c>
    </row>
    <row r="28" spans="1:16" ht="135" x14ac:dyDescent="0.25">
      <c r="A28" s="17" t="s">
        <v>73</v>
      </c>
      <c r="E28" s="19" t="s">
        <v>817</v>
      </c>
    </row>
    <row r="29" spans="1:16" ht="30" x14ac:dyDescent="0.25">
      <c r="A29" s="17" t="s">
        <v>64</v>
      </c>
      <c r="B29" s="17">
        <v>4</v>
      </c>
      <c r="C29" s="18" t="s">
        <v>1266</v>
      </c>
      <c r="D29" t="s">
        <v>66</v>
      </c>
      <c r="E29" s="19" t="s">
        <v>1267</v>
      </c>
      <c r="F29" s="20" t="s">
        <v>174</v>
      </c>
      <c r="G29" s="21">
        <v>0.1</v>
      </c>
      <c r="H29" s="22">
        <v>0</v>
      </c>
      <c r="I29" s="22">
        <f>ROUND(G29*H29,P4)</f>
        <v>0</v>
      </c>
      <c r="O29" s="23">
        <f>I29*0.21</f>
        <v>0</v>
      </c>
      <c r="P29">
        <v>3</v>
      </c>
    </row>
    <row r="30" spans="1:16" x14ac:dyDescent="0.25">
      <c r="A30" s="17" t="s">
        <v>69</v>
      </c>
      <c r="E30" s="24" t="s">
        <v>66</v>
      </c>
    </row>
    <row r="31" spans="1:16" ht="60" x14ac:dyDescent="0.25">
      <c r="A31" s="17" t="s">
        <v>70</v>
      </c>
      <c r="E31" s="25" t="s">
        <v>1268</v>
      </c>
    </row>
    <row r="32" spans="1:16" x14ac:dyDescent="0.25">
      <c r="A32" s="17" t="s">
        <v>70</v>
      </c>
      <c r="E32" s="25" t="s">
        <v>1269</v>
      </c>
    </row>
    <row r="33" spans="1:16" x14ac:dyDescent="0.25">
      <c r="A33" s="17" t="s">
        <v>70</v>
      </c>
      <c r="E33" s="25" t="s">
        <v>1270</v>
      </c>
    </row>
    <row r="34" spans="1:16" ht="135" x14ac:dyDescent="0.25">
      <c r="A34" s="17" t="s">
        <v>73</v>
      </c>
      <c r="E34" s="19" t="s">
        <v>817</v>
      </c>
    </row>
    <row r="35" spans="1:16" x14ac:dyDescent="0.25">
      <c r="A35" s="14" t="s">
        <v>62</v>
      </c>
      <c r="B35" s="14"/>
      <c r="C35" s="15" t="s">
        <v>63</v>
      </c>
      <c r="D35" s="14"/>
      <c r="E35" s="14" t="s">
        <v>837</v>
      </c>
      <c r="F35" s="14"/>
      <c r="G35" s="14"/>
      <c r="H35" s="14"/>
      <c r="I35" s="16">
        <f>SUMIFS(I36:I59,A36:A59,"P")</f>
        <v>0</v>
      </c>
    </row>
    <row r="36" spans="1:16" x14ac:dyDescent="0.25">
      <c r="A36" s="17" t="s">
        <v>64</v>
      </c>
      <c r="B36" s="17">
        <v>5</v>
      </c>
      <c r="C36" s="18" t="s">
        <v>1271</v>
      </c>
      <c r="D36" t="s">
        <v>66</v>
      </c>
      <c r="E36" s="19" t="s">
        <v>1272</v>
      </c>
      <c r="F36" s="20" t="s">
        <v>127</v>
      </c>
      <c r="G36" s="21">
        <v>18.702999999999999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 t="s">
        <v>66</v>
      </c>
    </row>
    <row r="38" spans="1:16" ht="60" x14ac:dyDescent="0.25">
      <c r="A38" s="17" t="s">
        <v>70</v>
      </c>
      <c r="E38" s="25" t="s">
        <v>1273</v>
      </c>
    </row>
    <row r="39" spans="1:16" x14ac:dyDescent="0.25">
      <c r="A39" s="17" t="s">
        <v>70</v>
      </c>
      <c r="E39" s="25" t="s">
        <v>1274</v>
      </c>
    </row>
    <row r="40" spans="1:16" x14ac:dyDescent="0.25">
      <c r="A40" s="17" t="s">
        <v>70</v>
      </c>
      <c r="E40" s="25" t="s">
        <v>1275</v>
      </c>
    </row>
    <row r="41" spans="1:16" ht="315" x14ac:dyDescent="0.25">
      <c r="A41" s="17" t="s">
        <v>73</v>
      </c>
      <c r="E41" s="19" t="s">
        <v>1276</v>
      </c>
    </row>
    <row r="42" spans="1:16" x14ac:dyDescent="0.25">
      <c r="A42" s="17" t="s">
        <v>64</v>
      </c>
      <c r="B42" s="17">
        <v>6</v>
      </c>
      <c r="C42" s="18" t="s">
        <v>1277</v>
      </c>
      <c r="D42" t="s">
        <v>66</v>
      </c>
      <c r="E42" s="19" t="s">
        <v>1278</v>
      </c>
      <c r="F42" s="20" t="s">
        <v>132</v>
      </c>
      <c r="G42" s="21">
        <v>561.09400000000005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69</v>
      </c>
      <c r="E43" s="19" t="s">
        <v>1279</v>
      </c>
    </row>
    <row r="44" spans="1:16" ht="60" x14ac:dyDescent="0.25">
      <c r="A44" s="17" t="s">
        <v>70</v>
      </c>
      <c r="E44" s="25" t="s">
        <v>1280</v>
      </c>
    </row>
    <row r="45" spans="1:16" x14ac:dyDescent="0.25">
      <c r="A45" s="17" t="s">
        <v>70</v>
      </c>
      <c r="E45" s="25" t="s">
        <v>1281</v>
      </c>
    </row>
    <row r="46" spans="1:16" x14ac:dyDescent="0.25">
      <c r="A46" s="17" t="s">
        <v>70</v>
      </c>
      <c r="E46" s="25" t="s">
        <v>1282</v>
      </c>
    </row>
    <row r="47" spans="1:16" ht="30" x14ac:dyDescent="0.25">
      <c r="A47" s="17" t="s">
        <v>73</v>
      </c>
      <c r="E47" s="19" t="s">
        <v>170</v>
      </c>
    </row>
    <row r="48" spans="1:16" x14ac:dyDescent="0.25">
      <c r="A48" s="17" t="s">
        <v>64</v>
      </c>
      <c r="B48" s="17">
        <v>7</v>
      </c>
      <c r="C48" s="18" t="s">
        <v>146</v>
      </c>
      <c r="D48" t="s">
        <v>66</v>
      </c>
      <c r="E48" s="19" t="s">
        <v>147</v>
      </c>
      <c r="F48" s="20" t="s">
        <v>127</v>
      </c>
      <c r="G48" s="21">
        <v>6.1239999999999997</v>
      </c>
      <c r="H48" s="22">
        <v>0</v>
      </c>
      <c r="I48" s="22">
        <f>ROUND(G48*H48,P4)</f>
        <v>0</v>
      </c>
      <c r="O48" s="23">
        <f>I48*0.21</f>
        <v>0</v>
      </c>
      <c r="P48">
        <v>3</v>
      </c>
    </row>
    <row r="49" spans="1:16" x14ac:dyDescent="0.25">
      <c r="A49" s="17" t="s">
        <v>69</v>
      </c>
      <c r="E49" s="24" t="s">
        <v>66</v>
      </c>
    </row>
    <row r="50" spans="1:16" ht="60" x14ac:dyDescent="0.25">
      <c r="A50" s="17" t="s">
        <v>70</v>
      </c>
      <c r="E50" s="25" t="s">
        <v>1283</v>
      </c>
    </row>
    <row r="51" spans="1:16" x14ac:dyDescent="0.25">
      <c r="A51" s="17" t="s">
        <v>70</v>
      </c>
      <c r="E51" s="25" t="s">
        <v>1284</v>
      </c>
    </row>
    <row r="52" spans="1:16" x14ac:dyDescent="0.25">
      <c r="A52" s="17" t="s">
        <v>70</v>
      </c>
      <c r="E52" s="25" t="s">
        <v>1285</v>
      </c>
    </row>
    <row r="53" spans="1:16" ht="225" x14ac:dyDescent="0.25">
      <c r="A53" s="17" t="s">
        <v>73</v>
      </c>
      <c r="E53" s="19" t="s">
        <v>893</v>
      </c>
    </row>
    <row r="54" spans="1:16" x14ac:dyDescent="0.25">
      <c r="A54" s="17" t="s">
        <v>64</v>
      </c>
      <c r="B54" s="17">
        <v>8</v>
      </c>
      <c r="C54" s="18" t="s">
        <v>894</v>
      </c>
      <c r="D54" t="s">
        <v>66</v>
      </c>
      <c r="E54" s="19" t="s">
        <v>895</v>
      </c>
      <c r="F54" s="20" t="s">
        <v>127</v>
      </c>
      <c r="G54" s="21">
        <v>0.71199999999999997</v>
      </c>
      <c r="H54" s="22">
        <v>0</v>
      </c>
      <c r="I54" s="22">
        <f>ROUND(G54*H54,P4)</f>
        <v>0</v>
      </c>
      <c r="O54" s="23">
        <f>I54*0.21</f>
        <v>0</v>
      </c>
      <c r="P54">
        <v>3</v>
      </c>
    </row>
    <row r="55" spans="1:16" x14ac:dyDescent="0.25">
      <c r="A55" s="17" t="s">
        <v>69</v>
      </c>
      <c r="E55" s="19" t="s">
        <v>1286</v>
      </c>
    </row>
    <row r="56" spans="1:16" ht="60" x14ac:dyDescent="0.25">
      <c r="A56" s="17" t="s">
        <v>70</v>
      </c>
      <c r="E56" s="25" t="s">
        <v>1287</v>
      </c>
    </row>
    <row r="57" spans="1:16" x14ac:dyDescent="0.25">
      <c r="A57" s="17" t="s">
        <v>70</v>
      </c>
      <c r="E57" s="25" t="s">
        <v>1288</v>
      </c>
    </row>
    <row r="58" spans="1:16" x14ac:dyDescent="0.25">
      <c r="A58" s="17" t="s">
        <v>70</v>
      </c>
      <c r="E58" s="25" t="s">
        <v>1289</v>
      </c>
    </row>
    <row r="59" spans="1:16" ht="240" x14ac:dyDescent="0.25">
      <c r="A59" s="17" t="s">
        <v>73</v>
      </c>
      <c r="E59" s="19" t="s">
        <v>898</v>
      </c>
    </row>
    <row r="60" spans="1:16" x14ac:dyDescent="0.25">
      <c r="A60" s="14" t="s">
        <v>62</v>
      </c>
      <c r="B60" s="14"/>
      <c r="C60" s="15" t="s">
        <v>118</v>
      </c>
      <c r="D60" s="14"/>
      <c r="E60" s="14" t="s">
        <v>924</v>
      </c>
      <c r="F60" s="14"/>
      <c r="G60" s="14"/>
      <c r="H60" s="14"/>
      <c r="I60" s="16">
        <f>SUMIFS(I61:I66,A61:A66,"P")</f>
        <v>0</v>
      </c>
    </row>
    <row r="61" spans="1:16" x14ac:dyDescent="0.25">
      <c r="A61" s="17" t="s">
        <v>64</v>
      </c>
      <c r="B61" s="17">
        <v>9</v>
      </c>
      <c r="C61" s="18" t="s">
        <v>1290</v>
      </c>
      <c r="D61" t="s">
        <v>66</v>
      </c>
      <c r="E61" s="19" t="s">
        <v>1291</v>
      </c>
      <c r="F61" s="20" t="s">
        <v>127</v>
      </c>
      <c r="G61" s="21">
        <v>3.7240000000000002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69</v>
      </c>
      <c r="E62" s="19" t="s">
        <v>1292</v>
      </c>
    </row>
    <row r="63" spans="1:16" ht="60" x14ac:dyDescent="0.25">
      <c r="A63" s="17" t="s">
        <v>70</v>
      </c>
      <c r="E63" s="25" t="s">
        <v>1293</v>
      </c>
    </row>
    <row r="64" spans="1:16" x14ac:dyDescent="0.25">
      <c r="A64" s="17" t="s">
        <v>70</v>
      </c>
      <c r="E64" s="25" t="s">
        <v>1294</v>
      </c>
    </row>
    <row r="65" spans="1:16" x14ac:dyDescent="0.25">
      <c r="A65" s="17" t="s">
        <v>70</v>
      </c>
      <c r="E65" s="25" t="s">
        <v>1295</v>
      </c>
    </row>
    <row r="66" spans="1:16" ht="390" x14ac:dyDescent="0.25">
      <c r="A66" s="17" t="s">
        <v>73</v>
      </c>
      <c r="E66" s="19" t="s">
        <v>1296</v>
      </c>
    </row>
    <row r="67" spans="1:16" x14ac:dyDescent="0.25">
      <c r="A67" s="14" t="s">
        <v>62</v>
      </c>
      <c r="B67" s="14"/>
      <c r="C67" s="15" t="s">
        <v>937</v>
      </c>
      <c r="D67" s="14"/>
      <c r="E67" s="14" t="s">
        <v>938</v>
      </c>
      <c r="F67" s="14"/>
      <c r="G67" s="14"/>
      <c r="H67" s="14"/>
      <c r="I67" s="16">
        <f>SUMIFS(I68:I73,A68:A73,"P")</f>
        <v>0</v>
      </c>
    </row>
    <row r="68" spans="1:16" ht="30" x14ac:dyDescent="0.25">
      <c r="A68" s="17" t="s">
        <v>64</v>
      </c>
      <c r="B68" s="17">
        <v>10</v>
      </c>
      <c r="C68" s="18" t="s">
        <v>1297</v>
      </c>
      <c r="D68" t="s">
        <v>66</v>
      </c>
      <c r="E68" s="19" t="s">
        <v>1298</v>
      </c>
      <c r="F68" s="20" t="s">
        <v>127</v>
      </c>
      <c r="G68" s="21">
        <v>1</v>
      </c>
      <c r="H68" s="22">
        <v>0</v>
      </c>
      <c r="I68" s="22">
        <f>ROUND(G68*H68,P4)</f>
        <v>0</v>
      </c>
      <c r="O68" s="23">
        <f>I68*0.21</f>
        <v>0</v>
      </c>
      <c r="P68">
        <v>3</v>
      </c>
    </row>
    <row r="69" spans="1:16" x14ac:dyDescent="0.25">
      <c r="A69" s="17" t="s">
        <v>69</v>
      </c>
      <c r="E69" s="24" t="s">
        <v>66</v>
      </c>
    </row>
    <row r="70" spans="1:16" ht="60" x14ac:dyDescent="0.25">
      <c r="A70" s="17" t="s">
        <v>70</v>
      </c>
      <c r="E70" s="25" t="s">
        <v>1021</v>
      </c>
    </row>
    <row r="71" spans="1:16" x14ac:dyDescent="0.25">
      <c r="A71" s="17" t="s">
        <v>70</v>
      </c>
      <c r="E71" s="25" t="s">
        <v>630</v>
      </c>
    </row>
    <row r="72" spans="1:16" x14ac:dyDescent="0.25">
      <c r="A72" s="17" t="s">
        <v>70</v>
      </c>
      <c r="E72" s="25" t="s">
        <v>110</v>
      </c>
    </row>
    <row r="73" spans="1:16" ht="225" x14ac:dyDescent="0.25">
      <c r="A73" s="17" t="s">
        <v>73</v>
      </c>
      <c r="E73" s="19" t="s">
        <v>1299</v>
      </c>
    </row>
    <row r="74" spans="1:16" x14ac:dyDescent="0.25">
      <c r="A74" s="14" t="s">
        <v>62</v>
      </c>
      <c r="B74" s="14"/>
      <c r="C74" s="15" t="s">
        <v>1170</v>
      </c>
      <c r="D74" s="14"/>
      <c r="E74" s="14" t="s">
        <v>1171</v>
      </c>
      <c r="F74" s="14"/>
      <c r="G74" s="14"/>
      <c r="H74" s="14"/>
      <c r="I74" s="16">
        <f>SUMIFS(I75:I80,A75:A80,"P")</f>
        <v>0</v>
      </c>
    </row>
    <row r="75" spans="1:16" x14ac:dyDescent="0.25">
      <c r="A75" s="17" t="s">
        <v>64</v>
      </c>
      <c r="B75" s="17">
        <v>11</v>
      </c>
      <c r="C75" s="18" t="s">
        <v>1300</v>
      </c>
      <c r="D75" t="s">
        <v>66</v>
      </c>
      <c r="E75" s="19" t="s">
        <v>1301</v>
      </c>
      <c r="F75" s="20" t="s">
        <v>127</v>
      </c>
      <c r="G75" s="21">
        <v>0.47299999999999998</v>
      </c>
      <c r="H75" s="22">
        <v>0</v>
      </c>
      <c r="I75" s="22">
        <f>ROUND(G75*H75,P4)</f>
        <v>0</v>
      </c>
      <c r="O75" s="23">
        <f>I75*0.21</f>
        <v>0</v>
      </c>
      <c r="P75">
        <v>3</v>
      </c>
    </row>
    <row r="76" spans="1:16" x14ac:dyDescent="0.25">
      <c r="A76" s="17" t="s">
        <v>69</v>
      </c>
      <c r="E76" s="19" t="s">
        <v>1302</v>
      </c>
    </row>
    <row r="77" spans="1:16" ht="60" x14ac:dyDescent="0.25">
      <c r="A77" s="17" t="s">
        <v>70</v>
      </c>
      <c r="E77" s="25" t="s">
        <v>1303</v>
      </c>
    </row>
    <row r="78" spans="1:16" x14ac:dyDescent="0.25">
      <c r="A78" s="17" t="s">
        <v>70</v>
      </c>
      <c r="E78" s="25" t="s">
        <v>1304</v>
      </c>
    </row>
    <row r="79" spans="1:16" x14ac:dyDescent="0.25">
      <c r="A79" s="17" t="s">
        <v>70</v>
      </c>
      <c r="E79" s="25" t="s">
        <v>1305</v>
      </c>
    </row>
    <row r="80" spans="1:16" ht="240" x14ac:dyDescent="0.25">
      <c r="A80" s="17" t="s">
        <v>73</v>
      </c>
      <c r="E80" s="19" t="s">
        <v>1306</v>
      </c>
    </row>
    <row r="81" spans="1:16" x14ac:dyDescent="0.25">
      <c r="A81" s="14" t="s">
        <v>62</v>
      </c>
      <c r="B81" s="14"/>
      <c r="C81" s="15" t="s">
        <v>953</v>
      </c>
      <c r="D81" s="14"/>
      <c r="E81" s="14" t="s">
        <v>954</v>
      </c>
      <c r="F81" s="14"/>
      <c r="G81" s="14"/>
      <c r="H81" s="14"/>
      <c r="I81" s="16">
        <f>SUMIFS(I82:I87,A82:A87,"P")</f>
        <v>0</v>
      </c>
    </row>
    <row r="82" spans="1:16" x14ac:dyDescent="0.25">
      <c r="A82" s="17" t="s">
        <v>64</v>
      </c>
      <c r="B82" s="17">
        <v>12</v>
      </c>
      <c r="C82" s="18" t="s">
        <v>1307</v>
      </c>
      <c r="D82" t="s">
        <v>66</v>
      </c>
      <c r="E82" s="19" t="s">
        <v>1308</v>
      </c>
      <c r="F82" s="20" t="s">
        <v>164</v>
      </c>
      <c r="G82" s="21">
        <v>7.8849999999999998</v>
      </c>
      <c r="H82" s="22">
        <v>0</v>
      </c>
      <c r="I82" s="22">
        <f>ROUND(G82*H82,P4)</f>
        <v>0</v>
      </c>
      <c r="O82" s="23">
        <f>I82*0.21</f>
        <v>0</v>
      </c>
      <c r="P82">
        <v>3</v>
      </c>
    </row>
    <row r="83" spans="1:16" x14ac:dyDescent="0.25">
      <c r="A83" s="17" t="s">
        <v>69</v>
      </c>
      <c r="E83" s="19" t="s">
        <v>1309</v>
      </c>
    </row>
    <row r="84" spans="1:16" ht="60" x14ac:dyDescent="0.25">
      <c r="A84" s="17" t="s">
        <v>70</v>
      </c>
      <c r="E84" s="25" t="s">
        <v>1310</v>
      </c>
    </row>
    <row r="85" spans="1:16" x14ac:dyDescent="0.25">
      <c r="A85" s="17" t="s">
        <v>70</v>
      </c>
      <c r="E85" s="25" t="s">
        <v>1311</v>
      </c>
    </row>
    <row r="86" spans="1:16" x14ac:dyDescent="0.25">
      <c r="A86" s="17" t="s">
        <v>70</v>
      </c>
      <c r="E86" s="25" t="s">
        <v>1312</v>
      </c>
    </row>
    <row r="87" spans="1:16" ht="45" x14ac:dyDescent="0.25">
      <c r="A87" s="17" t="s">
        <v>73</v>
      </c>
      <c r="E87" s="19" t="s">
        <v>996</v>
      </c>
    </row>
    <row r="88" spans="1:16" x14ac:dyDescent="0.25">
      <c r="A88" s="14" t="s">
        <v>62</v>
      </c>
      <c r="B88" s="14"/>
      <c r="C88" s="15" t="s">
        <v>997</v>
      </c>
      <c r="D88" s="14"/>
      <c r="E88" s="14" t="s">
        <v>998</v>
      </c>
      <c r="F88" s="14"/>
      <c r="G88" s="14"/>
      <c r="H88" s="14"/>
      <c r="I88" s="16">
        <f>SUMIFS(I89:I160,A89:A160,"P")</f>
        <v>0</v>
      </c>
    </row>
    <row r="89" spans="1:16" x14ac:dyDescent="0.25">
      <c r="A89" s="17" t="s">
        <v>64</v>
      </c>
      <c r="B89" s="17">
        <v>13</v>
      </c>
      <c r="C89" s="18" t="s">
        <v>1313</v>
      </c>
      <c r="D89" t="s">
        <v>66</v>
      </c>
      <c r="E89" s="19" t="s">
        <v>1314</v>
      </c>
      <c r="F89" s="20" t="s">
        <v>68</v>
      </c>
      <c r="G89" s="21">
        <v>1</v>
      </c>
      <c r="H89" s="22">
        <v>0</v>
      </c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69</v>
      </c>
      <c r="E90" s="24" t="s">
        <v>66</v>
      </c>
    </row>
    <row r="91" spans="1:16" ht="60" x14ac:dyDescent="0.25">
      <c r="A91" s="17" t="s">
        <v>70</v>
      </c>
      <c r="E91" s="25" t="s">
        <v>1021</v>
      </c>
    </row>
    <row r="92" spans="1:16" x14ac:dyDescent="0.25">
      <c r="A92" s="17" t="s">
        <v>70</v>
      </c>
      <c r="E92" s="25" t="s">
        <v>630</v>
      </c>
    </row>
    <row r="93" spans="1:16" x14ac:dyDescent="0.25">
      <c r="A93" s="17" t="s">
        <v>70</v>
      </c>
      <c r="E93" s="25" t="s">
        <v>110</v>
      </c>
    </row>
    <row r="94" spans="1:16" ht="180" x14ac:dyDescent="0.25">
      <c r="A94" s="17" t="s">
        <v>73</v>
      </c>
      <c r="E94" s="19" t="s">
        <v>1315</v>
      </c>
    </row>
    <row r="95" spans="1:16" x14ac:dyDescent="0.25">
      <c r="A95" s="17" t="s">
        <v>64</v>
      </c>
      <c r="B95" s="17">
        <v>14</v>
      </c>
      <c r="C95" s="18" t="s">
        <v>233</v>
      </c>
      <c r="D95" t="s">
        <v>66</v>
      </c>
      <c r="E95" s="19" t="s">
        <v>234</v>
      </c>
      <c r="F95" s="20" t="s">
        <v>113</v>
      </c>
      <c r="G95" s="21">
        <v>30</v>
      </c>
      <c r="H95" s="22">
        <v>0</v>
      </c>
      <c r="I95" s="22">
        <f>ROUND(G95*H95,P4)</f>
        <v>0</v>
      </c>
      <c r="O95" s="23">
        <f>I95*0.21</f>
        <v>0</v>
      </c>
      <c r="P95">
        <v>3</v>
      </c>
    </row>
    <row r="96" spans="1:16" x14ac:dyDescent="0.25">
      <c r="A96" s="17" t="s">
        <v>69</v>
      </c>
      <c r="E96" s="24" t="s">
        <v>66</v>
      </c>
    </row>
    <row r="97" spans="1:16" ht="60" x14ac:dyDescent="0.25">
      <c r="A97" s="17" t="s">
        <v>70</v>
      </c>
      <c r="E97" s="25" t="s">
        <v>1316</v>
      </c>
    </row>
    <row r="98" spans="1:16" x14ac:dyDescent="0.25">
      <c r="A98" s="17" t="s">
        <v>70</v>
      </c>
      <c r="E98" s="25" t="s">
        <v>1317</v>
      </c>
    </row>
    <row r="99" spans="1:16" x14ac:dyDescent="0.25">
      <c r="A99" s="17" t="s">
        <v>70</v>
      </c>
      <c r="E99" s="25" t="s">
        <v>175</v>
      </c>
    </row>
    <row r="100" spans="1:16" ht="75" x14ac:dyDescent="0.25">
      <c r="A100" s="17" t="s">
        <v>73</v>
      </c>
      <c r="E100" s="19" t="s">
        <v>1318</v>
      </c>
    </row>
    <row r="101" spans="1:16" x14ac:dyDescent="0.25">
      <c r="A101" s="17" t="s">
        <v>64</v>
      </c>
      <c r="B101" s="17">
        <v>15</v>
      </c>
      <c r="C101" s="18" t="s">
        <v>1319</v>
      </c>
      <c r="D101" t="s">
        <v>66</v>
      </c>
      <c r="E101" s="19" t="s">
        <v>1320</v>
      </c>
      <c r="F101" s="20" t="s">
        <v>68</v>
      </c>
      <c r="G101" s="21">
        <v>2</v>
      </c>
      <c r="H101" s="22">
        <v>0</v>
      </c>
      <c r="I101" s="22">
        <f>ROUND(G101*H101,P4)</f>
        <v>0</v>
      </c>
      <c r="O101" s="23">
        <f>I101*0.21</f>
        <v>0</v>
      </c>
      <c r="P101">
        <v>3</v>
      </c>
    </row>
    <row r="102" spans="1:16" x14ac:dyDescent="0.25">
      <c r="A102" s="17" t="s">
        <v>69</v>
      </c>
      <c r="E102" s="24" t="s">
        <v>66</v>
      </c>
    </row>
    <row r="103" spans="1:16" ht="60" x14ac:dyDescent="0.25">
      <c r="A103" s="17" t="s">
        <v>70</v>
      </c>
      <c r="E103" s="25" t="s">
        <v>1048</v>
      </c>
    </row>
    <row r="104" spans="1:16" x14ac:dyDescent="0.25">
      <c r="A104" s="17" t="s">
        <v>70</v>
      </c>
      <c r="E104" s="25" t="s">
        <v>646</v>
      </c>
    </row>
    <row r="105" spans="1:16" x14ac:dyDescent="0.25">
      <c r="A105" s="17" t="s">
        <v>70</v>
      </c>
      <c r="E105" s="25" t="s">
        <v>93</v>
      </c>
    </row>
    <row r="106" spans="1:16" ht="60" x14ac:dyDescent="0.25">
      <c r="A106" s="17" t="s">
        <v>73</v>
      </c>
      <c r="E106" s="19" t="s">
        <v>1321</v>
      </c>
    </row>
    <row r="107" spans="1:16" x14ac:dyDescent="0.25">
      <c r="A107" s="17" t="s">
        <v>64</v>
      </c>
      <c r="B107" s="17">
        <v>16</v>
      </c>
      <c r="C107" s="18" t="s">
        <v>1322</v>
      </c>
      <c r="D107" t="s">
        <v>66</v>
      </c>
      <c r="E107" s="19" t="s">
        <v>1323</v>
      </c>
      <c r="F107" s="20" t="s">
        <v>113</v>
      </c>
      <c r="G107" s="21">
        <v>30</v>
      </c>
      <c r="H107" s="22">
        <v>0</v>
      </c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69</v>
      </c>
      <c r="E108" s="24" t="s">
        <v>66</v>
      </c>
    </row>
    <row r="109" spans="1:16" ht="60" x14ac:dyDescent="0.25">
      <c r="A109" s="17" t="s">
        <v>70</v>
      </c>
      <c r="E109" s="25" t="s">
        <v>1316</v>
      </c>
    </row>
    <row r="110" spans="1:16" x14ac:dyDescent="0.25">
      <c r="A110" s="17" t="s">
        <v>70</v>
      </c>
      <c r="E110" s="25" t="s">
        <v>1317</v>
      </c>
    </row>
    <row r="111" spans="1:16" x14ac:dyDescent="0.25">
      <c r="A111" s="17" t="s">
        <v>70</v>
      </c>
      <c r="E111" s="25" t="s">
        <v>175</v>
      </c>
    </row>
    <row r="112" spans="1:16" ht="45" x14ac:dyDescent="0.25">
      <c r="A112" s="17" t="s">
        <v>73</v>
      </c>
      <c r="E112" s="19" t="s">
        <v>1324</v>
      </c>
    </row>
    <row r="113" spans="1:16" ht="30" x14ac:dyDescent="0.25">
      <c r="A113" s="17" t="s">
        <v>64</v>
      </c>
      <c r="B113" s="17">
        <v>17</v>
      </c>
      <c r="C113" s="18" t="s">
        <v>1325</v>
      </c>
      <c r="D113" t="s">
        <v>66</v>
      </c>
      <c r="E113" s="19" t="s">
        <v>1326</v>
      </c>
      <c r="F113" s="20" t="s">
        <v>68</v>
      </c>
      <c r="G113" s="21">
        <v>2</v>
      </c>
      <c r="H113" s="22">
        <v>0</v>
      </c>
      <c r="I113" s="22">
        <f>ROUND(G113*H113,P4)</f>
        <v>0</v>
      </c>
      <c r="O113" s="23">
        <f>I113*0.21</f>
        <v>0</v>
      </c>
      <c r="P113">
        <v>3</v>
      </c>
    </row>
    <row r="114" spans="1:16" x14ac:dyDescent="0.25">
      <c r="A114" s="17" t="s">
        <v>69</v>
      </c>
      <c r="E114" s="24" t="s">
        <v>66</v>
      </c>
    </row>
    <row r="115" spans="1:16" ht="60" x14ac:dyDescent="0.25">
      <c r="A115" s="17" t="s">
        <v>70</v>
      </c>
      <c r="E115" s="25" t="s">
        <v>1048</v>
      </c>
    </row>
    <row r="116" spans="1:16" x14ac:dyDescent="0.25">
      <c r="A116" s="17" t="s">
        <v>70</v>
      </c>
      <c r="E116" s="25" t="s">
        <v>646</v>
      </c>
    </row>
    <row r="117" spans="1:16" x14ac:dyDescent="0.25">
      <c r="A117" s="17" t="s">
        <v>70</v>
      </c>
      <c r="E117" s="25" t="s">
        <v>93</v>
      </c>
    </row>
    <row r="118" spans="1:16" ht="45" x14ac:dyDescent="0.25">
      <c r="A118" s="17" t="s">
        <v>73</v>
      </c>
      <c r="E118" s="19" t="s">
        <v>1327</v>
      </c>
    </row>
    <row r="119" spans="1:16" x14ac:dyDescent="0.25">
      <c r="A119" s="17" t="s">
        <v>64</v>
      </c>
      <c r="B119" s="17">
        <v>18</v>
      </c>
      <c r="C119" s="18" t="s">
        <v>1328</v>
      </c>
      <c r="D119" t="s">
        <v>66</v>
      </c>
      <c r="E119" s="19" t="s">
        <v>1329</v>
      </c>
      <c r="F119" s="20" t="s">
        <v>68</v>
      </c>
      <c r="G119" s="21">
        <v>38</v>
      </c>
      <c r="H119" s="22">
        <v>0</v>
      </c>
      <c r="I119" s="22">
        <f>ROUND(G119*H119,P4)</f>
        <v>0</v>
      </c>
      <c r="O119" s="23">
        <f>I119*0.21</f>
        <v>0</v>
      </c>
      <c r="P119">
        <v>3</v>
      </c>
    </row>
    <row r="120" spans="1:16" x14ac:dyDescent="0.25">
      <c r="A120" s="17" t="s">
        <v>69</v>
      </c>
      <c r="E120" s="24" t="s">
        <v>66</v>
      </c>
    </row>
    <row r="121" spans="1:16" ht="60" x14ac:dyDescent="0.25">
      <c r="A121" s="17" t="s">
        <v>70</v>
      </c>
      <c r="E121" s="25" t="s">
        <v>1330</v>
      </c>
    </row>
    <row r="122" spans="1:16" x14ac:dyDescent="0.25">
      <c r="A122" s="17" t="s">
        <v>70</v>
      </c>
      <c r="E122" s="25" t="s">
        <v>1331</v>
      </c>
    </row>
    <row r="123" spans="1:16" x14ac:dyDescent="0.25">
      <c r="A123" s="17" t="s">
        <v>70</v>
      </c>
      <c r="E123" s="25" t="s">
        <v>1332</v>
      </c>
    </row>
    <row r="124" spans="1:16" ht="60" x14ac:dyDescent="0.25">
      <c r="A124" s="17" t="s">
        <v>73</v>
      </c>
      <c r="E124" s="19" t="s">
        <v>1333</v>
      </c>
    </row>
    <row r="125" spans="1:16" x14ac:dyDescent="0.25">
      <c r="A125" s="17" t="s">
        <v>64</v>
      </c>
      <c r="B125" s="17">
        <v>19</v>
      </c>
      <c r="C125" s="18" t="s">
        <v>1334</v>
      </c>
      <c r="D125" t="s">
        <v>66</v>
      </c>
      <c r="E125" s="19" t="s">
        <v>1335</v>
      </c>
      <c r="F125" s="20" t="s">
        <v>68</v>
      </c>
      <c r="G125" s="21">
        <v>1</v>
      </c>
      <c r="H125" s="22">
        <v>0</v>
      </c>
      <c r="I125" s="22">
        <f>ROUND(G125*H125,P4)</f>
        <v>0</v>
      </c>
      <c r="O125" s="23">
        <f>I125*0.21</f>
        <v>0</v>
      </c>
      <c r="P125">
        <v>3</v>
      </c>
    </row>
    <row r="126" spans="1:16" x14ac:dyDescent="0.25">
      <c r="A126" s="17" t="s">
        <v>69</v>
      </c>
      <c r="E126" s="19" t="s">
        <v>1336</v>
      </c>
    </row>
    <row r="127" spans="1:16" ht="60" x14ac:dyDescent="0.25">
      <c r="A127" s="17" t="s">
        <v>70</v>
      </c>
      <c r="E127" s="25" t="s">
        <v>1021</v>
      </c>
    </row>
    <row r="128" spans="1:16" x14ac:dyDescent="0.25">
      <c r="A128" s="17" t="s">
        <v>70</v>
      </c>
      <c r="E128" s="25" t="s">
        <v>630</v>
      </c>
    </row>
    <row r="129" spans="1:16" x14ac:dyDescent="0.25">
      <c r="A129" s="17" t="s">
        <v>70</v>
      </c>
      <c r="E129" s="25" t="s">
        <v>110</v>
      </c>
    </row>
    <row r="130" spans="1:16" ht="45" x14ac:dyDescent="0.25">
      <c r="A130" s="17" t="s">
        <v>73</v>
      </c>
      <c r="E130" s="19" t="s">
        <v>1327</v>
      </c>
    </row>
    <row r="131" spans="1:16" ht="30" x14ac:dyDescent="0.25">
      <c r="A131" s="17" t="s">
        <v>64</v>
      </c>
      <c r="B131" s="17">
        <v>20</v>
      </c>
      <c r="C131" s="18" t="s">
        <v>1337</v>
      </c>
      <c r="D131" t="s">
        <v>66</v>
      </c>
      <c r="E131" s="19" t="s">
        <v>1338</v>
      </c>
      <c r="F131" s="20" t="s">
        <v>68</v>
      </c>
      <c r="G131" s="21">
        <v>1</v>
      </c>
      <c r="H131" s="22">
        <v>0</v>
      </c>
      <c r="I131" s="22">
        <f>ROUND(G131*H131,P4)</f>
        <v>0</v>
      </c>
      <c r="O131" s="23">
        <f>I131*0.21</f>
        <v>0</v>
      </c>
      <c r="P131">
        <v>3</v>
      </c>
    </row>
    <row r="132" spans="1:16" x14ac:dyDescent="0.25">
      <c r="A132" s="17" t="s">
        <v>69</v>
      </c>
      <c r="E132" s="24" t="s">
        <v>66</v>
      </c>
    </row>
    <row r="133" spans="1:16" ht="60" x14ac:dyDescent="0.25">
      <c r="A133" s="17" t="s">
        <v>70</v>
      </c>
      <c r="E133" s="25" t="s">
        <v>1021</v>
      </c>
    </row>
    <row r="134" spans="1:16" x14ac:dyDescent="0.25">
      <c r="A134" s="17" t="s">
        <v>70</v>
      </c>
      <c r="E134" s="25" t="s">
        <v>630</v>
      </c>
    </row>
    <row r="135" spans="1:16" x14ac:dyDescent="0.25">
      <c r="A135" s="17" t="s">
        <v>70</v>
      </c>
      <c r="E135" s="25" t="s">
        <v>110</v>
      </c>
    </row>
    <row r="136" spans="1:16" ht="90" x14ac:dyDescent="0.25">
      <c r="A136" s="17" t="s">
        <v>73</v>
      </c>
      <c r="E136" s="19" t="s">
        <v>1339</v>
      </c>
    </row>
    <row r="137" spans="1:16" x14ac:dyDescent="0.25">
      <c r="A137" s="17" t="s">
        <v>64</v>
      </c>
      <c r="B137" s="17">
        <v>21</v>
      </c>
      <c r="C137" s="18" t="s">
        <v>1340</v>
      </c>
      <c r="D137" t="s">
        <v>66</v>
      </c>
      <c r="E137" s="19" t="s">
        <v>1341</v>
      </c>
      <c r="F137" s="20" t="s">
        <v>68</v>
      </c>
      <c r="G137" s="21">
        <v>1</v>
      </c>
      <c r="H137" s="22">
        <v>0</v>
      </c>
      <c r="I137" s="22">
        <f>ROUND(G137*H137,P4)</f>
        <v>0</v>
      </c>
      <c r="O137" s="23">
        <f>I137*0.21</f>
        <v>0</v>
      </c>
      <c r="P137">
        <v>3</v>
      </c>
    </row>
    <row r="138" spans="1:16" x14ac:dyDescent="0.25">
      <c r="A138" s="17" t="s">
        <v>69</v>
      </c>
      <c r="E138" s="24" t="s">
        <v>66</v>
      </c>
    </row>
    <row r="139" spans="1:16" ht="60" x14ac:dyDescent="0.25">
      <c r="A139" s="17" t="s">
        <v>70</v>
      </c>
      <c r="E139" s="25" t="s">
        <v>1021</v>
      </c>
    </row>
    <row r="140" spans="1:16" x14ac:dyDescent="0.25">
      <c r="A140" s="17" t="s">
        <v>70</v>
      </c>
      <c r="E140" s="25" t="s">
        <v>630</v>
      </c>
    </row>
    <row r="141" spans="1:16" x14ac:dyDescent="0.25">
      <c r="A141" s="17" t="s">
        <v>70</v>
      </c>
      <c r="E141" s="25" t="s">
        <v>110</v>
      </c>
    </row>
    <row r="142" spans="1:16" ht="60" x14ac:dyDescent="0.25">
      <c r="A142" s="17" t="s">
        <v>73</v>
      </c>
      <c r="E142" s="19" t="s">
        <v>1342</v>
      </c>
    </row>
    <row r="143" spans="1:16" x14ac:dyDescent="0.25">
      <c r="A143" s="17" t="s">
        <v>64</v>
      </c>
      <c r="B143" s="17">
        <v>22</v>
      </c>
      <c r="C143" s="18" t="s">
        <v>1343</v>
      </c>
      <c r="D143" t="s">
        <v>66</v>
      </c>
      <c r="E143" s="19" t="s">
        <v>1344</v>
      </c>
      <c r="F143" s="20" t="s">
        <v>113</v>
      </c>
      <c r="G143" s="21">
        <v>16.399999999999999</v>
      </c>
      <c r="H143" s="22">
        <v>0</v>
      </c>
      <c r="I143" s="22">
        <f>ROUND(G143*H143,P4)</f>
        <v>0</v>
      </c>
      <c r="O143" s="23">
        <f>I143*0.21</f>
        <v>0</v>
      </c>
      <c r="P143">
        <v>3</v>
      </c>
    </row>
    <row r="144" spans="1:16" x14ac:dyDescent="0.25">
      <c r="A144" s="17" t="s">
        <v>69</v>
      </c>
      <c r="E144" s="24" t="s">
        <v>66</v>
      </c>
    </row>
    <row r="145" spans="1:16" ht="60" x14ac:dyDescent="0.25">
      <c r="A145" s="17" t="s">
        <v>70</v>
      </c>
      <c r="E145" s="25" t="s">
        <v>1345</v>
      </c>
    </row>
    <row r="146" spans="1:16" x14ac:dyDescent="0.25">
      <c r="A146" s="17" t="s">
        <v>70</v>
      </c>
      <c r="E146" s="25" t="s">
        <v>1346</v>
      </c>
    </row>
    <row r="147" spans="1:16" x14ac:dyDescent="0.25">
      <c r="A147" s="17" t="s">
        <v>70</v>
      </c>
      <c r="E147" s="25" t="s">
        <v>1347</v>
      </c>
    </row>
    <row r="148" spans="1:16" ht="165" x14ac:dyDescent="0.25">
      <c r="A148" s="17" t="s">
        <v>73</v>
      </c>
      <c r="E148" s="19" t="s">
        <v>1348</v>
      </c>
    </row>
    <row r="149" spans="1:16" x14ac:dyDescent="0.25">
      <c r="A149" s="17" t="s">
        <v>64</v>
      </c>
      <c r="B149" s="17">
        <v>23</v>
      </c>
      <c r="C149" s="18" t="s">
        <v>1349</v>
      </c>
      <c r="D149" t="s">
        <v>66</v>
      </c>
      <c r="E149" s="19" t="s">
        <v>1350</v>
      </c>
      <c r="F149" s="20" t="s">
        <v>113</v>
      </c>
      <c r="G149" s="21">
        <v>3</v>
      </c>
      <c r="H149" s="22">
        <v>0</v>
      </c>
      <c r="I149" s="22">
        <f>ROUND(G149*H149,P4)</f>
        <v>0</v>
      </c>
      <c r="O149" s="23">
        <f>I149*0.21</f>
        <v>0</v>
      </c>
      <c r="P149">
        <v>3</v>
      </c>
    </row>
    <row r="150" spans="1:16" x14ac:dyDescent="0.25">
      <c r="A150" s="17" t="s">
        <v>69</v>
      </c>
      <c r="E150" s="24" t="s">
        <v>66</v>
      </c>
    </row>
    <row r="151" spans="1:16" ht="60" x14ac:dyDescent="0.25">
      <c r="A151" s="17" t="s">
        <v>70</v>
      </c>
      <c r="E151" s="25" t="s">
        <v>1351</v>
      </c>
    </row>
    <row r="152" spans="1:16" x14ac:dyDescent="0.25">
      <c r="A152" s="17" t="s">
        <v>70</v>
      </c>
      <c r="E152" s="25" t="s">
        <v>625</v>
      </c>
    </row>
    <row r="153" spans="1:16" x14ac:dyDescent="0.25">
      <c r="A153" s="17" t="s">
        <v>70</v>
      </c>
      <c r="E153" s="25" t="s">
        <v>419</v>
      </c>
    </row>
    <row r="154" spans="1:16" ht="165" x14ac:dyDescent="0.25">
      <c r="A154" s="17" t="s">
        <v>73</v>
      </c>
      <c r="E154" s="19" t="s">
        <v>1348</v>
      </c>
    </row>
    <row r="155" spans="1:16" x14ac:dyDescent="0.25">
      <c r="A155" s="17" t="s">
        <v>64</v>
      </c>
      <c r="B155" s="17">
        <v>24</v>
      </c>
      <c r="C155" s="18" t="s">
        <v>1352</v>
      </c>
      <c r="D155" t="s">
        <v>66</v>
      </c>
      <c r="E155" s="19" t="s">
        <v>1353</v>
      </c>
      <c r="F155" s="20" t="s">
        <v>113</v>
      </c>
      <c r="G155" s="21">
        <v>1.9</v>
      </c>
      <c r="H155" s="22">
        <v>0</v>
      </c>
      <c r="I155" s="22">
        <f>ROUND(G155*H155,P4)</f>
        <v>0</v>
      </c>
      <c r="O155" s="23">
        <f>I155*0.21</f>
        <v>0</v>
      </c>
      <c r="P155">
        <v>3</v>
      </c>
    </row>
    <row r="156" spans="1:16" x14ac:dyDescent="0.25">
      <c r="A156" s="17" t="s">
        <v>69</v>
      </c>
      <c r="E156" s="24" t="s">
        <v>66</v>
      </c>
    </row>
    <row r="157" spans="1:16" ht="60" x14ac:dyDescent="0.25">
      <c r="A157" s="17" t="s">
        <v>70</v>
      </c>
      <c r="E157" s="25" t="s">
        <v>1354</v>
      </c>
    </row>
    <row r="158" spans="1:16" x14ac:dyDescent="0.25">
      <c r="A158" s="17" t="s">
        <v>70</v>
      </c>
      <c r="E158" s="25" t="s">
        <v>1355</v>
      </c>
    </row>
    <row r="159" spans="1:16" x14ac:dyDescent="0.25">
      <c r="A159" s="17" t="s">
        <v>70</v>
      </c>
      <c r="E159" s="25" t="s">
        <v>1356</v>
      </c>
    </row>
    <row r="160" spans="1:16" ht="165" x14ac:dyDescent="0.25">
      <c r="A160" s="17" t="s">
        <v>73</v>
      </c>
      <c r="E160" s="19" t="s">
        <v>1348</v>
      </c>
    </row>
    <row r="161" spans="1:16" x14ac:dyDescent="0.25">
      <c r="A161" s="14" t="s">
        <v>62</v>
      </c>
      <c r="B161" s="14"/>
      <c r="C161" s="15" t="s">
        <v>1023</v>
      </c>
      <c r="D161" s="14"/>
      <c r="E161" s="14" t="s">
        <v>1024</v>
      </c>
      <c r="F161" s="14"/>
      <c r="G161" s="14"/>
      <c r="H161" s="14"/>
      <c r="I161" s="16">
        <f>SUMIFS(I162:I197,A162:A197,"P")</f>
        <v>0</v>
      </c>
    </row>
    <row r="162" spans="1:16" x14ac:dyDescent="0.25">
      <c r="A162" s="17" t="s">
        <v>64</v>
      </c>
      <c r="B162" s="17">
        <v>25</v>
      </c>
      <c r="C162" s="18" t="s">
        <v>1357</v>
      </c>
      <c r="D162" t="s">
        <v>66</v>
      </c>
      <c r="E162" s="19" t="s">
        <v>1358</v>
      </c>
      <c r="F162" s="20" t="s">
        <v>127</v>
      </c>
      <c r="G162" s="21">
        <v>2</v>
      </c>
      <c r="H162" s="22">
        <v>0</v>
      </c>
      <c r="I162" s="22">
        <f>ROUND(G162*H162,P4)</f>
        <v>0</v>
      </c>
      <c r="O162" s="23">
        <f>I162*0.21</f>
        <v>0</v>
      </c>
      <c r="P162">
        <v>3</v>
      </c>
    </row>
    <row r="163" spans="1:16" x14ac:dyDescent="0.25">
      <c r="A163" s="17" t="s">
        <v>69</v>
      </c>
      <c r="E163" s="24" t="s">
        <v>66</v>
      </c>
    </row>
    <row r="164" spans="1:16" ht="60" x14ac:dyDescent="0.25">
      <c r="A164" s="17" t="s">
        <v>70</v>
      </c>
      <c r="E164" s="25" t="s">
        <v>1359</v>
      </c>
    </row>
    <row r="165" spans="1:16" x14ac:dyDescent="0.25">
      <c r="A165" s="17" t="s">
        <v>70</v>
      </c>
      <c r="E165" s="25" t="s">
        <v>646</v>
      </c>
    </row>
    <row r="166" spans="1:16" x14ac:dyDescent="0.25">
      <c r="A166" s="17" t="s">
        <v>70</v>
      </c>
      <c r="E166" s="25" t="s">
        <v>93</v>
      </c>
    </row>
    <row r="167" spans="1:16" ht="135" x14ac:dyDescent="0.25">
      <c r="A167" s="17" t="s">
        <v>73</v>
      </c>
      <c r="E167" s="19" t="s">
        <v>1360</v>
      </c>
    </row>
    <row r="168" spans="1:16" x14ac:dyDescent="0.25">
      <c r="A168" s="17" t="s">
        <v>64</v>
      </c>
      <c r="B168" s="17">
        <v>26</v>
      </c>
      <c r="C168" s="18" t="s">
        <v>1361</v>
      </c>
      <c r="D168" t="s">
        <v>66</v>
      </c>
      <c r="E168" s="19" t="s">
        <v>1362</v>
      </c>
      <c r="F168" s="20" t="s">
        <v>857</v>
      </c>
      <c r="G168" s="21">
        <v>138.24</v>
      </c>
      <c r="H168" s="22">
        <v>0</v>
      </c>
      <c r="I168" s="22">
        <f>ROUND(G168*H168,P4)</f>
        <v>0</v>
      </c>
      <c r="O168" s="23">
        <f>I168*0.21</f>
        <v>0</v>
      </c>
      <c r="P168">
        <v>3</v>
      </c>
    </row>
    <row r="169" spans="1:16" x14ac:dyDescent="0.25">
      <c r="A169" s="17" t="s">
        <v>69</v>
      </c>
      <c r="E169" s="24" t="s">
        <v>66</v>
      </c>
    </row>
    <row r="170" spans="1:16" ht="60" x14ac:dyDescent="0.25">
      <c r="A170" s="17" t="s">
        <v>70</v>
      </c>
      <c r="E170" s="25" t="s">
        <v>1363</v>
      </c>
    </row>
    <row r="171" spans="1:16" x14ac:dyDescent="0.25">
      <c r="A171" s="17" t="s">
        <v>70</v>
      </c>
      <c r="E171" s="25" t="s">
        <v>1364</v>
      </c>
    </row>
    <row r="172" spans="1:16" x14ac:dyDescent="0.25">
      <c r="A172" s="17" t="s">
        <v>70</v>
      </c>
      <c r="E172" s="25" t="s">
        <v>1365</v>
      </c>
    </row>
    <row r="173" spans="1:16" ht="45" x14ac:dyDescent="0.25">
      <c r="A173" s="17" t="s">
        <v>73</v>
      </c>
      <c r="E173" s="19" t="s">
        <v>861</v>
      </c>
    </row>
    <row r="174" spans="1:16" x14ac:dyDescent="0.25">
      <c r="A174" s="17" t="s">
        <v>64</v>
      </c>
      <c r="B174" s="17">
        <v>27</v>
      </c>
      <c r="C174" s="18" t="s">
        <v>1366</v>
      </c>
      <c r="D174" t="s">
        <v>66</v>
      </c>
      <c r="E174" s="19" t="s">
        <v>1367</v>
      </c>
      <c r="F174" s="20" t="s">
        <v>127</v>
      </c>
      <c r="G174" s="21">
        <v>3.15</v>
      </c>
      <c r="H174" s="22">
        <v>0</v>
      </c>
      <c r="I174" s="22">
        <f>ROUND(G174*H174,P4)</f>
        <v>0</v>
      </c>
      <c r="O174" s="23">
        <f>I174*0.21</f>
        <v>0</v>
      </c>
      <c r="P174">
        <v>3</v>
      </c>
    </row>
    <row r="175" spans="1:16" x14ac:dyDescent="0.25">
      <c r="A175" s="17" t="s">
        <v>69</v>
      </c>
      <c r="E175" s="24" t="s">
        <v>66</v>
      </c>
    </row>
    <row r="176" spans="1:16" ht="60" x14ac:dyDescent="0.25">
      <c r="A176" s="17" t="s">
        <v>70</v>
      </c>
      <c r="E176" s="25" t="s">
        <v>1368</v>
      </c>
    </row>
    <row r="177" spans="1:16" x14ac:dyDescent="0.25">
      <c r="A177" s="17" t="s">
        <v>70</v>
      </c>
      <c r="E177" s="25" t="s">
        <v>1369</v>
      </c>
    </row>
    <row r="178" spans="1:16" x14ac:dyDescent="0.25">
      <c r="A178" s="17" t="s">
        <v>70</v>
      </c>
      <c r="E178" s="25" t="s">
        <v>1370</v>
      </c>
    </row>
    <row r="179" spans="1:16" ht="135" x14ac:dyDescent="0.25">
      <c r="A179" s="17" t="s">
        <v>73</v>
      </c>
      <c r="E179" s="19" t="s">
        <v>1360</v>
      </c>
    </row>
    <row r="180" spans="1:16" x14ac:dyDescent="0.25">
      <c r="A180" s="17" t="s">
        <v>64</v>
      </c>
      <c r="B180" s="17">
        <v>28</v>
      </c>
      <c r="C180" s="18" t="s">
        <v>1371</v>
      </c>
      <c r="D180" t="s">
        <v>66</v>
      </c>
      <c r="E180" s="19" t="s">
        <v>1372</v>
      </c>
      <c r="F180" s="20" t="s">
        <v>857</v>
      </c>
      <c r="G180" s="21">
        <v>56.7</v>
      </c>
      <c r="H180" s="22">
        <v>0</v>
      </c>
      <c r="I180" s="22">
        <f>ROUND(G180*H180,P4)</f>
        <v>0</v>
      </c>
      <c r="O180" s="23">
        <f>I180*0.21</f>
        <v>0</v>
      </c>
      <c r="P180">
        <v>3</v>
      </c>
    </row>
    <row r="181" spans="1:16" x14ac:dyDescent="0.25">
      <c r="A181" s="17" t="s">
        <v>69</v>
      </c>
      <c r="E181" s="24" t="s">
        <v>66</v>
      </c>
    </row>
    <row r="182" spans="1:16" ht="60" x14ac:dyDescent="0.25">
      <c r="A182" s="17" t="s">
        <v>70</v>
      </c>
      <c r="E182" s="25" t="s">
        <v>1373</v>
      </c>
    </row>
    <row r="183" spans="1:16" x14ac:dyDescent="0.25">
      <c r="A183" s="17" t="s">
        <v>70</v>
      </c>
      <c r="E183" s="25" t="s">
        <v>1374</v>
      </c>
    </row>
    <row r="184" spans="1:16" x14ac:dyDescent="0.25">
      <c r="A184" s="17" t="s">
        <v>70</v>
      </c>
      <c r="E184" s="25" t="s">
        <v>1375</v>
      </c>
    </row>
    <row r="185" spans="1:16" ht="45" x14ac:dyDescent="0.25">
      <c r="A185" s="17" t="s">
        <v>73</v>
      </c>
      <c r="E185" s="19" t="s">
        <v>861</v>
      </c>
    </row>
    <row r="186" spans="1:16" x14ac:dyDescent="0.25">
      <c r="A186" s="17" t="s">
        <v>64</v>
      </c>
      <c r="B186" s="17">
        <v>29</v>
      </c>
      <c r="C186" s="18" t="s">
        <v>1376</v>
      </c>
      <c r="D186" t="s">
        <v>66</v>
      </c>
      <c r="E186" s="19" t="s">
        <v>1377</v>
      </c>
      <c r="F186" s="20" t="s">
        <v>174</v>
      </c>
      <c r="G186" s="21">
        <v>0.71099999999999997</v>
      </c>
      <c r="H186" s="22">
        <v>0</v>
      </c>
      <c r="I186" s="22">
        <f>ROUND(G186*H186,P4)</f>
        <v>0</v>
      </c>
      <c r="O186" s="23">
        <f>I186*0.21</f>
        <v>0</v>
      </c>
      <c r="P186">
        <v>3</v>
      </c>
    </row>
    <row r="187" spans="1:16" x14ac:dyDescent="0.25">
      <c r="A187" s="17" t="s">
        <v>69</v>
      </c>
      <c r="E187" s="24" t="s">
        <v>66</v>
      </c>
    </row>
    <row r="188" spans="1:16" ht="60" x14ac:dyDescent="0.25">
      <c r="A188" s="17" t="s">
        <v>70</v>
      </c>
      <c r="E188" s="25" t="s">
        <v>1378</v>
      </c>
    </row>
    <row r="189" spans="1:16" x14ac:dyDescent="0.25">
      <c r="A189" s="17" t="s">
        <v>70</v>
      </c>
      <c r="E189" s="25" t="s">
        <v>1379</v>
      </c>
    </row>
    <row r="190" spans="1:16" x14ac:dyDescent="0.25">
      <c r="A190" s="17" t="s">
        <v>70</v>
      </c>
      <c r="E190" s="25" t="s">
        <v>1380</v>
      </c>
    </row>
    <row r="191" spans="1:16" ht="135" x14ac:dyDescent="0.25">
      <c r="A191" s="17" t="s">
        <v>73</v>
      </c>
      <c r="E191" s="19" t="s">
        <v>1381</v>
      </c>
    </row>
    <row r="192" spans="1:16" x14ac:dyDescent="0.25">
      <c r="A192" s="17" t="s">
        <v>64</v>
      </c>
      <c r="B192" s="17">
        <v>30</v>
      </c>
      <c r="C192" s="18" t="s">
        <v>1382</v>
      </c>
      <c r="D192" t="s">
        <v>66</v>
      </c>
      <c r="E192" s="19" t="s">
        <v>1383</v>
      </c>
      <c r="F192" s="20" t="s">
        <v>857</v>
      </c>
      <c r="G192" s="21">
        <v>21.334</v>
      </c>
      <c r="H192" s="22">
        <v>0</v>
      </c>
      <c r="I192" s="22">
        <f>ROUND(G192*H192,P4)</f>
        <v>0</v>
      </c>
      <c r="O192" s="23">
        <f>I192*0.21</f>
        <v>0</v>
      </c>
      <c r="P192">
        <v>3</v>
      </c>
    </row>
    <row r="193" spans="1:5" x14ac:dyDescent="0.25">
      <c r="A193" s="17" t="s">
        <v>69</v>
      </c>
      <c r="E193" s="24" t="s">
        <v>66</v>
      </c>
    </row>
    <row r="194" spans="1:5" ht="60" x14ac:dyDescent="0.25">
      <c r="A194" s="17" t="s">
        <v>70</v>
      </c>
      <c r="E194" s="25" t="s">
        <v>1384</v>
      </c>
    </row>
    <row r="195" spans="1:5" x14ac:dyDescent="0.25">
      <c r="A195" s="17" t="s">
        <v>70</v>
      </c>
      <c r="E195" s="25" t="s">
        <v>1385</v>
      </c>
    </row>
    <row r="196" spans="1:5" x14ac:dyDescent="0.25">
      <c r="A196" s="17" t="s">
        <v>70</v>
      </c>
      <c r="E196" s="25" t="s">
        <v>1386</v>
      </c>
    </row>
    <row r="197" spans="1:5" ht="45" x14ac:dyDescent="0.25">
      <c r="A197" s="17" t="s">
        <v>73</v>
      </c>
      <c r="E197" s="19" t="s">
        <v>861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8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33</v>
      </c>
      <c r="I3" s="13">
        <f>SUMIFS(I10:I48,A10:A48,"SD")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806</v>
      </c>
      <c r="D4" s="33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1387</v>
      </c>
      <c r="D5" s="33"/>
      <c r="E5" s="11" t="s">
        <v>1388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32" t="s">
        <v>33</v>
      </c>
      <c r="D6" s="33"/>
      <c r="E6" s="11" t="s">
        <v>34</v>
      </c>
      <c r="F6" s="3"/>
      <c r="G6" s="3"/>
      <c r="H6" s="3"/>
      <c r="I6" s="3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810</v>
      </c>
      <c r="D10" s="14"/>
      <c r="E10" s="14" t="s">
        <v>811</v>
      </c>
      <c r="F10" s="14"/>
      <c r="G10" s="14"/>
      <c r="H10" s="14"/>
      <c r="I10" s="16">
        <f>SUMIFS(I11:I16,A11:A16,"P")</f>
        <v>0</v>
      </c>
    </row>
    <row r="11" spans="1:16" x14ac:dyDescent="0.25">
      <c r="A11" s="17" t="s">
        <v>64</v>
      </c>
      <c r="B11" s="17">
        <v>1</v>
      </c>
      <c r="C11" s="18" t="s">
        <v>1389</v>
      </c>
      <c r="D11" t="s">
        <v>66</v>
      </c>
      <c r="E11" s="19" t="s">
        <v>1390</v>
      </c>
      <c r="F11" s="20" t="s">
        <v>1391</v>
      </c>
      <c r="G11" s="21">
        <v>1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60" x14ac:dyDescent="0.25">
      <c r="A13" s="17" t="s">
        <v>70</v>
      </c>
      <c r="E13" s="25" t="s">
        <v>1392</v>
      </c>
    </row>
    <row r="14" spans="1:16" x14ac:dyDescent="0.25">
      <c r="A14" s="17" t="s">
        <v>70</v>
      </c>
      <c r="E14" s="25" t="s">
        <v>630</v>
      </c>
    </row>
    <row r="15" spans="1:16" x14ac:dyDescent="0.25">
      <c r="A15" s="17" t="s">
        <v>70</v>
      </c>
      <c r="E15" s="25" t="s">
        <v>110</v>
      </c>
    </row>
    <row r="16" spans="1:16" ht="45" x14ac:dyDescent="0.25">
      <c r="A16" s="17" t="s">
        <v>73</v>
      </c>
      <c r="E16" s="19" t="s">
        <v>1393</v>
      </c>
    </row>
    <row r="17" spans="1:16" x14ac:dyDescent="0.25">
      <c r="A17" s="14" t="s">
        <v>62</v>
      </c>
      <c r="B17" s="14"/>
      <c r="C17" s="15" t="s">
        <v>63</v>
      </c>
      <c r="D17" s="14"/>
      <c r="E17" s="14" t="s">
        <v>837</v>
      </c>
      <c r="F17" s="14"/>
      <c r="G17" s="14"/>
      <c r="H17" s="14"/>
      <c r="I17" s="16">
        <f>SUMIFS(I18:I23,A18:A23,"P")</f>
        <v>0</v>
      </c>
    </row>
    <row r="18" spans="1:16" x14ac:dyDescent="0.25">
      <c r="A18" s="17" t="s">
        <v>64</v>
      </c>
      <c r="B18" s="17">
        <v>2</v>
      </c>
      <c r="C18" s="18" t="s">
        <v>1394</v>
      </c>
      <c r="D18" t="s">
        <v>66</v>
      </c>
      <c r="E18" s="19" t="s">
        <v>1395</v>
      </c>
      <c r="F18" s="20" t="s">
        <v>132</v>
      </c>
      <c r="G18" s="21">
        <v>34.56</v>
      </c>
      <c r="H18" s="22">
        <v>0</v>
      </c>
      <c r="I18" s="22">
        <f>ROUND(G18*H18,P4)</f>
        <v>0</v>
      </c>
      <c r="O18" s="23">
        <f>I18*0.21</f>
        <v>0</v>
      </c>
      <c r="P18">
        <v>3</v>
      </c>
    </row>
    <row r="19" spans="1:16" x14ac:dyDescent="0.25">
      <c r="A19" s="17" t="s">
        <v>69</v>
      </c>
      <c r="E19" s="19" t="s">
        <v>1396</v>
      </c>
    </row>
    <row r="20" spans="1:16" ht="60" x14ac:dyDescent="0.25">
      <c r="A20" s="17" t="s">
        <v>70</v>
      </c>
      <c r="E20" s="25" t="s">
        <v>1397</v>
      </c>
    </row>
    <row r="21" spans="1:16" x14ac:dyDescent="0.25">
      <c r="A21" s="17" t="s">
        <v>70</v>
      </c>
      <c r="E21" s="25" t="s">
        <v>1398</v>
      </c>
    </row>
    <row r="22" spans="1:16" x14ac:dyDescent="0.25">
      <c r="A22" s="17" t="s">
        <v>70</v>
      </c>
      <c r="E22" s="25" t="s">
        <v>1399</v>
      </c>
    </row>
    <row r="23" spans="1:16" ht="30" x14ac:dyDescent="0.25">
      <c r="A23" s="17" t="s">
        <v>73</v>
      </c>
      <c r="E23" s="19" t="s">
        <v>170</v>
      </c>
    </row>
    <row r="24" spans="1:16" x14ac:dyDescent="0.25">
      <c r="A24" s="14" t="s">
        <v>62</v>
      </c>
      <c r="B24" s="14"/>
      <c r="C24" s="15" t="s">
        <v>1023</v>
      </c>
      <c r="D24" s="14"/>
      <c r="E24" s="14" t="s">
        <v>1024</v>
      </c>
      <c r="F24" s="14"/>
      <c r="G24" s="14"/>
      <c r="H24" s="14"/>
      <c r="I24" s="16">
        <f>SUMIFS(I25:I48,A25:A48,"P")</f>
        <v>0</v>
      </c>
    </row>
    <row r="25" spans="1:16" x14ac:dyDescent="0.25">
      <c r="A25" s="17" t="s">
        <v>64</v>
      </c>
      <c r="B25" s="17">
        <v>3</v>
      </c>
      <c r="C25" s="18" t="s">
        <v>1400</v>
      </c>
      <c r="D25" t="s">
        <v>66</v>
      </c>
      <c r="E25" s="19" t="s">
        <v>1401</v>
      </c>
      <c r="F25" s="20" t="s">
        <v>164</v>
      </c>
      <c r="G25" s="21">
        <v>7.9950000000000001</v>
      </c>
      <c r="H25" s="22">
        <v>0</v>
      </c>
      <c r="I25" s="22">
        <f>ROUND(G25*H25,P4)</f>
        <v>0</v>
      </c>
      <c r="O25" s="23">
        <f>I25*0.21</f>
        <v>0</v>
      </c>
      <c r="P25">
        <v>3</v>
      </c>
    </row>
    <row r="26" spans="1:16" x14ac:dyDescent="0.25">
      <c r="A26" s="17" t="s">
        <v>69</v>
      </c>
      <c r="E26" s="19" t="s">
        <v>1402</v>
      </c>
    </row>
    <row r="27" spans="1:16" ht="60" x14ac:dyDescent="0.25">
      <c r="A27" s="17" t="s">
        <v>70</v>
      </c>
      <c r="E27" s="25" t="s">
        <v>1403</v>
      </c>
    </row>
    <row r="28" spans="1:16" x14ac:dyDescent="0.25">
      <c r="A28" s="17" t="s">
        <v>70</v>
      </c>
      <c r="E28" s="25" t="s">
        <v>1404</v>
      </c>
    </row>
    <row r="29" spans="1:16" x14ac:dyDescent="0.25">
      <c r="A29" s="17" t="s">
        <v>70</v>
      </c>
      <c r="E29" s="25" t="s">
        <v>1405</v>
      </c>
    </row>
    <row r="30" spans="1:16" ht="120" x14ac:dyDescent="0.25">
      <c r="A30" s="17" t="s">
        <v>73</v>
      </c>
      <c r="E30" s="19" t="s">
        <v>1045</v>
      </c>
    </row>
    <row r="31" spans="1:16" x14ac:dyDescent="0.25">
      <c r="A31" s="17" t="s">
        <v>64</v>
      </c>
      <c r="B31" s="17">
        <v>4</v>
      </c>
      <c r="C31" s="18" t="s">
        <v>1406</v>
      </c>
      <c r="D31" t="s">
        <v>66</v>
      </c>
      <c r="E31" s="19" t="s">
        <v>1407</v>
      </c>
      <c r="F31" s="20" t="s">
        <v>164</v>
      </c>
      <c r="G31" s="21">
        <v>0.55500000000000005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19" t="s">
        <v>1408</v>
      </c>
    </row>
    <row r="33" spans="1:16" ht="60" x14ac:dyDescent="0.25">
      <c r="A33" s="17" t="s">
        <v>70</v>
      </c>
      <c r="E33" s="25" t="s">
        <v>1409</v>
      </c>
    </row>
    <row r="34" spans="1:16" x14ac:dyDescent="0.25">
      <c r="A34" s="17" t="s">
        <v>70</v>
      </c>
      <c r="E34" s="25" t="s">
        <v>1410</v>
      </c>
    </row>
    <row r="35" spans="1:16" x14ac:dyDescent="0.25">
      <c r="A35" s="17" t="s">
        <v>70</v>
      </c>
      <c r="E35" s="25" t="s">
        <v>1411</v>
      </c>
    </row>
    <row r="36" spans="1:16" ht="120" x14ac:dyDescent="0.25">
      <c r="A36" s="17" t="s">
        <v>73</v>
      </c>
      <c r="E36" s="19" t="s">
        <v>1045</v>
      </c>
    </row>
    <row r="37" spans="1:16" x14ac:dyDescent="0.25">
      <c r="A37" s="17" t="s">
        <v>64</v>
      </c>
      <c r="B37" s="17">
        <v>5</v>
      </c>
      <c r="C37" s="18" t="s">
        <v>1046</v>
      </c>
      <c r="D37" t="s">
        <v>66</v>
      </c>
      <c r="E37" s="19" t="s">
        <v>1047</v>
      </c>
      <c r="F37" s="20" t="s">
        <v>68</v>
      </c>
      <c r="G37" s="21">
        <v>10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69</v>
      </c>
      <c r="E38" s="24" t="s">
        <v>66</v>
      </c>
    </row>
    <row r="39" spans="1:16" ht="60" x14ac:dyDescent="0.25">
      <c r="A39" s="17" t="s">
        <v>70</v>
      </c>
      <c r="E39" s="25" t="s">
        <v>1412</v>
      </c>
    </row>
    <row r="40" spans="1:16" x14ac:dyDescent="0.25">
      <c r="A40" s="17" t="s">
        <v>70</v>
      </c>
      <c r="E40" s="25" t="s">
        <v>638</v>
      </c>
    </row>
    <row r="41" spans="1:16" x14ac:dyDescent="0.25">
      <c r="A41" s="17" t="s">
        <v>70</v>
      </c>
      <c r="E41" s="25" t="s">
        <v>145</v>
      </c>
    </row>
    <row r="42" spans="1:16" ht="75" x14ac:dyDescent="0.25">
      <c r="A42" s="17" t="s">
        <v>73</v>
      </c>
      <c r="E42" s="19" t="s">
        <v>1049</v>
      </c>
    </row>
    <row r="43" spans="1:16" x14ac:dyDescent="0.25">
      <c r="A43" s="17" t="s">
        <v>64</v>
      </c>
      <c r="B43" s="17">
        <v>6</v>
      </c>
      <c r="C43" s="18" t="s">
        <v>1413</v>
      </c>
      <c r="D43" t="s">
        <v>66</v>
      </c>
      <c r="E43" s="19" t="s">
        <v>1414</v>
      </c>
      <c r="F43" s="20" t="s">
        <v>1415</v>
      </c>
      <c r="G43" s="21">
        <v>3</v>
      </c>
      <c r="H43" s="22">
        <v>0</v>
      </c>
      <c r="I43" s="22">
        <f>ROUND(G43*H43,P4)</f>
        <v>0</v>
      </c>
      <c r="O43" s="23">
        <f>I43*0.21</f>
        <v>0</v>
      </c>
      <c r="P43">
        <v>3</v>
      </c>
    </row>
    <row r="44" spans="1:16" ht="45" x14ac:dyDescent="0.25">
      <c r="A44" s="17" t="s">
        <v>69</v>
      </c>
      <c r="E44" s="19" t="s">
        <v>1416</v>
      </c>
    </row>
    <row r="45" spans="1:16" ht="60" x14ac:dyDescent="0.25">
      <c r="A45" s="17" t="s">
        <v>70</v>
      </c>
      <c r="E45" s="25" t="s">
        <v>1016</v>
      </c>
    </row>
    <row r="46" spans="1:16" x14ac:dyDescent="0.25">
      <c r="A46" s="17" t="s">
        <v>70</v>
      </c>
      <c r="E46" s="25" t="s">
        <v>625</v>
      </c>
    </row>
    <row r="47" spans="1:16" x14ac:dyDescent="0.25">
      <c r="A47" s="17" t="s">
        <v>70</v>
      </c>
      <c r="E47" s="25" t="s">
        <v>419</v>
      </c>
    </row>
    <row r="48" spans="1:16" ht="120" x14ac:dyDescent="0.25">
      <c r="A48" s="17" t="s">
        <v>73</v>
      </c>
      <c r="E48" s="19" t="s">
        <v>1045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58"/>
  <sheetViews>
    <sheetView topLeftCell="B1" workbookViewId="0">
      <selection activeCell="D13" sqref="D13"/>
    </sheetView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35</v>
      </c>
      <c r="I3" s="13">
        <f>SUMIFS(I10:I158,A10:A158,"SD")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806</v>
      </c>
      <c r="D4" s="33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1417</v>
      </c>
      <c r="D5" s="33"/>
      <c r="E5" s="11" t="s">
        <v>1418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32" t="s">
        <v>35</v>
      </c>
      <c r="D6" s="33"/>
      <c r="E6" s="11" t="s">
        <v>1544</v>
      </c>
      <c r="F6" s="3"/>
      <c r="G6" s="3"/>
      <c r="H6" s="3"/>
      <c r="I6" s="3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810</v>
      </c>
      <c r="D10" s="14"/>
      <c r="E10" s="14" t="s">
        <v>1419</v>
      </c>
      <c r="F10" s="14"/>
      <c r="G10" s="14"/>
      <c r="H10" s="14"/>
      <c r="I10" s="16">
        <f>SUMIFS(I11:I19,A11:A19,"P")</f>
        <v>0</v>
      </c>
    </row>
    <row r="11" spans="1:16" ht="30" x14ac:dyDescent="0.25">
      <c r="A11" s="17" t="s">
        <v>64</v>
      </c>
      <c r="B11" s="17">
        <v>1</v>
      </c>
      <c r="C11" s="18" t="s">
        <v>1420</v>
      </c>
      <c r="D11" t="s">
        <v>66</v>
      </c>
      <c r="E11" s="19" t="s">
        <v>1421</v>
      </c>
      <c r="F11" s="20" t="s">
        <v>174</v>
      </c>
      <c r="G11" s="21">
        <v>0.06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165" x14ac:dyDescent="0.25">
      <c r="A13" s="17" t="s">
        <v>73</v>
      </c>
      <c r="E13" s="19" t="s">
        <v>176</v>
      </c>
    </row>
    <row r="14" spans="1:16" x14ac:dyDescent="0.25">
      <c r="A14" s="17" t="s">
        <v>64</v>
      </c>
      <c r="B14" s="17">
        <v>2</v>
      </c>
      <c r="C14" s="18" t="s">
        <v>1389</v>
      </c>
      <c r="D14" t="s">
        <v>66</v>
      </c>
      <c r="E14" s="19" t="s">
        <v>1390</v>
      </c>
      <c r="F14" s="20" t="s">
        <v>1391</v>
      </c>
      <c r="G14" s="21">
        <v>1</v>
      </c>
      <c r="H14" s="22">
        <v>0</v>
      </c>
      <c r="I14" s="22">
        <f>ROUND(G14*H14,P4)</f>
        <v>0</v>
      </c>
      <c r="O14" s="23">
        <f>I14*0.21</f>
        <v>0</v>
      </c>
      <c r="P14">
        <v>3</v>
      </c>
    </row>
    <row r="15" spans="1:16" x14ac:dyDescent="0.25">
      <c r="A15" s="17" t="s">
        <v>69</v>
      </c>
      <c r="E15" s="24" t="s">
        <v>66</v>
      </c>
    </row>
    <row r="16" spans="1:16" ht="60" x14ac:dyDescent="0.25">
      <c r="A16" s="17" t="s">
        <v>73</v>
      </c>
      <c r="E16" s="19" t="s">
        <v>1422</v>
      </c>
    </row>
    <row r="17" spans="1:16" ht="30" x14ac:dyDescent="0.25">
      <c r="A17" s="17" t="s">
        <v>64</v>
      </c>
      <c r="B17" s="17">
        <v>3</v>
      </c>
      <c r="C17" s="18" t="s">
        <v>1423</v>
      </c>
      <c r="D17" t="s">
        <v>66</v>
      </c>
      <c r="E17" s="19" t="s">
        <v>813</v>
      </c>
      <c r="F17" s="20" t="s">
        <v>174</v>
      </c>
      <c r="G17" s="21">
        <v>4.5279999999999996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24" t="s">
        <v>66</v>
      </c>
    </row>
    <row r="19" spans="1:16" ht="165" x14ac:dyDescent="0.25">
      <c r="A19" s="17" t="s">
        <v>73</v>
      </c>
      <c r="E19" s="19" t="s">
        <v>176</v>
      </c>
    </row>
    <row r="20" spans="1:16" x14ac:dyDescent="0.25">
      <c r="A20" s="14" t="s">
        <v>62</v>
      </c>
      <c r="B20" s="14"/>
      <c r="C20" s="15" t="s">
        <v>63</v>
      </c>
      <c r="D20" s="14"/>
      <c r="E20" s="14" t="s">
        <v>119</v>
      </c>
      <c r="F20" s="14"/>
      <c r="G20" s="14"/>
      <c r="H20" s="14"/>
      <c r="I20" s="16">
        <f>SUMIFS(I21:I35,A21:A35,"P")</f>
        <v>0</v>
      </c>
    </row>
    <row r="21" spans="1:16" x14ac:dyDescent="0.25">
      <c r="A21" s="17" t="s">
        <v>64</v>
      </c>
      <c r="B21" s="17">
        <v>4</v>
      </c>
      <c r="C21" s="18" t="s">
        <v>621</v>
      </c>
      <c r="D21" t="s">
        <v>66</v>
      </c>
      <c r="E21" s="19" t="s">
        <v>622</v>
      </c>
      <c r="F21" s="20" t="s">
        <v>127</v>
      </c>
      <c r="G21" s="21">
        <v>3.84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69</v>
      </c>
      <c r="E22" s="24" t="s">
        <v>66</v>
      </c>
    </row>
    <row r="23" spans="1:16" x14ac:dyDescent="0.25">
      <c r="A23" s="17" t="s">
        <v>70</v>
      </c>
      <c r="E23" s="25" t="s">
        <v>1424</v>
      </c>
    </row>
    <row r="24" spans="1:16" x14ac:dyDescent="0.25">
      <c r="A24" s="17" t="s">
        <v>70</v>
      </c>
      <c r="E24" s="25" t="s">
        <v>1425</v>
      </c>
    </row>
    <row r="25" spans="1:16" x14ac:dyDescent="0.25">
      <c r="A25" s="17" t="s">
        <v>70</v>
      </c>
      <c r="E25" s="25" t="s">
        <v>1426</v>
      </c>
    </row>
    <row r="26" spans="1:16" ht="409.5" x14ac:dyDescent="0.25">
      <c r="A26" s="17" t="s">
        <v>73</v>
      </c>
      <c r="E26" s="19" t="s">
        <v>1427</v>
      </c>
    </row>
    <row r="27" spans="1:16" x14ac:dyDescent="0.25">
      <c r="A27" s="17" t="s">
        <v>64</v>
      </c>
      <c r="B27" s="17">
        <v>5</v>
      </c>
      <c r="C27" s="18" t="s">
        <v>1428</v>
      </c>
      <c r="D27" t="s">
        <v>66</v>
      </c>
      <c r="E27" s="19" t="s">
        <v>1429</v>
      </c>
      <c r="F27" s="20" t="s">
        <v>127</v>
      </c>
      <c r="G27" s="21">
        <v>89.32</v>
      </c>
      <c r="H27" s="22">
        <v>0</v>
      </c>
      <c r="I27" s="22">
        <f>ROUND(G27*H27,P4)</f>
        <v>0</v>
      </c>
      <c r="O27" s="23">
        <f>I27*0.21</f>
        <v>0</v>
      </c>
      <c r="P27">
        <v>3</v>
      </c>
    </row>
    <row r="28" spans="1:16" x14ac:dyDescent="0.25">
      <c r="A28" s="17" t="s">
        <v>69</v>
      </c>
      <c r="E28" s="24" t="s">
        <v>66</v>
      </c>
    </row>
    <row r="29" spans="1:16" x14ac:dyDescent="0.25">
      <c r="A29" s="17" t="s">
        <v>70</v>
      </c>
      <c r="E29" s="25" t="s">
        <v>1430</v>
      </c>
    </row>
    <row r="30" spans="1:16" x14ac:dyDescent="0.25">
      <c r="A30" s="17" t="s">
        <v>70</v>
      </c>
      <c r="E30" s="25" t="s">
        <v>1431</v>
      </c>
    </row>
    <row r="31" spans="1:16" x14ac:dyDescent="0.25">
      <c r="A31" s="17" t="s">
        <v>70</v>
      </c>
      <c r="E31" s="25" t="s">
        <v>1432</v>
      </c>
    </row>
    <row r="32" spans="1:16" ht="405" x14ac:dyDescent="0.25">
      <c r="A32" s="17" t="s">
        <v>73</v>
      </c>
      <c r="E32" s="19" t="s">
        <v>1433</v>
      </c>
    </row>
    <row r="33" spans="1:16" x14ac:dyDescent="0.25">
      <c r="A33" s="17" t="s">
        <v>64</v>
      </c>
      <c r="B33" s="17">
        <v>6</v>
      </c>
      <c r="C33" s="18" t="s">
        <v>146</v>
      </c>
      <c r="D33" t="s">
        <v>66</v>
      </c>
      <c r="E33" s="19" t="s">
        <v>147</v>
      </c>
      <c r="F33" s="20" t="s">
        <v>127</v>
      </c>
      <c r="G33" s="21">
        <v>93.92</v>
      </c>
      <c r="H33" s="22">
        <v>0</v>
      </c>
      <c r="I33" s="22">
        <f>ROUND(G33*H33,P4)</f>
        <v>0</v>
      </c>
      <c r="O33" s="23">
        <f>I33*0.21</f>
        <v>0</v>
      </c>
      <c r="P33">
        <v>3</v>
      </c>
    </row>
    <row r="34" spans="1:16" x14ac:dyDescent="0.25">
      <c r="A34" s="17" t="s">
        <v>69</v>
      </c>
      <c r="E34" s="24" t="s">
        <v>66</v>
      </c>
    </row>
    <row r="35" spans="1:16" ht="345" x14ac:dyDescent="0.25">
      <c r="A35" s="17" t="s">
        <v>73</v>
      </c>
      <c r="E35" s="19" t="s">
        <v>1434</v>
      </c>
    </row>
    <row r="36" spans="1:16" x14ac:dyDescent="0.25">
      <c r="A36" s="14" t="s">
        <v>62</v>
      </c>
      <c r="B36" s="14"/>
      <c r="C36" s="15" t="s">
        <v>118</v>
      </c>
      <c r="D36" s="14"/>
      <c r="E36" s="14" t="s">
        <v>1435</v>
      </c>
      <c r="F36" s="14"/>
      <c r="G36" s="14"/>
      <c r="H36" s="14"/>
      <c r="I36" s="16">
        <f>SUMIFS(I37:I42,A37:A42,"P")</f>
        <v>0</v>
      </c>
    </row>
    <row r="37" spans="1:16" x14ac:dyDescent="0.25">
      <c r="A37" s="17" t="s">
        <v>64</v>
      </c>
      <c r="B37" s="17">
        <v>7</v>
      </c>
      <c r="C37" s="18" t="s">
        <v>1436</v>
      </c>
      <c r="D37" t="s">
        <v>66</v>
      </c>
      <c r="E37" s="19" t="s">
        <v>1437</v>
      </c>
      <c r="F37" s="20" t="s">
        <v>127</v>
      </c>
      <c r="G37" s="21">
        <v>4.6079999999999997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69</v>
      </c>
      <c r="E38" s="24" t="s">
        <v>66</v>
      </c>
    </row>
    <row r="39" spans="1:16" x14ac:dyDescent="0.25">
      <c r="A39" s="17" t="s">
        <v>70</v>
      </c>
      <c r="E39" s="25" t="s">
        <v>1438</v>
      </c>
    </row>
    <row r="40" spans="1:16" x14ac:dyDescent="0.25">
      <c r="A40" s="17" t="s">
        <v>70</v>
      </c>
      <c r="E40" s="25" t="s">
        <v>1259</v>
      </c>
    </row>
    <row r="41" spans="1:16" x14ac:dyDescent="0.25">
      <c r="A41" s="17" t="s">
        <v>70</v>
      </c>
      <c r="E41" s="25" t="s">
        <v>1260</v>
      </c>
    </row>
    <row r="42" spans="1:16" ht="409.5" x14ac:dyDescent="0.25">
      <c r="A42" s="17" t="s">
        <v>73</v>
      </c>
      <c r="E42" s="19" t="s">
        <v>1439</v>
      </c>
    </row>
    <row r="43" spans="1:16" x14ac:dyDescent="0.25">
      <c r="A43" s="14" t="s">
        <v>62</v>
      </c>
      <c r="B43" s="14"/>
      <c r="C43" s="15" t="s">
        <v>200</v>
      </c>
      <c r="D43" s="14"/>
      <c r="E43" s="14" t="s">
        <v>1440</v>
      </c>
      <c r="F43" s="14"/>
      <c r="G43" s="14"/>
      <c r="H43" s="14"/>
      <c r="I43" s="16">
        <f>SUMIFS(I44:I64,A44:A64,"P")</f>
        <v>0</v>
      </c>
    </row>
    <row r="44" spans="1:16" ht="30" x14ac:dyDescent="0.25">
      <c r="A44" s="17" t="s">
        <v>64</v>
      </c>
      <c r="B44" s="17">
        <v>8</v>
      </c>
      <c r="C44" s="18" t="s">
        <v>202</v>
      </c>
      <c r="D44" t="s">
        <v>66</v>
      </c>
      <c r="E44" s="19" t="s">
        <v>203</v>
      </c>
      <c r="F44" s="20" t="s">
        <v>68</v>
      </c>
      <c r="G44" s="21">
        <v>20</v>
      </c>
      <c r="H44" s="22">
        <v>0</v>
      </c>
      <c r="I44" s="22">
        <f>ROUND(G44*H44,P4)</f>
        <v>0</v>
      </c>
      <c r="O44" s="23">
        <f>I44*0.21</f>
        <v>0</v>
      </c>
      <c r="P44">
        <v>3</v>
      </c>
    </row>
    <row r="45" spans="1:16" x14ac:dyDescent="0.25">
      <c r="A45" s="17" t="s">
        <v>69</v>
      </c>
      <c r="E45" s="24" t="s">
        <v>66</v>
      </c>
    </row>
    <row r="46" spans="1:16" ht="90" x14ac:dyDescent="0.25">
      <c r="A46" s="17" t="s">
        <v>73</v>
      </c>
      <c r="E46" s="19" t="s">
        <v>1441</v>
      </c>
    </row>
    <row r="47" spans="1:16" x14ac:dyDescent="0.25">
      <c r="A47" s="17" t="s">
        <v>64</v>
      </c>
      <c r="B47" s="17">
        <v>9</v>
      </c>
      <c r="C47" s="18" t="s">
        <v>65</v>
      </c>
      <c r="D47" t="s">
        <v>66</v>
      </c>
      <c r="E47" s="19" t="s">
        <v>67</v>
      </c>
      <c r="F47" s="20" t="s">
        <v>68</v>
      </c>
      <c r="G47" s="21">
        <v>10</v>
      </c>
      <c r="H47" s="22">
        <v>0</v>
      </c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69</v>
      </c>
      <c r="E48" s="24" t="s">
        <v>66</v>
      </c>
    </row>
    <row r="49" spans="1:16" ht="120" x14ac:dyDescent="0.25">
      <c r="A49" s="17" t="s">
        <v>73</v>
      </c>
      <c r="E49" s="19" t="s">
        <v>1442</v>
      </c>
    </row>
    <row r="50" spans="1:16" x14ac:dyDescent="0.25">
      <c r="A50" s="17" t="s">
        <v>64</v>
      </c>
      <c r="B50" s="17">
        <v>10</v>
      </c>
      <c r="C50" s="18" t="s">
        <v>152</v>
      </c>
      <c r="D50" t="s">
        <v>66</v>
      </c>
      <c r="E50" s="19" t="s">
        <v>153</v>
      </c>
      <c r="F50" s="20" t="s">
        <v>113</v>
      </c>
      <c r="G50" s="21">
        <v>350</v>
      </c>
      <c r="H50" s="22">
        <v>0</v>
      </c>
      <c r="I50" s="22">
        <f>ROUND(G50*H50,P4)</f>
        <v>0</v>
      </c>
      <c r="O50" s="23">
        <f>I50*0.21</f>
        <v>0</v>
      </c>
      <c r="P50">
        <v>3</v>
      </c>
    </row>
    <row r="51" spans="1:16" x14ac:dyDescent="0.25">
      <c r="A51" s="17" t="s">
        <v>69</v>
      </c>
      <c r="E51" s="24" t="s">
        <v>66</v>
      </c>
    </row>
    <row r="52" spans="1:16" ht="135" x14ac:dyDescent="0.25">
      <c r="A52" s="17" t="s">
        <v>73</v>
      </c>
      <c r="E52" s="19" t="s">
        <v>1443</v>
      </c>
    </row>
    <row r="53" spans="1:16" x14ac:dyDescent="0.25">
      <c r="A53" s="17" t="s">
        <v>64</v>
      </c>
      <c r="B53" s="17">
        <v>11</v>
      </c>
      <c r="C53" s="18" t="s">
        <v>216</v>
      </c>
      <c r="D53" t="s">
        <v>66</v>
      </c>
      <c r="E53" s="19" t="s">
        <v>217</v>
      </c>
      <c r="F53" s="20" t="s">
        <v>113</v>
      </c>
      <c r="G53" s="21">
        <v>350</v>
      </c>
      <c r="H53" s="22">
        <v>0</v>
      </c>
      <c r="I53" s="22">
        <f>ROUND(G53*H53,P4)</f>
        <v>0</v>
      </c>
      <c r="O53" s="23">
        <f>I53*0.21</f>
        <v>0</v>
      </c>
      <c r="P53">
        <v>3</v>
      </c>
    </row>
    <row r="54" spans="1:16" x14ac:dyDescent="0.25">
      <c r="A54" s="17" t="s">
        <v>69</v>
      </c>
      <c r="E54" s="24" t="s">
        <v>66</v>
      </c>
    </row>
    <row r="55" spans="1:16" ht="165" x14ac:dyDescent="0.25">
      <c r="A55" s="17" t="s">
        <v>73</v>
      </c>
      <c r="E55" s="19" t="s">
        <v>1444</v>
      </c>
    </row>
    <row r="56" spans="1:16" ht="30" x14ac:dyDescent="0.25">
      <c r="A56" s="17" t="s">
        <v>64</v>
      </c>
      <c r="B56" s="17">
        <v>12</v>
      </c>
      <c r="C56" s="18" t="s">
        <v>223</v>
      </c>
      <c r="D56" t="s">
        <v>66</v>
      </c>
      <c r="E56" s="19" t="s">
        <v>224</v>
      </c>
      <c r="F56" s="20" t="s">
        <v>113</v>
      </c>
      <c r="G56" s="21">
        <v>319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69</v>
      </c>
      <c r="E57" s="24" t="s">
        <v>66</v>
      </c>
    </row>
    <row r="58" spans="1:16" ht="90" x14ac:dyDescent="0.25">
      <c r="A58" s="17" t="s">
        <v>73</v>
      </c>
      <c r="E58" s="19" t="s">
        <v>225</v>
      </c>
    </row>
    <row r="59" spans="1:16" x14ac:dyDescent="0.25">
      <c r="A59" s="17" t="s">
        <v>64</v>
      </c>
      <c r="B59" s="17">
        <v>13</v>
      </c>
      <c r="C59" s="18" t="s">
        <v>1445</v>
      </c>
      <c r="D59" t="s">
        <v>66</v>
      </c>
      <c r="E59" s="19" t="s">
        <v>1446</v>
      </c>
      <c r="F59" s="20" t="s">
        <v>68</v>
      </c>
      <c r="G59" s="21">
        <v>10</v>
      </c>
      <c r="H59" s="22">
        <v>0</v>
      </c>
      <c r="I59" s="22">
        <f>ROUND(G59*H59,P4)</f>
        <v>0</v>
      </c>
      <c r="O59" s="23">
        <f>I59*0.21</f>
        <v>0</v>
      </c>
      <c r="P59">
        <v>3</v>
      </c>
    </row>
    <row r="60" spans="1:16" x14ac:dyDescent="0.25">
      <c r="A60" s="17" t="s">
        <v>69</v>
      </c>
      <c r="E60" s="24" t="s">
        <v>66</v>
      </c>
    </row>
    <row r="61" spans="1:16" ht="90" x14ac:dyDescent="0.25">
      <c r="A61" s="17" t="s">
        <v>73</v>
      </c>
      <c r="E61" s="19" t="s">
        <v>1447</v>
      </c>
    </row>
    <row r="62" spans="1:16" x14ac:dyDescent="0.25">
      <c r="A62" s="17" t="s">
        <v>64</v>
      </c>
      <c r="B62" s="17">
        <v>14</v>
      </c>
      <c r="C62" s="18" t="s">
        <v>1448</v>
      </c>
      <c r="D62" t="s">
        <v>66</v>
      </c>
      <c r="E62" s="19" t="s">
        <v>1449</v>
      </c>
      <c r="F62" s="20" t="s">
        <v>68</v>
      </c>
      <c r="G62" s="21">
        <v>10</v>
      </c>
      <c r="H62" s="22">
        <v>0</v>
      </c>
      <c r="I62" s="22">
        <f>ROUND(G62*H62,P4)</f>
        <v>0</v>
      </c>
      <c r="O62" s="23">
        <f>I62*0.21</f>
        <v>0</v>
      </c>
      <c r="P62">
        <v>3</v>
      </c>
    </row>
    <row r="63" spans="1:16" x14ac:dyDescent="0.25">
      <c r="A63" s="17" t="s">
        <v>69</v>
      </c>
      <c r="E63" s="24" t="s">
        <v>66</v>
      </c>
    </row>
    <row r="64" spans="1:16" ht="135" x14ac:dyDescent="0.25">
      <c r="A64" s="17" t="s">
        <v>73</v>
      </c>
      <c r="E64" s="19" t="s">
        <v>1450</v>
      </c>
    </row>
    <row r="65" spans="1:16" x14ac:dyDescent="0.25">
      <c r="A65" s="14" t="s">
        <v>62</v>
      </c>
      <c r="B65" s="14"/>
      <c r="C65" s="15" t="s">
        <v>231</v>
      </c>
      <c r="D65" s="14"/>
      <c r="E65" s="14" t="s">
        <v>1451</v>
      </c>
      <c r="F65" s="14"/>
      <c r="G65" s="14"/>
      <c r="H65" s="14"/>
      <c r="I65" s="16">
        <f>SUMIFS(I66:I158,A66:A158,"P")</f>
        <v>0</v>
      </c>
    </row>
    <row r="66" spans="1:16" x14ac:dyDescent="0.25">
      <c r="A66" s="17" t="s">
        <v>64</v>
      </c>
      <c r="B66" s="17">
        <v>15</v>
      </c>
      <c r="C66" s="18" t="s">
        <v>233</v>
      </c>
      <c r="D66" t="s">
        <v>66</v>
      </c>
      <c r="E66" s="19" t="s">
        <v>234</v>
      </c>
      <c r="F66" s="20" t="s">
        <v>113</v>
      </c>
      <c r="G66" s="21">
        <v>125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69</v>
      </c>
      <c r="E67" s="24" t="s">
        <v>66</v>
      </c>
    </row>
    <row r="68" spans="1:16" ht="150" x14ac:dyDescent="0.25">
      <c r="A68" s="17" t="s">
        <v>73</v>
      </c>
      <c r="E68" s="19" t="s">
        <v>1452</v>
      </c>
    </row>
    <row r="69" spans="1:16" x14ac:dyDescent="0.25">
      <c r="A69" s="17" t="s">
        <v>64</v>
      </c>
      <c r="B69" s="17">
        <v>16</v>
      </c>
      <c r="C69" s="18" t="s">
        <v>237</v>
      </c>
      <c r="D69" t="s">
        <v>66</v>
      </c>
      <c r="E69" s="19" t="s">
        <v>238</v>
      </c>
      <c r="F69" s="20" t="s">
        <v>68</v>
      </c>
      <c r="G69" s="21">
        <v>12</v>
      </c>
      <c r="H69" s="22">
        <v>0</v>
      </c>
      <c r="I69" s="22">
        <f>ROUND(G69*H69,P4)</f>
        <v>0</v>
      </c>
      <c r="O69" s="23">
        <f>I69*0.21</f>
        <v>0</v>
      </c>
      <c r="P69">
        <v>3</v>
      </c>
    </row>
    <row r="70" spans="1:16" x14ac:dyDescent="0.25">
      <c r="A70" s="17" t="s">
        <v>69</v>
      </c>
      <c r="E70" s="24" t="s">
        <v>66</v>
      </c>
    </row>
    <row r="71" spans="1:16" ht="90" x14ac:dyDescent="0.25">
      <c r="A71" s="17" t="s">
        <v>73</v>
      </c>
      <c r="E71" s="19" t="s">
        <v>1453</v>
      </c>
    </row>
    <row r="72" spans="1:16" x14ac:dyDescent="0.25">
      <c r="A72" s="17" t="s">
        <v>64</v>
      </c>
      <c r="B72" s="17">
        <v>17</v>
      </c>
      <c r="C72" s="18" t="s">
        <v>244</v>
      </c>
      <c r="D72" t="s">
        <v>66</v>
      </c>
      <c r="E72" s="19" t="s">
        <v>245</v>
      </c>
      <c r="F72" s="20" t="s">
        <v>68</v>
      </c>
      <c r="G72" s="21">
        <v>12</v>
      </c>
      <c r="H72" s="22">
        <v>0</v>
      </c>
      <c r="I72" s="22">
        <f>ROUND(G72*H72,P4)</f>
        <v>0</v>
      </c>
      <c r="O72" s="23">
        <f>I72*0.21</f>
        <v>0</v>
      </c>
      <c r="P72">
        <v>3</v>
      </c>
    </row>
    <row r="73" spans="1:16" x14ac:dyDescent="0.25">
      <c r="A73" s="17" t="s">
        <v>69</v>
      </c>
      <c r="E73" s="24" t="s">
        <v>66</v>
      </c>
    </row>
    <row r="74" spans="1:16" ht="120" x14ac:dyDescent="0.25">
      <c r="A74" s="17" t="s">
        <v>73</v>
      </c>
      <c r="E74" s="19" t="s">
        <v>1454</v>
      </c>
    </row>
    <row r="75" spans="1:16" ht="30" x14ac:dyDescent="0.25">
      <c r="A75" s="17" t="s">
        <v>64</v>
      </c>
      <c r="B75" s="17">
        <v>18</v>
      </c>
      <c r="C75" s="18" t="s">
        <v>1455</v>
      </c>
      <c r="D75" t="s">
        <v>66</v>
      </c>
      <c r="E75" s="19" t="s">
        <v>1456</v>
      </c>
      <c r="F75" s="20" t="s">
        <v>857</v>
      </c>
      <c r="G75" s="21">
        <v>200</v>
      </c>
      <c r="H75" s="22">
        <v>0</v>
      </c>
      <c r="I75" s="22">
        <f>ROUND(G75*H75,P4)</f>
        <v>0</v>
      </c>
      <c r="O75" s="23">
        <f>I75*0.21</f>
        <v>0</v>
      </c>
      <c r="P75">
        <v>3</v>
      </c>
    </row>
    <row r="76" spans="1:16" x14ac:dyDescent="0.25">
      <c r="A76" s="17" t="s">
        <v>69</v>
      </c>
      <c r="E76" s="24" t="s">
        <v>66</v>
      </c>
    </row>
    <row r="77" spans="1:16" ht="150" x14ac:dyDescent="0.25">
      <c r="A77" s="17" t="s">
        <v>73</v>
      </c>
      <c r="E77" s="19" t="s">
        <v>1457</v>
      </c>
    </row>
    <row r="78" spans="1:16" x14ac:dyDescent="0.25">
      <c r="A78" s="17" t="s">
        <v>64</v>
      </c>
      <c r="B78" s="17">
        <v>19</v>
      </c>
      <c r="C78" s="18" t="s">
        <v>1458</v>
      </c>
      <c r="D78" t="s">
        <v>66</v>
      </c>
      <c r="E78" s="19" t="s">
        <v>1459</v>
      </c>
      <c r="F78" s="20" t="s">
        <v>113</v>
      </c>
      <c r="G78" s="21">
        <v>50</v>
      </c>
      <c r="H78" s="22">
        <v>0</v>
      </c>
      <c r="I78" s="22">
        <f>ROUND(G78*H78,P4)</f>
        <v>0</v>
      </c>
      <c r="O78" s="23">
        <f>I78*0.21</f>
        <v>0</v>
      </c>
      <c r="P78">
        <v>3</v>
      </c>
    </row>
    <row r="79" spans="1:16" x14ac:dyDescent="0.25">
      <c r="A79" s="17" t="s">
        <v>69</v>
      </c>
      <c r="E79" s="24" t="s">
        <v>66</v>
      </c>
    </row>
    <row r="80" spans="1:16" ht="105" x14ac:dyDescent="0.25">
      <c r="A80" s="17" t="s">
        <v>73</v>
      </c>
      <c r="E80" s="19" t="s">
        <v>1460</v>
      </c>
    </row>
    <row r="81" spans="1:16" ht="30" x14ac:dyDescent="0.25">
      <c r="A81" s="17" t="s">
        <v>64</v>
      </c>
      <c r="B81" s="17">
        <v>20</v>
      </c>
      <c r="C81" s="18" t="s">
        <v>1461</v>
      </c>
      <c r="D81" t="s">
        <v>66</v>
      </c>
      <c r="E81" s="19" t="s">
        <v>1462</v>
      </c>
      <c r="F81" s="20" t="s">
        <v>113</v>
      </c>
      <c r="G81" s="21">
        <v>335</v>
      </c>
      <c r="H81" s="22">
        <v>0</v>
      </c>
      <c r="I81" s="22">
        <f>ROUND(G81*H81,P4)</f>
        <v>0</v>
      </c>
      <c r="O81" s="23">
        <f>I81*0.21</f>
        <v>0</v>
      </c>
      <c r="P81">
        <v>3</v>
      </c>
    </row>
    <row r="82" spans="1:16" x14ac:dyDescent="0.25">
      <c r="A82" s="17" t="s">
        <v>69</v>
      </c>
      <c r="E82" s="24" t="s">
        <v>66</v>
      </c>
    </row>
    <row r="83" spans="1:16" ht="105" x14ac:dyDescent="0.25">
      <c r="A83" s="17" t="s">
        <v>73</v>
      </c>
      <c r="E83" s="19" t="s">
        <v>1460</v>
      </c>
    </row>
    <row r="84" spans="1:16" ht="30" x14ac:dyDescent="0.25">
      <c r="A84" s="17" t="s">
        <v>64</v>
      </c>
      <c r="B84" s="17">
        <v>21</v>
      </c>
      <c r="C84" s="18" t="s">
        <v>658</v>
      </c>
      <c r="D84" t="s">
        <v>66</v>
      </c>
      <c r="E84" s="19" t="s">
        <v>659</v>
      </c>
      <c r="F84" s="20" t="s">
        <v>68</v>
      </c>
      <c r="G84" s="21">
        <v>12</v>
      </c>
      <c r="H84" s="22">
        <v>0</v>
      </c>
      <c r="I84" s="22">
        <f>ROUND(G84*H84,P4)</f>
        <v>0</v>
      </c>
      <c r="O84" s="23">
        <f>I84*0.21</f>
        <v>0</v>
      </c>
      <c r="P84">
        <v>3</v>
      </c>
    </row>
    <row r="85" spans="1:16" x14ac:dyDescent="0.25">
      <c r="A85" s="17" t="s">
        <v>69</v>
      </c>
      <c r="E85" s="24" t="s">
        <v>66</v>
      </c>
    </row>
    <row r="86" spans="1:16" ht="120" x14ac:dyDescent="0.25">
      <c r="A86" s="17" t="s">
        <v>73</v>
      </c>
      <c r="E86" s="19" t="s">
        <v>1463</v>
      </c>
    </row>
    <row r="87" spans="1:16" ht="30" x14ac:dyDescent="0.25">
      <c r="A87" s="17" t="s">
        <v>64</v>
      </c>
      <c r="B87" s="17">
        <v>22</v>
      </c>
      <c r="C87" s="18" t="s">
        <v>1464</v>
      </c>
      <c r="D87" t="s">
        <v>66</v>
      </c>
      <c r="E87" s="19" t="s">
        <v>1465</v>
      </c>
      <c r="F87" s="20" t="s">
        <v>68</v>
      </c>
      <c r="G87" s="21">
        <v>12</v>
      </c>
      <c r="H87" s="22">
        <v>0</v>
      </c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69</v>
      </c>
      <c r="E88" s="24" t="s">
        <v>66</v>
      </c>
    </row>
    <row r="89" spans="1:16" ht="120" x14ac:dyDescent="0.25">
      <c r="A89" s="17" t="s">
        <v>73</v>
      </c>
      <c r="E89" s="19" t="s">
        <v>1463</v>
      </c>
    </row>
    <row r="90" spans="1:16" x14ac:dyDescent="0.25">
      <c r="A90" s="17" t="s">
        <v>64</v>
      </c>
      <c r="B90" s="17">
        <v>23</v>
      </c>
      <c r="C90" s="18" t="s">
        <v>269</v>
      </c>
      <c r="D90" t="s">
        <v>66</v>
      </c>
      <c r="E90" s="19" t="s">
        <v>270</v>
      </c>
      <c r="F90" s="20" t="s">
        <v>68</v>
      </c>
      <c r="G90" s="21">
        <v>20</v>
      </c>
      <c r="H90" s="22">
        <v>0</v>
      </c>
      <c r="I90" s="22">
        <f>ROUND(G90*H90,P4)</f>
        <v>0</v>
      </c>
      <c r="O90" s="23">
        <f>I90*0.21</f>
        <v>0</v>
      </c>
      <c r="P90">
        <v>3</v>
      </c>
    </row>
    <row r="91" spans="1:16" x14ac:dyDescent="0.25">
      <c r="A91" s="17" t="s">
        <v>69</v>
      </c>
      <c r="E91" s="24" t="s">
        <v>66</v>
      </c>
    </row>
    <row r="92" spans="1:16" ht="105" x14ac:dyDescent="0.25">
      <c r="A92" s="17" t="s">
        <v>73</v>
      </c>
      <c r="E92" s="19" t="s">
        <v>1466</v>
      </c>
    </row>
    <row r="93" spans="1:16" x14ac:dyDescent="0.25">
      <c r="A93" s="17" t="s">
        <v>64</v>
      </c>
      <c r="B93" s="17">
        <v>24</v>
      </c>
      <c r="C93" s="18" t="s">
        <v>1467</v>
      </c>
      <c r="D93" t="s">
        <v>66</v>
      </c>
      <c r="E93" s="19" t="s">
        <v>1468</v>
      </c>
      <c r="F93" s="20" t="s">
        <v>113</v>
      </c>
      <c r="G93" s="21">
        <v>101</v>
      </c>
      <c r="H93" s="22">
        <v>0</v>
      </c>
      <c r="I93" s="22">
        <f>ROUND(G93*H93,P4)</f>
        <v>0</v>
      </c>
      <c r="O93" s="23">
        <f>I93*0.21</f>
        <v>0</v>
      </c>
      <c r="P93">
        <v>3</v>
      </c>
    </row>
    <row r="94" spans="1:16" x14ac:dyDescent="0.25">
      <c r="A94" s="17" t="s">
        <v>69</v>
      </c>
      <c r="E94" s="24" t="s">
        <v>66</v>
      </c>
    </row>
    <row r="95" spans="1:16" ht="135" x14ac:dyDescent="0.25">
      <c r="A95" s="17" t="s">
        <v>73</v>
      </c>
      <c r="E95" s="19" t="s">
        <v>1469</v>
      </c>
    </row>
    <row r="96" spans="1:16" x14ac:dyDescent="0.25">
      <c r="A96" s="17" t="s">
        <v>64</v>
      </c>
      <c r="B96" s="17">
        <v>25</v>
      </c>
      <c r="C96" s="18" t="s">
        <v>1470</v>
      </c>
      <c r="D96" t="s">
        <v>66</v>
      </c>
      <c r="E96" s="19" t="s">
        <v>1471</v>
      </c>
      <c r="F96" s="20" t="s">
        <v>68</v>
      </c>
      <c r="G96" s="21">
        <v>5</v>
      </c>
      <c r="H96" s="22">
        <v>0</v>
      </c>
      <c r="I96" s="22">
        <f>ROUND(G96*H96,P4)</f>
        <v>0</v>
      </c>
      <c r="O96" s="23">
        <f>I96*0.21</f>
        <v>0</v>
      </c>
      <c r="P96">
        <v>3</v>
      </c>
    </row>
    <row r="97" spans="1:16" x14ac:dyDescent="0.25">
      <c r="A97" s="17" t="s">
        <v>69</v>
      </c>
      <c r="E97" s="24" t="s">
        <v>66</v>
      </c>
    </row>
    <row r="98" spans="1:16" ht="135" x14ac:dyDescent="0.25">
      <c r="A98" s="17" t="s">
        <v>73</v>
      </c>
      <c r="E98" s="19" t="s">
        <v>1472</v>
      </c>
    </row>
    <row r="99" spans="1:16" x14ac:dyDescent="0.25">
      <c r="A99" s="17" t="s">
        <v>64</v>
      </c>
      <c r="B99" s="17">
        <v>26</v>
      </c>
      <c r="C99" s="18" t="s">
        <v>1473</v>
      </c>
      <c r="D99" t="s">
        <v>66</v>
      </c>
      <c r="E99" s="19" t="s">
        <v>1474</v>
      </c>
      <c r="F99" s="20" t="s">
        <v>68</v>
      </c>
      <c r="G99" s="21">
        <v>1</v>
      </c>
      <c r="H99" s="22">
        <v>0</v>
      </c>
      <c r="I99" s="22">
        <f>ROUND(G99*H99,P4)</f>
        <v>0</v>
      </c>
      <c r="O99" s="23">
        <f>I99*0.21</f>
        <v>0</v>
      </c>
      <c r="P99">
        <v>3</v>
      </c>
    </row>
    <row r="100" spans="1:16" x14ac:dyDescent="0.25">
      <c r="A100" s="17" t="s">
        <v>69</v>
      </c>
      <c r="E100" s="24" t="s">
        <v>66</v>
      </c>
    </row>
    <row r="101" spans="1:16" ht="120" x14ac:dyDescent="0.25">
      <c r="A101" s="17" t="s">
        <v>73</v>
      </c>
      <c r="E101" s="19" t="s">
        <v>1475</v>
      </c>
    </row>
    <row r="102" spans="1:16" ht="30" x14ac:dyDescent="0.25">
      <c r="A102" s="17" t="s">
        <v>64</v>
      </c>
      <c r="B102" s="17">
        <v>27</v>
      </c>
      <c r="C102" s="18" t="s">
        <v>1476</v>
      </c>
      <c r="D102" t="s">
        <v>66</v>
      </c>
      <c r="E102" s="19" t="s">
        <v>1477</v>
      </c>
      <c r="F102" s="20" t="s">
        <v>68</v>
      </c>
      <c r="G102" s="21">
        <v>5</v>
      </c>
      <c r="H102" s="22">
        <v>0</v>
      </c>
      <c r="I102" s="22">
        <f>ROUND(G102*H102,P4)</f>
        <v>0</v>
      </c>
      <c r="O102" s="23">
        <f>I102*0.21</f>
        <v>0</v>
      </c>
      <c r="P102">
        <v>3</v>
      </c>
    </row>
    <row r="103" spans="1:16" x14ac:dyDescent="0.25">
      <c r="A103" s="17" t="s">
        <v>69</v>
      </c>
      <c r="E103" s="24" t="s">
        <v>66</v>
      </c>
    </row>
    <row r="104" spans="1:16" ht="120" x14ac:dyDescent="0.25">
      <c r="A104" s="17" t="s">
        <v>73</v>
      </c>
      <c r="E104" s="19" t="s">
        <v>1475</v>
      </c>
    </row>
    <row r="105" spans="1:16" ht="30" x14ac:dyDescent="0.25">
      <c r="A105" s="17" t="s">
        <v>64</v>
      </c>
      <c r="B105" s="17">
        <v>28</v>
      </c>
      <c r="C105" s="18" t="s">
        <v>1478</v>
      </c>
      <c r="D105" t="s">
        <v>66</v>
      </c>
      <c r="E105" s="19" t="s">
        <v>1479</v>
      </c>
      <c r="F105" s="20" t="s">
        <v>68</v>
      </c>
      <c r="G105" s="21">
        <v>5</v>
      </c>
      <c r="H105" s="22">
        <v>0</v>
      </c>
      <c r="I105" s="22">
        <f>ROUND(G105*H105,P4)</f>
        <v>0</v>
      </c>
      <c r="O105" s="23">
        <f>I105*0.21</f>
        <v>0</v>
      </c>
      <c r="P105">
        <v>3</v>
      </c>
    </row>
    <row r="106" spans="1:16" x14ac:dyDescent="0.25">
      <c r="A106" s="17" t="s">
        <v>69</v>
      </c>
      <c r="E106" s="24" t="s">
        <v>66</v>
      </c>
    </row>
    <row r="107" spans="1:16" ht="105" x14ac:dyDescent="0.25">
      <c r="A107" s="17" t="s">
        <v>73</v>
      </c>
      <c r="E107" s="19" t="s">
        <v>1480</v>
      </c>
    </row>
    <row r="108" spans="1:16" ht="30" x14ac:dyDescent="0.25">
      <c r="A108" s="17" t="s">
        <v>64</v>
      </c>
      <c r="B108" s="17">
        <v>29</v>
      </c>
      <c r="C108" s="18" t="s">
        <v>1481</v>
      </c>
      <c r="D108" t="s">
        <v>66</v>
      </c>
      <c r="E108" s="19" t="s">
        <v>1482</v>
      </c>
      <c r="F108" s="20" t="s">
        <v>68</v>
      </c>
      <c r="G108" s="21">
        <v>1</v>
      </c>
      <c r="H108" s="22">
        <v>0</v>
      </c>
      <c r="I108" s="22">
        <f>ROUND(G108*H108,P4)</f>
        <v>0</v>
      </c>
      <c r="O108" s="23">
        <f>I108*0.21</f>
        <v>0</v>
      </c>
      <c r="P108">
        <v>3</v>
      </c>
    </row>
    <row r="109" spans="1:16" x14ac:dyDescent="0.25">
      <c r="A109" s="17" t="s">
        <v>69</v>
      </c>
      <c r="E109" s="24" t="s">
        <v>66</v>
      </c>
    </row>
    <row r="110" spans="1:16" ht="105" x14ac:dyDescent="0.25">
      <c r="A110" s="17" t="s">
        <v>73</v>
      </c>
      <c r="E110" s="19" t="s">
        <v>1480</v>
      </c>
    </row>
    <row r="111" spans="1:16" ht="30" x14ac:dyDescent="0.25">
      <c r="A111" s="17" t="s">
        <v>64</v>
      </c>
      <c r="B111" s="17">
        <v>30</v>
      </c>
      <c r="C111" s="18" t="s">
        <v>1483</v>
      </c>
      <c r="D111" t="s">
        <v>66</v>
      </c>
      <c r="E111" s="19" t="s">
        <v>1484</v>
      </c>
      <c r="F111" s="20" t="s">
        <v>68</v>
      </c>
      <c r="G111" s="21">
        <v>1</v>
      </c>
      <c r="H111" s="22">
        <v>0</v>
      </c>
      <c r="I111" s="22">
        <f>ROUND(G111*H111,P4)</f>
        <v>0</v>
      </c>
      <c r="O111" s="23">
        <f>I111*0.21</f>
        <v>0</v>
      </c>
      <c r="P111">
        <v>3</v>
      </c>
    </row>
    <row r="112" spans="1:16" x14ac:dyDescent="0.25">
      <c r="A112" s="17" t="s">
        <v>69</v>
      </c>
      <c r="E112" s="24" t="s">
        <v>66</v>
      </c>
    </row>
    <row r="113" spans="1:16" ht="135" x14ac:dyDescent="0.25">
      <c r="A113" s="17" t="s">
        <v>73</v>
      </c>
      <c r="E113" s="19" t="s">
        <v>1485</v>
      </c>
    </row>
    <row r="114" spans="1:16" x14ac:dyDescent="0.25">
      <c r="A114" s="17" t="s">
        <v>64</v>
      </c>
      <c r="B114" s="17">
        <v>31</v>
      </c>
      <c r="C114" s="18" t="s">
        <v>1486</v>
      </c>
      <c r="D114" t="s">
        <v>66</v>
      </c>
      <c r="E114" s="19" t="s">
        <v>1487</v>
      </c>
      <c r="F114" s="20" t="s">
        <v>68</v>
      </c>
      <c r="G114" s="21">
        <v>6</v>
      </c>
      <c r="H114" s="22">
        <v>0</v>
      </c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69</v>
      </c>
      <c r="E115" s="24" t="s">
        <v>66</v>
      </c>
    </row>
    <row r="116" spans="1:16" ht="135" x14ac:dyDescent="0.25">
      <c r="A116" s="17" t="s">
        <v>73</v>
      </c>
      <c r="E116" s="19" t="s">
        <v>1488</v>
      </c>
    </row>
    <row r="117" spans="1:16" ht="30" x14ac:dyDescent="0.25">
      <c r="A117" s="17" t="s">
        <v>64</v>
      </c>
      <c r="B117" s="17">
        <v>32</v>
      </c>
      <c r="C117" s="18" t="s">
        <v>1489</v>
      </c>
      <c r="D117" t="s">
        <v>66</v>
      </c>
      <c r="E117" s="19" t="s">
        <v>1490</v>
      </c>
      <c r="F117" s="20" t="s">
        <v>68</v>
      </c>
      <c r="G117" s="21">
        <v>6</v>
      </c>
      <c r="H117" s="22">
        <v>0</v>
      </c>
      <c r="I117" s="22">
        <f>ROUND(G117*H117,P4)</f>
        <v>0</v>
      </c>
      <c r="O117" s="23">
        <f>I117*0.21</f>
        <v>0</v>
      </c>
      <c r="P117">
        <v>3</v>
      </c>
    </row>
    <row r="118" spans="1:16" x14ac:dyDescent="0.25">
      <c r="A118" s="17" t="s">
        <v>69</v>
      </c>
      <c r="E118" s="24" t="s">
        <v>66</v>
      </c>
    </row>
    <row r="119" spans="1:16" ht="135" x14ac:dyDescent="0.25">
      <c r="A119" s="17" t="s">
        <v>73</v>
      </c>
      <c r="E119" s="19" t="s">
        <v>1488</v>
      </c>
    </row>
    <row r="120" spans="1:16" x14ac:dyDescent="0.25">
      <c r="A120" s="17" t="s">
        <v>64</v>
      </c>
      <c r="B120" s="17">
        <v>33</v>
      </c>
      <c r="C120" s="18" t="s">
        <v>1491</v>
      </c>
      <c r="D120" t="s">
        <v>66</v>
      </c>
      <c r="E120" s="19" t="s">
        <v>1492</v>
      </c>
      <c r="F120" s="20" t="s">
        <v>68</v>
      </c>
      <c r="G120" s="21">
        <v>6</v>
      </c>
      <c r="H120" s="22">
        <v>0</v>
      </c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69</v>
      </c>
      <c r="E121" s="24" t="s">
        <v>66</v>
      </c>
    </row>
    <row r="122" spans="1:16" ht="135" x14ac:dyDescent="0.25">
      <c r="A122" s="17" t="s">
        <v>73</v>
      </c>
      <c r="E122" s="19" t="s">
        <v>1488</v>
      </c>
    </row>
    <row r="123" spans="1:16" x14ac:dyDescent="0.25">
      <c r="A123" s="17" t="s">
        <v>64</v>
      </c>
      <c r="B123" s="17">
        <v>34</v>
      </c>
      <c r="C123" s="18" t="s">
        <v>1493</v>
      </c>
      <c r="D123" t="s">
        <v>66</v>
      </c>
      <c r="E123" s="19" t="s">
        <v>1494</v>
      </c>
      <c r="F123" s="20" t="s">
        <v>68</v>
      </c>
      <c r="G123" s="21">
        <v>1</v>
      </c>
      <c r="H123" s="22">
        <v>0</v>
      </c>
      <c r="I123" s="22">
        <f>ROUND(G123*H123,P4)</f>
        <v>0</v>
      </c>
      <c r="O123" s="23">
        <f>I123*0.21</f>
        <v>0</v>
      </c>
      <c r="P123">
        <v>3</v>
      </c>
    </row>
    <row r="124" spans="1:16" x14ac:dyDescent="0.25">
      <c r="A124" s="17" t="s">
        <v>69</v>
      </c>
      <c r="E124" s="24" t="s">
        <v>66</v>
      </c>
    </row>
    <row r="125" spans="1:16" ht="135" x14ac:dyDescent="0.25">
      <c r="A125" s="17" t="s">
        <v>73</v>
      </c>
      <c r="E125" s="19" t="s">
        <v>1488</v>
      </c>
    </row>
    <row r="126" spans="1:16" x14ac:dyDescent="0.25">
      <c r="A126" s="17" t="s">
        <v>64</v>
      </c>
      <c r="B126" s="17">
        <v>35</v>
      </c>
      <c r="C126" s="18" t="s">
        <v>1495</v>
      </c>
      <c r="D126" t="s">
        <v>66</v>
      </c>
      <c r="E126" s="19" t="s">
        <v>1496</v>
      </c>
      <c r="F126" s="20" t="s">
        <v>68</v>
      </c>
      <c r="G126" s="21">
        <v>2</v>
      </c>
      <c r="H126" s="22">
        <v>0</v>
      </c>
      <c r="I126" s="22">
        <f>ROUND(G126*H126,P4)</f>
        <v>0</v>
      </c>
      <c r="O126" s="23">
        <f>I126*0.21</f>
        <v>0</v>
      </c>
      <c r="P126">
        <v>3</v>
      </c>
    </row>
    <row r="127" spans="1:16" x14ac:dyDescent="0.25">
      <c r="A127" s="17" t="s">
        <v>69</v>
      </c>
      <c r="E127" s="24" t="s">
        <v>66</v>
      </c>
    </row>
    <row r="128" spans="1:16" ht="120" x14ac:dyDescent="0.25">
      <c r="A128" s="17" t="s">
        <v>73</v>
      </c>
      <c r="E128" s="19" t="s">
        <v>1497</v>
      </c>
    </row>
    <row r="129" spans="1:16" x14ac:dyDescent="0.25">
      <c r="A129" s="17" t="s">
        <v>64</v>
      </c>
      <c r="B129" s="17">
        <v>36</v>
      </c>
      <c r="C129" s="18" t="s">
        <v>1498</v>
      </c>
      <c r="D129" t="s">
        <v>66</v>
      </c>
      <c r="E129" s="19" t="s">
        <v>1499</v>
      </c>
      <c r="F129" s="20" t="s">
        <v>68</v>
      </c>
      <c r="G129" s="21">
        <v>1</v>
      </c>
      <c r="H129" s="22">
        <v>0</v>
      </c>
      <c r="I129" s="22">
        <f>ROUND(G129*H129,P4)</f>
        <v>0</v>
      </c>
      <c r="O129" s="23">
        <f>I129*0.21</f>
        <v>0</v>
      </c>
      <c r="P129">
        <v>3</v>
      </c>
    </row>
    <row r="130" spans="1:16" x14ac:dyDescent="0.25">
      <c r="A130" s="17" t="s">
        <v>69</v>
      </c>
      <c r="E130" s="24" t="s">
        <v>66</v>
      </c>
    </row>
    <row r="131" spans="1:16" ht="120" x14ac:dyDescent="0.25">
      <c r="A131" s="17" t="s">
        <v>73</v>
      </c>
      <c r="E131" s="19" t="s">
        <v>1497</v>
      </c>
    </row>
    <row r="132" spans="1:16" ht="30" x14ac:dyDescent="0.25">
      <c r="A132" s="17" t="s">
        <v>64</v>
      </c>
      <c r="B132" s="17">
        <v>37</v>
      </c>
      <c r="C132" s="18" t="s">
        <v>1500</v>
      </c>
      <c r="D132" t="s">
        <v>66</v>
      </c>
      <c r="E132" s="19" t="s">
        <v>1501</v>
      </c>
      <c r="F132" s="20" t="s">
        <v>68</v>
      </c>
      <c r="G132" s="21">
        <v>1</v>
      </c>
      <c r="H132" s="22">
        <v>0</v>
      </c>
      <c r="I132" s="22">
        <f>ROUND(G132*H132,P4)</f>
        <v>0</v>
      </c>
      <c r="O132" s="23">
        <f>I132*0.21</f>
        <v>0</v>
      </c>
      <c r="P132">
        <v>3</v>
      </c>
    </row>
    <row r="133" spans="1:16" x14ac:dyDescent="0.25">
      <c r="A133" s="17" t="s">
        <v>69</v>
      </c>
      <c r="E133" s="24" t="s">
        <v>66</v>
      </c>
    </row>
    <row r="134" spans="1:16" ht="135" x14ac:dyDescent="0.25">
      <c r="A134" s="17" t="s">
        <v>73</v>
      </c>
      <c r="E134" s="19" t="s">
        <v>1502</v>
      </c>
    </row>
    <row r="135" spans="1:16" ht="30" x14ac:dyDescent="0.25">
      <c r="A135" s="17" t="s">
        <v>64</v>
      </c>
      <c r="B135" s="17">
        <v>38</v>
      </c>
      <c r="C135" s="18" t="s">
        <v>668</v>
      </c>
      <c r="D135" t="s">
        <v>66</v>
      </c>
      <c r="E135" s="19" t="s">
        <v>669</v>
      </c>
      <c r="F135" s="20" t="s">
        <v>68</v>
      </c>
      <c r="G135" s="21">
        <v>1</v>
      </c>
      <c r="H135" s="22">
        <v>0</v>
      </c>
      <c r="I135" s="22">
        <f>ROUND(G135*H135,P4)</f>
        <v>0</v>
      </c>
      <c r="O135" s="23">
        <f>I135*0.21</f>
        <v>0</v>
      </c>
      <c r="P135">
        <v>3</v>
      </c>
    </row>
    <row r="136" spans="1:16" x14ac:dyDescent="0.25">
      <c r="A136" s="17" t="s">
        <v>69</v>
      </c>
      <c r="E136" s="24" t="s">
        <v>66</v>
      </c>
    </row>
    <row r="137" spans="1:16" ht="105" x14ac:dyDescent="0.25">
      <c r="A137" s="17" t="s">
        <v>73</v>
      </c>
      <c r="E137" s="19" t="s">
        <v>1503</v>
      </c>
    </row>
    <row r="138" spans="1:16" x14ac:dyDescent="0.25">
      <c r="A138" s="17" t="s">
        <v>64</v>
      </c>
      <c r="B138" s="17">
        <v>39</v>
      </c>
      <c r="C138" s="18" t="s">
        <v>1504</v>
      </c>
      <c r="D138" t="s">
        <v>66</v>
      </c>
      <c r="E138" s="19" t="s">
        <v>1505</v>
      </c>
      <c r="F138" s="20" t="s">
        <v>488</v>
      </c>
      <c r="G138" s="21">
        <v>32</v>
      </c>
      <c r="H138" s="22">
        <v>0</v>
      </c>
      <c r="I138" s="22">
        <f>ROUND(G138*H138,P4)</f>
        <v>0</v>
      </c>
      <c r="O138" s="23">
        <f>I138*0.21</f>
        <v>0</v>
      </c>
      <c r="P138">
        <v>3</v>
      </c>
    </row>
    <row r="139" spans="1:16" x14ac:dyDescent="0.25">
      <c r="A139" s="17" t="s">
        <v>69</v>
      </c>
      <c r="E139" s="24" t="s">
        <v>66</v>
      </c>
    </row>
    <row r="140" spans="1:16" ht="120" x14ac:dyDescent="0.25">
      <c r="A140" s="17" t="s">
        <v>73</v>
      </c>
      <c r="E140" s="19" t="s">
        <v>1506</v>
      </c>
    </row>
    <row r="141" spans="1:16" x14ac:dyDescent="0.25">
      <c r="A141" s="17" t="s">
        <v>64</v>
      </c>
      <c r="B141" s="17">
        <v>40</v>
      </c>
      <c r="C141" s="18" t="s">
        <v>1507</v>
      </c>
      <c r="D141" t="s">
        <v>66</v>
      </c>
      <c r="E141" s="19" t="s">
        <v>1508</v>
      </c>
      <c r="F141" s="20" t="s">
        <v>488</v>
      </c>
      <c r="G141" s="21">
        <v>48</v>
      </c>
      <c r="H141" s="22">
        <v>0</v>
      </c>
      <c r="I141" s="22">
        <f>ROUND(G141*H141,P4)</f>
        <v>0</v>
      </c>
      <c r="O141" s="23">
        <f>I141*0.21</f>
        <v>0</v>
      </c>
      <c r="P141">
        <v>3</v>
      </c>
    </row>
    <row r="142" spans="1:16" x14ac:dyDescent="0.25">
      <c r="A142" s="17" t="s">
        <v>69</v>
      </c>
      <c r="E142" s="24" t="s">
        <v>66</v>
      </c>
    </row>
    <row r="143" spans="1:16" ht="120" x14ac:dyDescent="0.25">
      <c r="A143" s="17" t="s">
        <v>73</v>
      </c>
      <c r="E143" s="19" t="s">
        <v>1509</v>
      </c>
    </row>
    <row r="144" spans="1:16" x14ac:dyDescent="0.25">
      <c r="A144" s="17" t="s">
        <v>64</v>
      </c>
      <c r="B144" s="17">
        <v>41</v>
      </c>
      <c r="C144" s="18" t="s">
        <v>1510</v>
      </c>
      <c r="D144" t="s">
        <v>66</v>
      </c>
      <c r="E144" s="19" t="s">
        <v>1511</v>
      </c>
      <c r="F144" s="20" t="s">
        <v>488</v>
      </c>
      <c r="G144" s="21">
        <v>8</v>
      </c>
      <c r="H144" s="22">
        <v>0</v>
      </c>
      <c r="I144" s="22">
        <f>ROUND(G144*H144,P4)</f>
        <v>0</v>
      </c>
      <c r="O144" s="23">
        <f>I144*0.21</f>
        <v>0</v>
      </c>
      <c r="P144">
        <v>3</v>
      </c>
    </row>
    <row r="145" spans="1:16" x14ac:dyDescent="0.25">
      <c r="A145" s="17" t="s">
        <v>69</v>
      </c>
      <c r="E145" s="24" t="s">
        <v>66</v>
      </c>
    </row>
    <row r="146" spans="1:16" ht="105" x14ac:dyDescent="0.25">
      <c r="A146" s="17" t="s">
        <v>73</v>
      </c>
      <c r="E146" s="19" t="s">
        <v>1512</v>
      </c>
    </row>
    <row r="147" spans="1:16" x14ac:dyDescent="0.25">
      <c r="A147" s="17" t="s">
        <v>64</v>
      </c>
      <c r="B147" s="17">
        <v>42</v>
      </c>
      <c r="C147" s="18" t="s">
        <v>1513</v>
      </c>
      <c r="D147" t="s">
        <v>66</v>
      </c>
      <c r="E147" s="19" t="s">
        <v>1514</v>
      </c>
      <c r="F147" s="20" t="s">
        <v>488</v>
      </c>
      <c r="G147" s="21">
        <v>4</v>
      </c>
      <c r="H147" s="22">
        <v>0</v>
      </c>
      <c r="I147" s="22">
        <f>ROUND(G147*H147,P4)</f>
        <v>0</v>
      </c>
      <c r="O147" s="23">
        <f>I147*0.21</f>
        <v>0</v>
      </c>
      <c r="P147">
        <v>3</v>
      </c>
    </row>
    <row r="148" spans="1:16" x14ac:dyDescent="0.25">
      <c r="A148" s="17" t="s">
        <v>69</v>
      </c>
      <c r="E148" s="24" t="s">
        <v>66</v>
      </c>
    </row>
    <row r="149" spans="1:16" ht="105" x14ac:dyDescent="0.25">
      <c r="A149" s="17" t="s">
        <v>73</v>
      </c>
      <c r="E149" s="19" t="s">
        <v>1515</v>
      </c>
    </row>
    <row r="150" spans="1:16" x14ac:dyDescent="0.25">
      <c r="A150" s="17" t="s">
        <v>64</v>
      </c>
      <c r="B150" s="17">
        <v>43</v>
      </c>
      <c r="C150" s="18" t="s">
        <v>1516</v>
      </c>
      <c r="D150" t="s">
        <v>66</v>
      </c>
      <c r="E150" s="19" t="s">
        <v>1517</v>
      </c>
      <c r="F150" s="20" t="s">
        <v>488</v>
      </c>
      <c r="G150" s="21">
        <v>4</v>
      </c>
      <c r="H150" s="22">
        <v>0</v>
      </c>
      <c r="I150" s="22">
        <f>ROUND(G150*H150,P4)</f>
        <v>0</v>
      </c>
      <c r="O150" s="23">
        <f>I150*0.21</f>
        <v>0</v>
      </c>
      <c r="P150">
        <v>3</v>
      </c>
    </row>
    <row r="151" spans="1:16" x14ac:dyDescent="0.25">
      <c r="A151" s="17" t="s">
        <v>69</v>
      </c>
      <c r="E151" s="24" t="s">
        <v>66</v>
      </c>
    </row>
    <row r="152" spans="1:16" ht="105" x14ac:dyDescent="0.25">
      <c r="A152" s="17" t="s">
        <v>73</v>
      </c>
      <c r="E152" s="19" t="s">
        <v>1518</v>
      </c>
    </row>
    <row r="153" spans="1:16" x14ac:dyDescent="0.25">
      <c r="A153" s="17" t="s">
        <v>64</v>
      </c>
      <c r="B153" s="17">
        <v>44</v>
      </c>
      <c r="C153" s="18" t="s">
        <v>1519</v>
      </c>
      <c r="D153" t="s">
        <v>66</v>
      </c>
      <c r="E153" s="19" t="s">
        <v>1520</v>
      </c>
      <c r="F153" s="20" t="s">
        <v>68</v>
      </c>
      <c r="G153" s="21">
        <v>2</v>
      </c>
      <c r="H153" s="22">
        <v>0</v>
      </c>
      <c r="I153" s="22">
        <f>ROUND(G153*H153,P4)</f>
        <v>0</v>
      </c>
      <c r="O153" s="23">
        <f>I153*0.21</f>
        <v>0</v>
      </c>
      <c r="P153">
        <v>3</v>
      </c>
    </row>
    <row r="154" spans="1:16" x14ac:dyDescent="0.25">
      <c r="A154" s="17" t="s">
        <v>69</v>
      </c>
      <c r="E154" s="24" t="s">
        <v>66</v>
      </c>
    </row>
    <row r="155" spans="1:16" ht="90" x14ac:dyDescent="0.25">
      <c r="A155" s="17" t="s">
        <v>73</v>
      </c>
      <c r="E155" s="19" t="s">
        <v>1521</v>
      </c>
    </row>
    <row r="156" spans="1:16" x14ac:dyDescent="0.25">
      <c r="A156" s="17" t="s">
        <v>64</v>
      </c>
      <c r="B156" s="17">
        <v>45</v>
      </c>
      <c r="C156" s="18" t="s">
        <v>1522</v>
      </c>
      <c r="D156" t="s">
        <v>66</v>
      </c>
      <c r="E156" s="19" t="s">
        <v>1523</v>
      </c>
      <c r="F156" s="20" t="s">
        <v>68</v>
      </c>
      <c r="G156" s="21">
        <v>17</v>
      </c>
      <c r="H156" s="22">
        <v>0</v>
      </c>
      <c r="I156" s="22">
        <f>ROUND(G156*H156,P4)</f>
        <v>0</v>
      </c>
      <c r="O156" s="23">
        <f>I156*0.21</f>
        <v>0</v>
      </c>
      <c r="P156">
        <v>3</v>
      </c>
    </row>
    <row r="157" spans="1:16" x14ac:dyDescent="0.25">
      <c r="A157" s="17" t="s">
        <v>69</v>
      </c>
      <c r="E157" s="24" t="s">
        <v>66</v>
      </c>
    </row>
    <row r="158" spans="1:16" ht="120" x14ac:dyDescent="0.25">
      <c r="A158" s="17" t="s">
        <v>73</v>
      </c>
      <c r="E158" s="19" t="s">
        <v>1524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36</v>
      </c>
      <c r="I3" s="13">
        <f>SUMIFS(I9:I45,A9:A45,"SD")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1525</v>
      </c>
      <c r="D4" s="33"/>
      <c r="E4" s="11" t="s">
        <v>37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51</v>
      </c>
      <c r="C5" s="32" t="s">
        <v>36</v>
      </c>
      <c r="D5" s="33"/>
      <c r="E5" s="11" t="s">
        <v>37</v>
      </c>
      <c r="F5" s="3"/>
      <c r="G5" s="3"/>
      <c r="H5" s="3"/>
      <c r="I5" s="3"/>
      <c r="O5">
        <v>0.21</v>
      </c>
    </row>
    <row r="6" spans="1:16" x14ac:dyDescent="0.25">
      <c r="A6" s="31" t="s">
        <v>52</v>
      </c>
      <c r="B6" s="31" t="s">
        <v>53</v>
      </c>
      <c r="C6" s="31" t="s">
        <v>54</v>
      </c>
      <c r="D6" s="31" t="s">
        <v>55</v>
      </c>
      <c r="E6" s="31" t="s">
        <v>56</v>
      </c>
      <c r="F6" s="31" t="s">
        <v>57</v>
      </c>
      <c r="G6" s="31" t="s">
        <v>58</v>
      </c>
      <c r="H6" s="31" t="s">
        <v>59</v>
      </c>
      <c r="I6" s="31"/>
    </row>
    <row r="7" spans="1:16" x14ac:dyDescent="0.25">
      <c r="A7" s="31"/>
      <c r="B7" s="31"/>
      <c r="C7" s="31"/>
      <c r="D7" s="31"/>
      <c r="E7" s="31"/>
      <c r="F7" s="31"/>
      <c r="G7" s="31"/>
      <c r="H7" s="7" t="s">
        <v>60</v>
      </c>
      <c r="I7" s="7" t="s">
        <v>61</v>
      </c>
    </row>
    <row r="8" spans="1:16" x14ac:dyDescent="0.25">
      <c r="A8" s="7">
        <v>0</v>
      </c>
      <c r="B8" s="7">
        <v>1</v>
      </c>
      <c r="C8" s="7">
        <v>2</v>
      </c>
      <c r="D8" s="7">
        <v>3</v>
      </c>
      <c r="E8" s="7">
        <v>4</v>
      </c>
      <c r="F8" s="7">
        <v>5</v>
      </c>
      <c r="G8" s="7">
        <v>6</v>
      </c>
      <c r="H8" s="7">
        <v>7</v>
      </c>
      <c r="I8" s="7">
        <v>8</v>
      </c>
    </row>
    <row r="9" spans="1:16" x14ac:dyDescent="0.25">
      <c r="A9" s="14" t="s">
        <v>62</v>
      </c>
      <c r="B9" s="14"/>
      <c r="C9" s="15" t="s">
        <v>63</v>
      </c>
      <c r="D9" s="14"/>
      <c r="E9" s="14" t="s">
        <v>1526</v>
      </c>
      <c r="F9" s="14"/>
      <c r="G9" s="14"/>
      <c r="H9" s="14"/>
      <c r="I9" s="16">
        <f>SUMIFS(I10:I24,A10:A24,"P")</f>
        <v>0</v>
      </c>
    </row>
    <row r="10" spans="1:16" x14ac:dyDescent="0.25">
      <c r="A10" s="17" t="s">
        <v>64</v>
      </c>
      <c r="B10" s="17">
        <v>1</v>
      </c>
      <c r="C10" s="18" t="s">
        <v>1527</v>
      </c>
      <c r="D10" t="s">
        <v>66</v>
      </c>
      <c r="E10" s="19" t="s">
        <v>1528</v>
      </c>
      <c r="F10" s="20" t="s">
        <v>1391</v>
      </c>
      <c r="G10" s="21">
        <v>1</v>
      </c>
      <c r="H10" s="22">
        <v>0</v>
      </c>
      <c r="I10" s="22">
        <f>ROUND(G10*H10,P4)</f>
        <v>0</v>
      </c>
      <c r="O10" s="23">
        <f>I10*0.21</f>
        <v>0</v>
      </c>
      <c r="P10">
        <v>3</v>
      </c>
    </row>
    <row r="11" spans="1:16" x14ac:dyDescent="0.25">
      <c r="A11" s="17" t="s">
        <v>69</v>
      </c>
      <c r="E11" s="24"/>
    </row>
    <row r="12" spans="1:16" x14ac:dyDescent="0.25">
      <c r="A12" s="17" t="s">
        <v>70</v>
      </c>
      <c r="E12" s="25" t="s">
        <v>1529</v>
      </c>
    </row>
    <row r="13" spans="1:16" x14ac:dyDescent="0.25">
      <c r="A13" s="17" t="s">
        <v>70</v>
      </c>
      <c r="E13" s="25" t="s">
        <v>110</v>
      </c>
    </row>
    <row r="14" spans="1:16" x14ac:dyDescent="0.25">
      <c r="A14" s="17" t="s">
        <v>73</v>
      </c>
      <c r="E14" s="24"/>
    </row>
    <row r="15" spans="1:16" x14ac:dyDescent="0.25">
      <c r="A15" s="17" t="s">
        <v>64</v>
      </c>
      <c r="B15" s="17">
        <v>2</v>
      </c>
      <c r="C15" s="18" t="s">
        <v>1530</v>
      </c>
      <c r="D15" t="s">
        <v>66</v>
      </c>
      <c r="E15" s="19" t="s">
        <v>1531</v>
      </c>
      <c r="F15" s="20" t="s">
        <v>1391</v>
      </c>
      <c r="G15" s="21">
        <v>1</v>
      </c>
      <c r="H15" s="22">
        <v>0</v>
      </c>
      <c r="I15" s="22">
        <f>ROUND(G15*H15,P4)</f>
        <v>0</v>
      </c>
      <c r="O15" s="23">
        <f>I15*0.21</f>
        <v>0</v>
      </c>
      <c r="P15">
        <v>3</v>
      </c>
    </row>
    <row r="16" spans="1:16" x14ac:dyDescent="0.25">
      <c r="A16" s="17" t="s">
        <v>69</v>
      </c>
      <c r="E16" s="24"/>
    </row>
    <row r="17" spans="1:16" x14ac:dyDescent="0.25">
      <c r="A17" s="17" t="s">
        <v>70</v>
      </c>
      <c r="E17" s="25" t="s">
        <v>1529</v>
      </c>
    </row>
    <row r="18" spans="1:16" x14ac:dyDescent="0.25">
      <c r="A18" s="17" t="s">
        <v>70</v>
      </c>
      <c r="E18" s="25" t="s">
        <v>110</v>
      </c>
    </row>
    <row r="19" spans="1:16" x14ac:dyDescent="0.25">
      <c r="A19" s="17" t="s">
        <v>73</v>
      </c>
      <c r="E19" s="24"/>
    </row>
    <row r="20" spans="1:16" x14ac:dyDescent="0.25">
      <c r="A20" s="17" t="s">
        <v>64</v>
      </c>
      <c r="B20" s="17">
        <v>3</v>
      </c>
      <c r="C20" s="18" t="s">
        <v>1532</v>
      </c>
      <c r="D20" t="s">
        <v>66</v>
      </c>
      <c r="E20" s="19" t="s">
        <v>1533</v>
      </c>
      <c r="F20" s="20" t="s">
        <v>1391</v>
      </c>
      <c r="G20" s="21">
        <v>1</v>
      </c>
      <c r="H20" s="22">
        <v>0</v>
      </c>
      <c r="I20" s="22">
        <f>ROUND(G20*H20,P4)</f>
        <v>0</v>
      </c>
      <c r="O20" s="23">
        <f>I20*0.21</f>
        <v>0</v>
      </c>
      <c r="P20">
        <v>3</v>
      </c>
    </row>
    <row r="21" spans="1:16" x14ac:dyDescent="0.25">
      <c r="A21" s="17" t="s">
        <v>69</v>
      </c>
      <c r="E21" s="24"/>
    </row>
    <row r="22" spans="1:16" x14ac:dyDescent="0.25">
      <c r="A22" s="17" t="s">
        <v>70</v>
      </c>
      <c r="E22" s="25" t="s">
        <v>1529</v>
      </c>
    </row>
    <row r="23" spans="1:16" x14ac:dyDescent="0.25">
      <c r="A23" s="17" t="s">
        <v>70</v>
      </c>
      <c r="E23" s="25" t="s">
        <v>110</v>
      </c>
    </row>
    <row r="24" spans="1:16" x14ac:dyDescent="0.25">
      <c r="A24" s="17" t="s">
        <v>73</v>
      </c>
      <c r="E24" s="24"/>
    </row>
    <row r="25" spans="1:16" x14ac:dyDescent="0.25">
      <c r="A25" s="14" t="s">
        <v>62</v>
      </c>
      <c r="B25" s="14"/>
      <c r="C25" s="15" t="s">
        <v>118</v>
      </c>
      <c r="D25" s="14"/>
      <c r="E25" s="14" t="s">
        <v>1534</v>
      </c>
      <c r="F25" s="14"/>
      <c r="G25" s="14"/>
      <c r="H25" s="14"/>
      <c r="I25" s="16">
        <f>SUMIFS(I26:I45,A26:A45,"P")</f>
        <v>0</v>
      </c>
    </row>
    <row r="26" spans="1:16" x14ac:dyDescent="0.25">
      <c r="A26" s="17" t="s">
        <v>64</v>
      </c>
      <c r="B26" s="17">
        <v>4</v>
      </c>
      <c r="C26" s="18" t="s">
        <v>1535</v>
      </c>
      <c r="D26" t="s">
        <v>66</v>
      </c>
      <c r="E26" s="19" t="s">
        <v>1536</v>
      </c>
      <c r="F26" s="20" t="s">
        <v>1391</v>
      </c>
      <c r="G26" s="21">
        <v>1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69</v>
      </c>
      <c r="E27" s="24"/>
    </row>
    <row r="28" spans="1:16" x14ac:dyDescent="0.25">
      <c r="A28" s="17" t="s">
        <v>70</v>
      </c>
      <c r="E28" s="25" t="s">
        <v>1529</v>
      </c>
    </row>
    <row r="29" spans="1:16" x14ac:dyDescent="0.25">
      <c r="A29" s="17" t="s">
        <v>70</v>
      </c>
      <c r="E29" s="25" t="s">
        <v>110</v>
      </c>
    </row>
    <row r="30" spans="1:16" x14ac:dyDescent="0.25">
      <c r="A30" s="17" t="s">
        <v>73</v>
      </c>
      <c r="E30" s="24"/>
    </row>
    <row r="31" spans="1:16" x14ac:dyDescent="0.25">
      <c r="A31" s="17" t="s">
        <v>64</v>
      </c>
      <c r="B31" s="17">
        <v>5</v>
      </c>
      <c r="C31" s="18" t="s">
        <v>1537</v>
      </c>
      <c r="D31" t="s">
        <v>66</v>
      </c>
      <c r="E31" s="19" t="s">
        <v>1538</v>
      </c>
      <c r="F31" s="20" t="s">
        <v>1391</v>
      </c>
      <c r="G31" s="21">
        <v>1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24"/>
    </row>
    <row r="33" spans="1:16" x14ac:dyDescent="0.25">
      <c r="A33" s="17" t="s">
        <v>70</v>
      </c>
      <c r="E33" s="25" t="s">
        <v>1529</v>
      </c>
    </row>
    <row r="34" spans="1:16" x14ac:dyDescent="0.25">
      <c r="A34" s="17" t="s">
        <v>70</v>
      </c>
      <c r="E34" s="25" t="s">
        <v>110</v>
      </c>
    </row>
    <row r="35" spans="1:16" x14ac:dyDescent="0.25">
      <c r="A35" s="17" t="s">
        <v>73</v>
      </c>
      <c r="E35" s="24"/>
    </row>
    <row r="36" spans="1:16" x14ac:dyDescent="0.25">
      <c r="A36" s="17" t="s">
        <v>64</v>
      </c>
      <c r="B36" s="17">
        <v>6</v>
      </c>
      <c r="C36" s="18" t="s">
        <v>1539</v>
      </c>
      <c r="D36" t="s">
        <v>66</v>
      </c>
      <c r="E36" s="19" t="s">
        <v>1540</v>
      </c>
      <c r="F36" s="20" t="s">
        <v>1391</v>
      </c>
      <c r="G36" s="21">
        <v>1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/>
    </row>
    <row r="38" spans="1:16" x14ac:dyDescent="0.25">
      <c r="A38" s="17" t="s">
        <v>70</v>
      </c>
      <c r="E38" s="25" t="s">
        <v>1529</v>
      </c>
    </row>
    <row r="39" spans="1:16" x14ac:dyDescent="0.25">
      <c r="A39" s="17" t="s">
        <v>70</v>
      </c>
      <c r="E39" s="25" t="s">
        <v>110</v>
      </c>
    </row>
    <row r="40" spans="1:16" x14ac:dyDescent="0.25">
      <c r="A40" s="17" t="s">
        <v>73</v>
      </c>
      <c r="E40" s="24"/>
    </row>
    <row r="41" spans="1:16" x14ac:dyDescent="0.25">
      <c r="A41" s="17" t="s">
        <v>64</v>
      </c>
      <c r="B41" s="17">
        <v>7</v>
      </c>
      <c r="C41" s="18" t="s">
        <v>1541</v>
      </c>
      <c r="E41" s="19" t="s">
        <v>1542</v>
      </c>
      <c r="F41" s="20" t="s">
        <v>1391</v>
      </c>
      <c r="G41" s="21">
        <v>1</v>
      </c>
      <c r="H41" s="22">
        <v>0</v>
      </c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69</v>
      </c>
      <c r="E42" s="24"/>
    </row>
    <row r="43" spans="1:16" x14ac:dyDescent="0.25">
      <c r="A43" s="17" t="s">
        <v>70</v>
      </c>
      <c r="E43" s="25" t="s">
        <v>1529</v>
      </c>
    </row>
    <row r="44" spans="1:16" x14ac:dyDescent="0.25">
      <c r="A44" s="17" t="s">
        <v>70</v>
      </c>
      <c r="E44" s="25" t="s">
        <v>110</v>
      </c>
    </row>
    <row r="45" spans="1:16" x14ac:dyDescent="0.25">
      <c r="A45" s="17" t="s">
        <v>73</v>
      </c>
      <c r="E45" s="24"/>
    </row>
  </sheetData>
  <mergeCells count="11">
    <mergeCell ref="F6:F7"/>
    <mergeCell ref="G6:G7"/>
    <mergeCell ref="H6:I6"/>
    <mergeCell ref="C3:D3"/>
    <mergeCell ref="C4:D4"/>
    <mergeCell ref="C5:D5"/>
    <mergeCell ref="A6:A7"/>
    <mergeCell ref="B6:B7"/>
    <mergeCell ref="C6:C7"/>
    <mergeCell ref="D6:D7"/>
    <mergeCell ref="E6:E7"/>
  </mergeCells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31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11</v>
      </c>
      <c r="I3" s="13">
        <f>SUMIFS(I10:I131,A10:A131,"SD")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45</v>
      </c>
      <c r="D4" s="33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48</v>
      </c>
      <c r="D5" s="33"/>
      <c r="E5" s="11" t="s">
        <v>49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32" t="s">
        <v>11</v>
      </c>
      <c r="D6" s="33"/>
      <c r="E6" s="11" t="s">
        <v>12</v>
      </c>
      <c r="F6" s="3"/>
      <c r="G6" s="3"/>
      <c r="H6" s="3"/>
      <c r="I6" s="3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63</v>
      </c>
      <c r="D10" s="14"/>
      <c r="E10" s="14" t="s">
        <v>49</v>
      </c>
      <c r="F10" s="14"/>
      <c r="G10" s="14"/>
      <c r="H10" s="14"/>
      <c r="I10" s="16">
        <f>SUMIFS(I11:I80,A11:A80,"P")</f>
        <v>0</v>
      </c>
    </row>
    <row r="11" spans="1:16" x14ac:dyDescent="0.25">
      <c r="A11" s="17" t="s">
        <v>64</v>
      </c>
      <c r="B11" s="17">
        <v>1</v>
      </c>
      <c r="C11" s="18" t="s">
        <v>65</v>
      </c>
      <c r="D11" t="s">
        <v>66</v>
      </c>
      <c r="E11" s="19" t="s">
        <v>67</v>
      </c>
      <c r="F11" s="20" t="s">
        <v>68</v>
      </c>
      <c r="G11" s="21">
        <v>4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25" t="s">
        <v>71</v>
      </c>
    </row>
    <row r="14" spans="1:16" x14ac:dyDescent="0.25">
      <c r="A14" s="17" t="s">
        <v>70</v>
      </c>
      <c r="E14" s="25" t="s">
        <v>72</v>
      </c>
    </row>
    <row r="15" spans="1:16" x14ac:dyDescent="0.25">
      <c r="A15" s="17" t="s">
        <v>73</v>
      </c>
      <c r="E15" s="19" t="s">
        <v>74</v>
      </c>
    </row>
    <row r="16" spans="1:16" x14ac:dyDescent="0.25">
      <c r="A16" s="17" t="s">
        <v>64</v>
      </c>
      <c r="B16" s="17">
        <v>2</v>
      </c>
      <c r="C16" s="18" t="s">
        <v>75</v>
      </c>
      <c r="D16" t="s">
        <v>66</v>
      </c>
      <c r="E16" s="19" t="s">
        <v>76</v>
      </c>
      <c r="F16" s="20" t="s">
        <v>77</v>
      </c>
      <c r="G16" s="21">
        <v>0.79500000000000004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69</v>
      </c>
      <c r="E17" s="24" t="s">
        <v>66</v>
      </c>
    </row>
    <row r="18" spans="1:16" x14ac:dyDescent="0.25">
      <c r="A18" s="17" t="s">
        <v>70</v>
      </c>
      <c r="E18" s="25" t="s">
        <v>78</v>
      </c>
    </row>
    <row r="19" spans="1:16" x14ac:dyDescent="0.25">
      <c r="A19" s="17" t="s">
        <v>70</v>
      </c>
      <c r="E19" s="25" t="s">
        <v>79</v>
      </c>
    </row>
    <row r="20" spans="1:16" x14ac:dyDescent="0.25">
      <c r="A20" s="17" t="s">
        <v>73</v>
      </c>
      <c r="E20" s="19" t="s">
        <v>74</v>
      </c>
    </row>
    <row r="21" spans="1:16" x14ac:dyDescent="0.25">
      <c r="A21" s="17" t="s">
        <v>64</v>
      </c>
      <c r="B21" s="17">
        <v>3</v>
      </c>
      <c r="C21" s="18" t="s">
        <v>80</v>
      </c>
      <c r="D21" t="s">
        <v>66</v>
      </c>
      <c r="E21" s="19" t="s">
        <v>81</v>
      </c>
      <c r="F21" s="20" t="s">
        <v>77</v>
      </c>
      <c r="G21" s="21">
        <v>1.488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69</v>
      </c>
      <c r="E22" s="24" t="s">
        <v>66</v>
      </c>
    </row>
    <row r="23" spans="1:16" ht="30" x14ac:dyDescent="0.25">
      <c r="A23" s="17" t="s">
        <v>70</v>
      </c>
      <c r="E23" s="25" t="s">
        <v>82</v>
      </c>
    </row>
    <row r="24" spans="1:16" x14ac:dyDescent="0.25">
      <c r="A24" s="17" t="s">
        <v>70</v>
      </c>
      <c r="E24" s="25" t="s">
        <v>83</v>
      </c>
    </row>
    <row r="25" spans="1:16" x14ac:dyDescent="0.25">
      <c r="A25" s="17" t="s">
        <v>73</v>
      </c>
      <c r="E25" s="19" t="s">
        <v>74</v>
      </c>
    </row>
    <row r="26" spans="1:16" x14ac:dyDescent="0.25">
      <c r="A26" s="17" t="s">
        <v>64</v>
      </c>
      <c r="B26" s="17">
        <v>4</v>
      </c>
      <c r="C26" s="18" t="s">
        <v>84</v>
      </c>
      <c r="D26" t="s">
        <v>66</v>
      </c>
      <c r="E26" s="19" t="s">
        <v>85</v>
      </c>
      <c r="F26" s="20" t="s">
        <v>77</v>
      </c>
      <c r="G26" s="21">
        <v>0.94499999999999995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69</v>
      </c>
      <c r="E27" s="24" t="s">
        <v>66</v>
      </c>
    </row>
    <row r="28" spans="1:16" x14ac:dyDescent="0.25">
      <c r="A28" s="17" t="s">
        <v>70</v>
      </c>
      <c r="E28" s="25" t="s">
        <v>86</v>
      </c>
    </row>
    <row r="29" spans="1:16" x14ac:dyDescent="0.25">
      <c r="A29" s="17" t="s">
        <v>70</v>
      </c>
      <c r="E29" s="25" t="s">
        <v>87</v>
      </c>
    </row>
    <row r="30" spans="1:16" x14ac:dyDescent="0.25">
      <c r="A30" s="17" t="s">
        <v>73</v>
      </c>
      <c r="E30" s="19" t="s">
        <v>74</v>
      </c>
    </row>
    <row r="31" spans="1:16" x14ac:dyDescent="0.25">
      <c r="A31" s="17" t="s">
        <v>64</v>
      </c>
      <c r="B31" s="17">
        <v>5</v>
      </c>
      <c r="C31" s="18" t="s">
        <v>88</v>
      </c>
      <c r="D31" t="s">
        <v>66</v>
      </c>
      <c r="E31" s="19" t="s">
        <v>89</v>
      </c>
      <c r="F31" s="20" t="s">
        <v>77</v>
      </c>
      <c r="G31" s="21">
        <v>1.488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24" t="s">
        <v>66</v>
      </c>
    </row>
    <row r="33" spans="1:16" ht="30" x14ac:dyDescent="0.25">
      <c r="A33" s="17" t="s">
        <v>70</v>
      </c>
      <c r="E33" s="25" t="s">
        <v>82</v>
      </c>
    </row>
    <row r="34" spans="1:16" x14ac:dyDescent="0.25">
      <c r="A34" s="17" t="s">
        <v>70</v>
      </c>
      <c r="E34" s="25" t="s">
        <v>83</v>
      </c>
    </row>
    <row r="35" spans="1:16" x14ac:dyDescent="0.25">
      <c r="A35" s="17" t="s">
        <v>73</v>
      </c>
      <c r="E35" s="19" t="s">
        <v>74</v>
      </c>
    </row>
    <row r="36" spans="1:16" ht="30" x14ac:dyDescent="0.25">
      <c r="A36" s="17" t="s">
        <v>64</v>
      </c>
      <c r="B36" s="17">
        <v>6</v>
      </c>
      <c r="C36" s="18" t="s">
        <v>90</v>
      </c>
      <c r="D36" t="s">
        <v>66</v>
      </c>
      <c r="E36" s="19" t="s">
        <v>91</v>
      </c>
      <c r="F36" s="20" t="s">
        <v>68</v>
      </c>
      <c r="G36" s="21">
        <v>2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 t="s">
        <v>66</v>
      </c>
    </row>
    <row r="38" spans="1:16" x14ac:dyDescent="0.25">
      <c r="A38" s="17" t="s">
        <v>70</v>
      </c>
      <c r="E38" s="25" t="s">
        <v>92</v>
      </c>
    </row>
    <row r="39" spans="1:16" x14ac:dyDescent="0.25">
      <c r="A39" s="17" t="s">
        <v>70</v>
      </c>
      <c r="E39" s="25" t="s">
        <v>93</v>
      </c>
    </row>
    <row r="40" spans="1:16" x14ac:dyDescent="0.25">
      <c r="A40" s="17" t="s">
        <v>73</v>
      </c>
      <c r="E40" s="19" t="s">
        <v>74</v>
      </c>
    </row>
    <row r="41" spans="1:16" ht="30" x14ac:dyDescent="0.25">
      <c r="A41" s="17" t="s">
        <v>64</v>
      </c>
      <c r="B41" s="17">
        <v>7</v>
      </c>
      <c r="C41" s="18" t="s">
        <v>94</v>
      </c>
      <c r="D41" t="s">
        <v>66</v>
      </c>
      <c r="E41" s="19" t="s">
        <v>95</v>
      </c>
      <c r="F41" s="20" t="s">
        <v>68</v>
      </c>
      <c r="G41" s="21">
        <v>6</v>
      </c>
      <c r="H41" s="22">
        <v>0</v>
      </c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69</v>
      </c>
      <c r="E42" s="24" t="s">
        <v>66</v>
      </c>
    </row>
    <row r="43" spans="1:16" x14ac:dyDescent="0.25">
      <c r="A43" s="17" t="s">
        <v>70</v>
      </c>
      <c r="E43" s="25" t="s">
        <v>96</v>
      </c>
    </row>
    <row r="44" spans="1:16" x14ac:dyDescent="0.25">
      <c r="A44" s="17" t="s">
        <v>70</v>
      </c>
      <c r="E44" s="25" t="s">
        <v>97</v>
      </c>
    </row>
    <row r="45" spans="1:16" x14ac:dyDescent="0.25">
      <c r="A45" s="17" t="s">
        <v>73</v>
      </c>
      <c r="E45" s="19" t="s">
        <v>74</v>
      </c>
    </row>
    <row r="46" spans="1:16" ht="30" x14ac:dyDescent="0.25">
      <c r="A46" s="17" t="s">
        <v>64</v>
      </c>
      <c r="B46" s="17">
        <v>8</v>
      </c>
      <c r="C46" s="18" t="s">
        <v>98</v>
      </c>
      <c r="D46" t="s">
        <v>66</v>
      </c>
      <c r="E46" s="19" t="s">
        <v>99</v>
      </c>
      <c r="F46" s="20" t="s">
        <v>68</v>
      </c>
      <c r="G46" s="21">
        <v>2</v>
      </c>
      <c r="H46" s="22">
        <v>0</v>
      </c>
      <c r="I46" s="22">
        <f>ROUND(G46*H46,P4)</f>
        <v>0</v>
      </c>
      <c r="O46" s="23">
        <f>I46*0.21</f>
        <v>0</v>
      </c>
      <c r="P46">
        <v>3</v>
      </c>
    </row>
    <row r="47" spans="1:16" x14ac:dyDescent="0.25">
      <c r="A47" s="17" t="s">
        <v>69</v>
      </c>
      <c r="E47" s="24" t="s">
        <v>66</v>
      </c>
    </row>
    <row r="48" spans="1:16" x14ac:dyDescent="0.25">
      <c r="A48" s="17" t="s">
        <v>70</v>
      </c>
      <c r="E48" s="25" t="s">
        <v>92</v>
      </c>
    </row>
    <row r="49" spans="1:16" x14ac:dyDescent="0.25">
      <c r="A49" s="17" t="s">
        <v>70</v>
      </c>
      <c r="E49" s="25" t="s">
        <v>93</v>
      </c>
    </row>
    <row r="50" spans="1:16" x14ac:dyDescent="0.25">
      <c r="A50" s="17" t="s">
        <v>73</v>
      </c>
      <c r="E50" s="19" t="s">
        <v>74</v>
      </c>
    </row>
    <row r="51" spans="1:16" ht="30" x14ac:dyDescent="0.25">
      <c r="A51" s="17" t="s">
        <v>64</v>
      </c>
      <c r="B51" s="17">
        <v>9</v>
      </c>
      <c r="C51" s="18" t="s">
        <v>100</v>
      </c>
      <c r="D51" t="s">
        <v>66</v>
      </c>
      <c r="E51" s="19" t="s">
        <v>101</v>
      </c>
      <c r="F51" s="20" t="s">
        <v>68</v>
      </c>
      <c r="G51" s="21">
        <v>2</v>
      </c>
      <c r="H51" s="22">
        <v>0</v>
      </c>
      <c r="I51" s="22">
        <f>ROUND(G51*H51,P4)</f>
        <v>0</v>
      </c>
      <c r="O51" s="23">
        <f>I51*0.21</f>
        <v>0</v>
      </c>
      <c r="P51">
        <v>3</v>
      </c>
    </row>
    <row r="52" spans="1:16" x14ac:dyDescent="0.25">
      <c r="A52" s="17" t="s">
        <v>69</v>
      </c>
      <c r="E52" s="24" t="s">
        <v>66</v>
      </c>
    </row>
    <row r="53" spans="1:16" x14ac:dyDescent="0.25">
      <c r="A53" s="17" t="s">
        <v>70</v>
      </c>
      <c r="E53" s="25" t="s">
        <v>102</v>
      </c>
    </row>
    <row r="54" spans="1:16" x14ac:dyDescent="0.25">
      <c r="A54" s="17" t="s">
        <v>70</v>
      </c>
      <c r="E54" s="25" t="s">
        <v>93</v>
      </c>
    </row>
    <row r="55" spans="1:16" x14ac:dyDescent="0.25">
      <c r="A55" s="17" t="s">
        <v>73</v>
      </c>
      <c r="E55" s="19" t="s">
        <v>74</v>
      </c>
    </row>
    <row r="56" spans="1:16" x14ac:dyDescent="0.25">
      <c r="A56" s="17" t="s">
        <v>64</v>
      </c>
      <c r="B56" s="17">
        <v>10</v>
      </c>
      <c r="C56" s="18" t="s">
        <v>103</v>
      </c>
      <c r="D56" t="s">
        <v>66</v>
      </c>
      <c r="E56" s="19" t="s">
        <v>104</v>
      </c>
      <c r="F56" s="20" t="s">
        <v>68</v>
      </c>
      <c r="G56" s="21">
        <v>2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69</v>
      </c>
      <c r="E57" s="24" t="s">
        <v>66</v>
      </c>
    </row>
    <row r="58" spans="1:16" x14ac:dyDescent="0.25">
      <c r="A58" s="17" t="s">
        <v>70</v>
      </c>
      <c r="E58" s="25" t="s">
        <v>102</v>
      </c>
    </row>
    <row r="59" spans="1:16" x14ac:dyDescent="0.25">
      <c r="A59" s="17" t="s">
        <v>70</v>
      </c>
      <c r="E59" s="25" t="s">
        <v>93</v>
      </c>
    </row>
    <row r="60" spans="1:16" x14ac:dyDescent="0.25">
      <c r="A60" s="17" t="s">
        <v>73</v>
      </c>
      <c r="E60" s="19" t="s">
        <v>74</v>
      </c>
    </row>
    <row r="61" spans="1:16" x14ac:dyDescent="0.25">
      <c r="A61" s="17" t="s">
        <v>64</v>
      </c>
      <c r="B61" s="17">
        <v>11</v>
      </c>
      <c r="C61" s="18" t="s">
        <v>105</v>
      </c>
      <c r="D61" t="s">
        <v>66</v>
      </c>
      <c r="E61" s="19" t="s">
        <v>106</v>
      </c>
      <c r="F61" s="20" t="s">
        <v>68</v>
      </c>
      <c r="G61" s="21">
        <v>2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69</v>
      </c>
      <c r="E62" s="24" t="s">
        <v>66</v>
      </c>
    </row>
    <row r="63" spans="1:16" x14ac:dyDescent="0.25">
      <c r="A63" s="17" t="s">
        <v>70</v>
      </c>
      <c r="E63" s="25" t="s">
        <v>102</v>
      </c>
    </row>
    <row r="64" spans="1:16" x14ac:dyDescent="0.25">
      <c r="A64" s="17" t="s">
        <v>70</v>
      </c>
      <c r="E64" s="25" t="s">
        <v>93</v>
      </c>
    </row>
    <row r="65" spans="1:16" x14ac:dyDescent="0.25">
      <c r="A65" s="17" t="s">
        <v>73</v>
      </c>
      <c r="E65" s="19" t="s">
        <v>74</v>
      </c>
    </row>
    <row r="66" spans="1:16" ht="30" x14ac:dyDescent="0.25">
      <c r="A66" s="17" t="s">
        <v>64</v>
      </c>
      <c r="B66" s="17">
        <v>12</v>
      </c>
      <c r="C66" s="18" t="s">
        <v>107</v>
      </c>
      <c r="D66" t="s">
        <v>66</v>
      </c>
      <c r="E66" s="19" t="s">
        <v>108</v>
      </c>
      <c r="F66" s="20" t="s">
        <v>68</v>
      </c>
      <c r="G66" s="21">
        <v>1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69</v>
      </c>
      <c r="E67" s="24" t="s">
        <v>66</v>
      </c>
    </row>
    <row r="68" spans="1:16" x14ac:dyDescent="0.25">
      <c r="A68" s="17" t="s">
        <v>70</v>
      </c>
      <c r="E68" s="25" t="s">
        <v>109</v>
      </c>
    </row>
    <row r="69" spans="1:16" x14ac:dyDescent="0.25">
      <c r="A69" s="17" t="s">
        <v>70</v>
      </c>
      <c r="E69" s="25" t="s">
        <v>110</v>
      </c>
    </row>
    <row r="70" spans="1:16" x14ac:dyDescent="0.25">
      <c r="A70" s="17" t="s">
        <v>73</v>
      </c>
      <c r="E70" s="19" t="s">
        <v>74</v>
      </c>
    </row>
    <row r="71" spans="1:16" x14ac:dyDescent="0.25">
      <c r="A71" s="17" t="s">
        <v>64</v>
      </c>
      <c r="B71" s="17">
        <v>13</v>
      </c>
      <c r="C71" s="18" t="s">
        <v>111</v>
      </c>
      <c r="D71" t="s">
        <v>66</v>
      </c>
      <c r="E71" s="19" t="s">
        <v>112</v>
      </c>
      <c r="F71" s="20" t="s">
        <v>113</v>
      </c>
      <c r="G71" s="21">
        <v>165</v>
      </c>
      <c r="H71" s="22">
        <v>0</v>
      </c>
      <c r="I71" s="22">
        <f>ROUND(G71*H71,P4)</f>
        <v>0</v>
      </c>
      <c r="O71" s="23">
        <f>I71*0.21</f>
        <v>0</v>
      </c>
      <c r="P71">
        <v>3</v>
      </c>
    </row>
    <row r="72" spans="1:16" x14ac:dyDescent="0.25">
      <c r="A72" s="17" t="s">
        <v>69</v>
      </c>
      <c r="E72" s="24" t="s">
        <v>66</v>
      </c>
    </row>
    <row r="73" spans="1:16" x14ac:dyDescent="0.25">
      <c r="A73" s="17" t="s">
        <v>70</v>
      </c>
      <c r="E73" s="25" t="s">
        <v>114</v>
      </c>
    </row>
    <row r="74" spans="1:16" x14ac:dyDescent="0.25">
      <c r="A74" s="17" t="s">
        <v>70</v>
      </c>
      <c r="E74" s="25" t="s">
        <v>115</v>
      </c>
    </row>
    <row r="75" spans="1:16" x14ac:dyDescent="0.25">
      <c r="A75" s="17" t="s">
        <v>73</v>
      </c>
      <c r="E75" s="19" t="s">
        <v>74</v>
      </c>
    </row>
    <row r="76" spans="1:16" x14ac:dyDescent="0.25">
      <c r="A76" s="17" t="s">
        <v>64</v>
      </c>
      <c r="B76" s="17">
        <v>14</v>
      </c>
      <c r="C76" s="18" t="s">
        <v>116</v>
      </c>
      <c r="D76" t="s">
        <v>66</v>
      </c>
      <c r="E76" s="19" t="s">
        <v>117</v>
      </c>
      <c r="F76" s="20" t="s">
        <v>68</v>
      </c>
      <c r="G76" s="21">
        <v>1</v>
      </c>
      <c r="H76" s="22">
        <v>0</v>
      </c>
      <c r="I76" s="22">
        <f>ROUND(G76*H76,P4)</f>
        <v>0</v>
      </c>
      <c r="O76" s="23">
        <f>I76*0.21</f>
        <v>0</v>
      </c>
      <c r="P76">
        <v>3</v>
      </c>
    </row>
    <row r="77" spans="1:16" x14ac:dyDescent="0.25">
      <c r="A77" s="17" t="s">
        <v>69</v>
      </c>
      <c r="E77" s="24" t="s">
        <v>66</v>
      </c>
    </row>
    <row r="78" spans="1:16" x14ac:dyDescent="0.25">
      <c r="A78" s="17" t="s">
        <v>70</v>
      </c>
      <c r="E78" s="25" t="s">
        <v>109</v>
      </c>
    </row>
    <row r="79" spans="1:16" x14ac:dyDescent="0.25">
      <c r="A79" s="17" t="s">
        <v>70</v>
      </c>
      <c r="E79" s="25" t="s">
        <v>110</v>
      </c>
    </row>
    <row r="80" spans="1:16" x14ac:dyDescent="0.25">
      <c r="A80" s="17" t="s">
        <v>73</v>
      </c>
      <c r="E80" s="19" t="s">
        <v>74</v>
      </c>
    </row>
    <row r="81" spans="1:16" x14ac:dyDescent="0.25">
      <c r="A81" s="14" t="s">
        <v>62</v>
      </c>
      <c r="B81" s="14"/>
      <c r="C81" s="15" t="s">
        <v>118</v>
      </c>
      <c r="D81" s="14"/>
      <c r="E81" s="14" t="s">
        <v>119</v>
      </c>
      <c r="F81" s="14"/>
      <c r="G81" s="14"/>
      <c r="H81" s="14"/>
      <c r="I81" s="16">
        <f>SUMIFS(I82:I131,A82:A131,"P")</f>
        <v>0</v>
      </c>
    </row>
    <row r="82" spans="1:16" x14ac:dyDescent="0.25">
      <c r="A82" s="17" t="s">
        <v>64</v>
      </c>
      <c r="B82" s="17">
        <v>15</v>
      </c>
      <c r="C82" s="18" t="s">
        <v>120</v>
      </c>
      <c r="D82" t="s">
        <v>66</v>
      </c>
      <c r="E82" s="19" t="s">
        <v>121</v>
      </c>
      <c r="F82" s="20" t="s">
        <v>122</v>
      </c>
      <c r="G82" s="21">
        <v>0.03</v>
      </c>
      <c r="H82" s="22">
        <v>0</v>
      </c>
      <c r="I82" s="22">
        <f>ROUND(G82*H82,P4)</f>
        <v>0</v>
      </c>
      <c r="O82" s="23">
        <f>I82*0.21</f>
        <v>0</v>
      </c>
      <c r="P82">
        <v>3</v>
      </c>
    </row>
    <row r="83" spans="1:16" x14ac:dyDescent="0.25">
      <c r="A83" s="17" t="s">
        <v>69</v>
      </c>
      <c r="E83" s="24" t="s">
        <v>66</v>
      </c>
    </row>
    <row r="84" spans="1:16" x14ac:dyDescent="0.25">
      <c r="A84" s="17" t="s">
        <v>70</v>
      </c>
      <c r="E84" s="25" t="s">
        <v>123</v>
      </c>
    </row>
    <row r="85" spans="1:16" x14ac:dyDescent="0.25">
      <c r="A85" s="17" t="s">
        <v>70</v>
      </c>
      <c r="E85" s="25" t="s">
        <v>124</v>
      </c>
    </row>
    <row r="86" spans="1:16" x14ac:dyDescent="0.25">
      <c r="A86" s="17" t="s">
        <v>73</v>
      </c>
      <c r="E86" s="19" t="s">
        <v>74</v>
      </c>
    </row>
    <row r="87" spans="1:16" x14ac:dyDescent="0.25">
      <c r="A87" s="17" t="s">
        <v>64</v>
      </c>
      <c r="B87" s="17">
        <v>16</v>
      </c>
      <c r="C87" s="18" t="s">
        <v>125</v>
      </c>
      <c r="D87" t="s">
        <v>66</v>
      </c>
      <c r="E87" s="19" t="s">
        <v>126</v>
      </c>
      <c r="F87" s="20" t="s">
        <v>127</v>
      </c>
      <c r="G87" s="21">
        <v>16</v>
      </c>
      <c r="H87" s="22">
        <v>0</v>
      </c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69</v>
      </c>
      <c r="E88" s="24" t="s">
        <v>66</v>
      </c>
    </row>
    <row r="89" spans="1:16" x14ac:dyDescent="0.25">
      <c r="A89" s="17" t="s">
        <v>70</v>
      </c>
      <c r="E89" s="25" t="s">
        <v>128</v>
      </c>
    </row>
    <row r="90" spans="1:16" x14ac:dyDescent="0.25">
      <c r="A90" s="17" t="s">
        <v>70</v>
      </c>
      <c r="E90" s="25" t="s">
        <v>129</v>
      </c>
    </row>
    <row r="91" spans="1:16" x14ac:dyDescent="0.25">
      <c r="A91" s="17" t="s">
        <v>73</v>
      </c>
      <c r="E91" s="19" t="s">
        <v>74</v>
      </c>
    </row>
    <row r="92" spans="1:16" x14ac:dyDescent="0.25">
      <c r="A92" s="17" t="s">
        <v>64</v>
      </c>
      <c r="B92" s="17">
        <v>17</v>
      </c>
      <c r="C92" s="18" t="s">
        <v>130</v>
      </c>
      <c r="D92" t="s">
        <v>66</v>
      </c>
      <c r="E92" s="19" t="s">
        <v>131</v>
      </c>
      <c r="F92" s="20" t="s">
        <v>132</v>
      </c>
      <c r="G92" s="21">
        <v>16</v>
      </c>
      <c r="H92" s="22">
        <v>0</v>
      </c>
      <c r="I92" s="22">
        <f>ROUND(G92*H92,P4)</f>
        <v>0</v>
      </c>
      <c r="O92" s="23">
        <f>I92*0.21</f>
        <v>0</v>
      </c>
      <c r="P92">
        <v>3</v>
      </c>
    </row>
    <row r="93" spans="1:16" x14ac:dyDescent="0.25">
      <c r="A93" s="17" t="s">
        <v>69</v>
      </c>
      <c r="E93" s="24" t="s">
        <v>66</v>
      </c>
    </row>
    <row r="94" spans="1:16" x14ac:dyDescent="0.25">
      <c r="A94" s="17" t="s">
        <v>70</v>
      </c>
      <c r="E94" s="25" t="s">
        <v>133</v>
      </c>
    </row>
    <row r="95" spans="1:16" x14ac:dyDescent="0.25">
      <c r="A95" s="17" t="s">
        <v>70</v>
      </c>
      <c r="E95" s="25" t="s">
        <v>129</v>
      </c>
    </row>
    <row r="96" spans="1:16" x14ac:dyDescent="0.25">
      <c r="A96" s="17" t="s">
        <v>73</v>
      </c>
      <c r="E96" s="19" t="s">
        <v>74</v>
      </c>
    </row>
    <row r="97" spans="1:16" x14ac:dyDescent="0.25">
      <c r="A97" s="17" t="s">
        <v>64</v>
      </c>
      <c r="B97" s="17">
        <v>18</v>
      </c>
      <c r="C97" s="18" t="s">
        <v>134</v>
      </c>
      <c r="D97" t="s">
        <v>66</v>
      </c>
      <c r="E97" s="19" t="s">
        <v>135</v>
      </c>
      <c r="F97" s="20" t="s">
        <v>127</v>
      </c>
      <c r="G97" s="21">
        <v>5.6</v>
      </c>
      <c r="H97" s="22">
        <v>0</v>
      </c>
      <c r="I97" s="22">
        <f>ROUND(G97*H97,P4)</f>
        <v>0</v>
      </c>
      <c r="O97" s="23">
        <f>I97*0.21</f>
        <v>0</v>
      </c>
      <c r="P97">
        <v>3</v>
      </c>
    </row>
    <row r="98" spans="1:16" x14ac:dyDescent="0.25">
      <c r="A98" s="17" t="s">
        <v>69</v>
      </c>
      <c r="E98" s="24" t="s">
        <v>66</v>
      </c>
    </row>
    <row r="99" spans="1:16" x14ac:dyDescent="0.25">
      <c r="A99" s="17" t="s">
        <v>70</v>
      </c>
      <c r="E99" s="25" t="s">
        <v>136</v>
      </c>
    </row>
    <row r="100" spans="1:16" x14ac:dyDescent="0.25">
      <c r="A100" s="17" t="s">
        <v>70</v>
      </c>
      <c r="E100" s="25" t="s">
        <v>137</v>
      </c>
    </row>
    <row r="101" spans="1:16" x14ac:dyDescent="0.25">
      <c r="A101" s="17" t="s">
        <v>73</v>
      </c>
      <c r="E101" s="19" t="s">
        <v>74</v>
      </c>
    </row>
    <row r="102" spans="1:16" x14ac:dyDescent="0.25">
      <c r="A102" s="17" t="s">
        <v>64</v>
      </c>
      <c r="B102" s="17">
        <v>19</v>
      </c>
      <c r="C102" s="18" t="s">
        <v>138</v>
      </c>
      <c r="D102" t="s">
        <v>66</v>
      </c>
      <c r="E102" s="19" t="s">
        <v>139</v>
      </c>
      <c r="F102" s="20" t="s">
        <v>132</v>
      </c>
      <c r="G102" s="21">
        <v>28</v>
      </c>
      <c r="H102" s="22">
        <v>0</v>
      </c>
      <c r="I102" s="22">
        <f>ROUND(G102*H102,P4)</f>
        <v>0</v>
      </c>
      <c r="O102" s="23">
        <f>I102*0.21</f>
        <v>0</v>
      </c>
      <c r="P102">
        <v>3</v>
      </c>
    </row>
    <row r="103" spans="1:16" x14ac:dyDescent="0.25">
      <c r="A103" s="17" t="s">
        <v>69</v>
      </c>
      <c r="E103" s="24" t="s">
        <v>66</v>
      </c>
    </row>
    <row r="104" spans="1:16" x14ac:dyDescent="0.25">
      <c r="A104" s="17" t="s">
        <v>70</v>
      </c>
      <c r="E104" s="25" t="s">
        <v>140</v>
      </c>
    </row>
    <row r="105" spans="1:16" x14ac:dyDescent="0.25">
      <c r="A105" s="17" t="s">
        <v>70</v>
      </c>
      <c r="E105" s="25" t="s">
        <v>141</v>
      </c>
    </row>
    <row r="106" spans="1:16" x14ac:dyDescent="0.25">
      <c r="A106" s="17" t="s">
        <v>73</v>
      </c>
      <c r="E106" s="19" t="s">
        <v>74</v>
      </c>
    </row>
    <row r="107" spans="1:16" x14ac:dyDescent="0.25">
      <c r="A107" s="17" t="s">
        <v>64</v>
      </c>
      <c r="B107" s="17">
        <v>20</v>
      </c>
      <c r="C107" s="18" t="s">
        <v>142</v>
      </c>
      <c r="D107" t="s">
        <v>66</v>
      </c>
      <c r="E107" s="19" t="s">
        <v>143</v>
      </c>
      <c r="F107" s="20" t="s">
        <v>113</v>
      </c>
      <c r="G107" s="21">
        <v>10</v>
      </c>
      <c r="H107" s="22">
        <v>0</v>
      </c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69</v>
      </c>
      <c r="E108" s="24" t="s">
        <v>66</v>
      </c>
    </row>
    <row r="109" spans="1:16" x14ac:dyDescent="0.25">
      <c r="A109" s="17" t="s">
        <v>70</v>
      </c>
      <c r="E109" s="25" t="s">
        <v>144</v>
      </c>
    </row>
    <row r="110" spans="1:16" x14ac:dyDescent="0.25">
      <c r="A110" s="17" t="s">
        <v>70</v>
      </c>
      <c r="E110" s="25" t="s">
        <v>145</v>
      </c>
    </row>
    <row r="111" spans="1:16" x14ac:dyDescent="0.25">
      <c r="A111" s="17" t="s">
        <v>73</v>
      </c>
      <c r="E111" s="19" t="s">
        <v>74</v>
      </c>
    </row>
    <row r="112" spans="1:16" x14ac:dyDescent="0.25">
      <c r="A112" s="17" t="s">
        <v>64</v>
      </c>
      <c r="B112" s="17">
        <v>21</v>
      </c>
      <c r="C112" s="18" t="s">
        <v>146</v>
      </c>
      <c r="D112" t="s">
        <v>66</v>
      </c>
      <c r="E112" s="19" t="s">
        <v>147</v>
      </c>
      <c r="F112" s="20" t="s">
        <v>127</v>
      </c>
      <c r="G112" s="21">
        <v>21.6</v>
      </c>
      <c r="H112" s="22">
        <v>0</v>
      </c>
      <c r="I112" s="22">
        <f>ROUND(G112*H112,P4)</f>
        <v>0</v>
      </c>
      <c r="O112" s="23">
        <f>I112*0.21</f>
        <v>0</v>
      </c>
      <c r="P112">
        <v>3</v>
      </c>
    </row>
    <row r="113" spans="1:16" x14ac:dyDescent="0.25">
      <c r="A113" s="17" t="s">
        <v>69</v>
      </c>
      <c r="E113" s="24" t="s">
        <v>66</v>
      </c>
    </row>
    <row r="114" spans="1:16" x14ac:dyDescent="0.25">
      <c r="A114" s="17" t="s">
        <v>70</v>
      </c>
      <c r="E114" s="25" t="s">
        <v>148</v>
      </c>
    </row>
    <row r="115" spans="1:16" x14ac:dyDescent="0.25">
      <c r="A115" s="17" t="s">
        <v>70</v>
      </c>
      <c r="E115" s="25" t="s">
        <v>149</v>
      </c>
    </row>
    <row r="116" spans="1:16" x14ac:dyDescent="0.25">
      <c r="A116" s="17" t="s">
        <v>73</v>
      </c>
      <c r="E116" s="19" t="s">
        <v>74</v>
      </c>
    </row>
    <row r="117" spans="1:16" x14ac:dyDescent="0.25">
      <c r="A117" s="17" t="s">
        <v>64</v>
      </c>
      <c r="B117" s="17">
        <v>22</v>
      </c>
      <c r="C117" s="18" t="s">
        <v>150</v>
      </c>
      <c r="D117" t="s">
        <v>66</v>
      </c>
      <c r="E117" s="19" t="s">
        <v>151</v>
      </c>
      <c r="F117" s="20" t="s">
        <v>68</v>
      </c>
      <c r="G117" s="21">
        <v>2</v>
      </c>
      <c r="H117" s="22">
        <v>0</v>
      </c>
      <c r="I117" s="22">
        <f>ROUND(G117*H117,P4)</f>
        <v>0</v>
      </c>
      <c r="O117" s="23">
        <f>I117*0.21</f>
        <v>0</v>
      </c>
      <c r="P117">
        <v>3</v>
      </c>
    </row>
    <row r="118" spans="1:16" x14ac:dyDescent="0.25">
      <c r="A118" s="17" t="s">
        <v>69</v>
      </c>
      <c r="E118" s="24" t="s">
        <v>66</v>
      </c>
    </row>
    <row r="119" spans="1:16" x14ac:dyDescent="0.25">
      <c r="A119" s="17" t="s">
        <v>70</v>
      </c>
      <c r="E119" s="25" t="s">
        <v>102</v>
      </c>
    </row>
    <row r="120" spans="1:16" x14ac:dyDescent="0.25">
      <c r="A120" s="17" t="s">
        <v>70</v>
      </c>
      <c r="E120" s="25" t="s">
        <v>93</v>
      </c>
    </row>
    <row r="121" spans="1:16" x14ac:dyDescent="0.25">
      <c r="A121" s="17" t="s">
        <v>73</v>
      </c>
      <c r="E121" s="19" t="s">
        <v>74</v>
      </c>
    </row>
    <row r="122" spans="1:16" x14ac:dyDescent="0.25">
      <c r="A122" s="17" t="s">
        <v>64</v>
      </c>
      <c r="B122" s="17">
        <v>23</v>
      </c>
      <c r="C122" s="18" t="s">
        <v>152</v>
      </c>
      <c r="D122" t="s">
        <v>66</v>
      </c>
      <c r="E122" s="19" t="s">
        <v>153</v>
      </c>
      <c r="F122" s="20" t="s">
        <v>113</v>
      </c>
      <c r="G122" s="21">
        <v>20</v>
      </c>
      <c r="H122" s="22">
        <v>0</v>
      </c>
      <c r="I122" s="22">
        <f>ROUND(G122*H122,P4)</f>
        <v>0</v>
      </c>
      <c r="O122" s="23">
        <f>I122*0.21</f>
        <v>0</v>
      </c>
      <c r="P122">
        <v>3</v>
      </c>
    </row>
    <row r="123" spans="1:16" x14ac:dyDescent="0.25">
      <c r="A123" s="17" t="s">
        <v>69</v>
      </c>
      <c r="E123" s="24" t="s">
        <v>66</v>
      </c>
    </row>
    <row r="124" spans="1:16" x14ac:dyDescent="0.25">
      <c r="A124" s="17" t="s">
        <v>70</v>
      </c>
      <c r="E124" s="25" t="s">
        <v>154</v>
      </c>
    </row>
    <row r="125" spans="1:16" x14ac:dyDescent="0.25">
      <c r="A125" s="17" t="s">
        <v>70</v>
      </c>
      <c r="E125" s="25" t="s">
        <v>155</v>
      </c>
    </row>
    <row r="126" spans="1:16" x14ac:dyDescent="0.25">
      <c r="A126" s="17" t="s">
        <v>73</v>
      </c>
      <c r="E126" s="19" t="s">
        <v>74</v>
      </c>
    </row>
    <row r="127" spans="1:16" x14ac:dyDescent="0.25">
      <c r="A127" s="17" t="s">
        <v>64</v>
      </c>
      <c r="B127" s="17">
        <v>24</v>
      </c>
      <c r="C127" s="18" t="s">
        <v>156</v>
      </c>
      <c r="D127" t="s">
        <v>66</v>
      </c>
      <c r="E127" s="19" t="s">
        <v>157</v>
      </c>
      <c r="F127" s="20" t="s">
        <v>113</v>
      </c>
      <c r="G127" s="21">
        <v>20</v>
      </c>
      <c r="H127" s="22">
        <v>0</v>
      </c>
      <c r="I127" s="22">
        <f>ROUND(G127*H127,P4)</f>
        <v>0</v>
      </c>
      <c r="O127" s="23">
        <f>I127*0.21</f>
        <v>0</v>
      </c>
      <c r="P127">
        <v>3</v>
      </c>
    </row>
    <row r="128" spans="1:16" x14ac:dyDescent="0.25">
      <c r="A128" s="17" t="s">
        <v>69</v>
      </c>
      <c r="E128" s="24" t="s">
        <v>66</v>
      </c>
    </row>
    <row r="129" spans="1:5" x14ac:dyDescent="0.25">
      <c r="A129" s="17" t="s">
        <v>70</v>
      </c>
      <c r="E129" s="25" t="s">
        <v>154</v>
      </c>
    </row>
    <row r="130" spans="1:5" x14ac:dyDescent="0.25">
      <c r="A130" s="17" t="s">
        <v>70</v>
      </c>
      <c r="E130" s="25" t="s">
        <v>155</v>
      </c>
    </row>
    <row r="131" spans="1:5" x14ac:dyDescent="0.25">
      <c r="A131" s="17" t="s">
        <v>73</v>
      </c>
      <c r="E131" s="19" t="s">
        <v>74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6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13</v>
      </c>
      <c r="I3" s="13">
        <f>SUMIFS(I10:I563,A10:A563,"SD")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45</v>
      </c>
      <c r="D4" s="33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158</v>
      </c>
      <c r="D5" s="33"/>
      <c r="E5" s="11" t="s">
        <v>159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32" t="s">
        <v>13</v>
      </c>
      <c r="D6" s="33"/>
      <c r="E6" s="11" t="s">
        <v>14</v>
      </c>
      <c r="F6" s="3"/>
      <c r="G6" s="3"/>
      <c r="H6" s="3"/>
      <c r="I6" s="3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160</v>
      </c>
      <c r="D10" s="14"/>
      <c r="E10" s="14" t="s">
        <v>161</v>
      </c>
      <c r="F10" s="14"/>
      <c r="G10" s="14"/>
      <c r="H10" s="14"/>
      <c r="I10" s="16">
        <f>SUMIFS(I11:I70,A11:A70,"P")</f>
        <v>0</v>
      </c>
    </row>
    <row r="11" spans="1:16" x14ac:dyDescent="0.25">
      <c r="A11" s="17" t="s">
        <v>64</v>
      </c>
      <c r="B11" s="17">
        <v>1</v>
      </c>
      <c r="C11" s="18" t="s">
        <v>162</v>
      </c>
      <c r="D11" t="s">
        <v>66</v>
      </c>
      <c r="E11" s="19" t="s">
        <v>163</v>
      </c>
      <c r="F11" s="20" t="s">
        <v>164</v>
      </c>
      <c r="G11" s="21">
        <v>93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25" t="s">
        <v>165</v>
      </c>
    </row>
    <row r="14" spans="1:16" x14ac:dyDescent="0.25">
      <c r="A14" s="17" t="s">
        <v>70</v>
      </c>
      <c r="E14" s="25" t="s">
        <v>166</v>
      </c>
    </row>
    <row r="15" spans="1:16" x14ac:dyDescent="0.25">
      <c r="A15" s="17" t="s">
        <v>73</v>
      </c>
      <c r="E15" s="19" t="s">
        <v>167</v>
      </c>
    </row>
    <row r="16" spans="1:16" x14ac:dyDescent="0.25">
      <c r="A16" s="17" t="s">
        <v>64</v>
      </c>
      <c r="B16" s="17">
        <v>2</v>
      </c>
      <c r="C16" s="18" t="s">
        <v>125</v>
      </c>
      <c r="D16" t="s">
        <v>66</v>
      </c>
      <c r="E16" s="19" t="s">
        <v>126</v>
      </c>
      <c r="F16" s="20" t="s">
        <v>127</v>
      </c>
      <c r="G16" s="21">
        <v>16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69</v>
      </c>
      <c r="E17" s="24" t="s">
        <v>66</v>
      </c>
    </row>
    <row r="18" spans="1:16" x14ac:dyDescent="0.25">
      <c r="A18" s="17" t="s">
        <v>70</v>
      </c>
      <c r="E18" s="25" t="s">
        <v>165</v>
      </c>
    </row>
    <row r="19" spans="1:16" x14ac:dyDescent="0.25">
      <c r="A19" s="17" t="s">
        <v>70</v>
      </c>
      <c r="E19" s="25" t="s">
        <v>129</v>
      </c>
    </row>
    <row r="20" spans="1:16" ht="315" x14ac:dyDescent="0.25">
      <c r="A20" s="17" t="s">
        <v>73</v>
      </c>
      <c r="E20" s="19" t="s">
        <v>168</v>
      </c>
    </row>
    <row r="21" spans="1:16" x14ac:dyDescent="0.25">
      <c r="A21" s="17" t="s">
        <v>64</v>
      </c>
      <c r="B21" s="17">
        <v>3</v>
      </c>
      <c r="C21" s="18" t="s">
        <v>130</v>
      </c>
      <c r="D21" t="s">
        <v>66</v>
      </c>
      <c r="E21" s="19" t="s">
        <v>131</v>
      </c>
      <c r="F21" s="20" t="s">
        <v>132</v>
      </c>
      <c r="G21" s="21">
        <v>80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69</v>
      </c>
      <c r="E22" s="24" t="s">
        <v>66</v>
      </c>
    </row>
    <row r="23" spans="1:16" x14ac:dyDescent="0.25">
      <c r="A23" s="17" t="s">
        <v>70</v>
      </c>
      <c r="E23" s="25" t="s">
        <v>165</v>
      </c>
    </row>
    <row r="24" spans="1:16" x14ac:dyDescent="0.25">
      <c r="A24" s="17" t="s">
        <v>70</v>
      </c>
      <c r="E24" s="25" t="s">
        <v>169</v>
      </c>
    </row>
    <row r="25" spans="1:16" ht="30" x14ac:dyDescent="0.25">
      <c r="A25" s="17" t="s">
        <v>73</v>
      </c>
      <c r="E25" s="19" t="s">
        <v>170</v>
      </c>
    </row>
    <row r="26" spans="1:16" x14ac:dyDescent="0.25">
      <c r="A26" s="17" t="s">
        <v>64</v>
      </c>
      <c r="B26" s="17">
        <v>4</v>
      </c>
      <c r="C26" s="18" t="s">
        <v>134</v>
      </c>
      <c r="D26" t="s">
        <v>66</v>
      </c>
      <c r="E26" s="19" t="s">
        <v>135</v>
      </c>
      <c r="F26" s="20" t="s">
        <v>127</v>
      </c>
      <c r="G26" s="21">
        <v>162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69</v>
      </c>
      <c r="E27" s="24" t="s">
        <v>66</v>
      </c>
    </row>
    <row r="28" spans="1:16" x14ac:dyDescent="0.25">
      <c r="A28" s="17" t="s">
        <v>70</v>
      </c>
      <c r="E28" s="25" t="s">
        <v>165</v>
      </c>
    </row>
    <row r="29" spans="1:16" x14ac:dyDescent="0.25">
      <c r="A29" s="17" t="s">
        <v>70</v>
      </c>
      <c r="E29" s="25" t="s">
        <v>171</v>
      </c>
    </row>
    <row r="30" spans="1:16" ht="315" x14ac:dyDescent="0.25">
      <c r="A30" s="17" t="s">
        <v>73</v>
      </c>
      <c r="E30" s="19" t="s">
        <v>168</v>
      </c>
    </row>
    <row r="31" spans="1:16" ht="30" x14ac:dyDescent="0.25">
      <c r="A31" s="17" t="s">
        <v>64</v>
      </c>
      <c r="B31" s="17">
        <v>5</v>
      </c>
      <c r="C31" s="18" t="s">
        <v>172</v>
      </c>
      <c r="D31" t="s">
        <v>66</v>
      </c>
      <c r="E31" s="19" t="s">
        <v>173</v>
      </c>
      <c r="F31" s="20" t="s">
        <v>174</v>
      </c>
      <c r="G31" s="21">
        <v>30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24" t="s">
        <v>66</v>
      </c>
    </row>
    <row r="33" spans="1:16" x14ac:dyDescent="0.25">
      <c r="A33" s="17" t="s">
        <v>70</v>
      </c>
      <c r="E33" s="25" t="s">
        <v>165</v>
      </c>
    </row>
    <row r="34" spans="1:16" x14ac:dyDescent="0.25">
      <c r="A34" s="17" t="s">
        <v>70</v>
      </c>
      <c r="E34" s="25" t="s">
        <v>175</v>
      </c>
    </row>
    <row r="35" spans="1:16" ht="165" x14ac:dyDescent="0.25">
      <c r="A35" s="17" t="s">
        <v>73</v>
      </c>
      <c r="E35" s="19" t="s">
        <v>176</v>
      </c>
    </row>
    <row r="36" spans="1:16" x14ac:dyDescent="0.25">
      <c r="A36" s="17" t="s">
        <v>64</v>
      </c>
      <c r="B36" s="17">
        <v>6</v>
      </c>
      <c r="C36" s="18" t="s">
        <v>146</v>
      </c>
      <c r="D36" t="s">
        <v>66</v>
      </c>
      <c r="E36" s="19" t="s">
        <v>147</v>
      </c>
      <c r="F36" s="20" t="s">
        <v>127</v>
      </c>
      <c r="G36" s="21">
        <v>178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 t="s">
        <v>66</v>
      </c>
    </row>
    <row r="38" spans="1:16" x14ac:dyDescent="0.25">
      <c r="A38" s="17" t="s">
        <v>70</v>
      </c>
      <c r="E38" s="25" t="s">
        <v>165</v>
      </c>
    </row>
    <row r="39" spans="1:16" x14ac:dyDescent="0.25">
      <c r="A39" s="17" t="s">
        <v>70</v>
      </c>
      <c r="E39" s="25" t="s">
        <v>177</v>
      </c>
    </row>
    <row r="40" spans="1:16" ht="225" x14ac:dyDescent="0.25">
      <c r="A40" s="17" t="s">
        <v>73</v>
      </c>
      <c r="E40" s="19" t="s">
        <v>178</v>
      </c>
    </row>
    <row r="41" spans="1:16" x14ac:dyDescent="0.25">
      <c r="A41" s="17" t="s">
        <v>64</v>
      </c>
      <c r="B41" s="17">
        <v>7</v>
      </c>
      <c r="C41" s="18" t="s">
        <v>179</v>
      </c>
      <c r="D41" t="s">
        <v>66</v>
      </c>
      <c r="E41" s="19" t="s">
        <v>180</v>
      </c>
      <c r="F41" s="20" t="s">
        <v>127</v>
      </c>
      <c r="G41" s="21">
        <v>15</v>
      </c>
      <c r="H41" s="22">
        <v>0</v>
      </c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69</v>
      </c>
      <c r="E42" s="24" t="s">
        <v>66</v>
      </c>
    </row>
    <row r="43" spans="1:16" x14ac:dyDescent="0.25">
      <c r="A43" s="17" t="s">
        <v>70</v>
      </c>
      <c r="E43" s="25" t="s">
        <v>165</v>
      </c>
    </row>
    <row r="44" spans="1:16" x14ac:dyDescent="0.25">
      <c r="A44" s="17" t="s">
        <v>70</v>
      </c>
      <c r="E44" s="25" t="s">
        <v>181</v>
      </c>
    </row>
    <row r="45" spans="1:16" ht="285" x14ac:dyDescent="0.25">
      <c r="A45" s="17" t="s">
        <v>73</v>
      </c>
      <c r="E45" s="19" t="s">
        <v>182</v>
      </c>
    </row>
    <row r="46" spans="1:16" x14ac:dyDescent="0.25">
      <c r="A46" s="17" t="s">
        <v>64</v>
      </c>
      <c r="B46" s="17">
        <v>8</v>
      </c>
      <c r="C46" s="18" t="s">
        <v>183</v>
      </c>
      <c r="D46" t="s">
        <v>66</v>
      </c>
      <c r="E46" s="19" t="s">
        <v>184</v>
      </c>
      <c r="F46" s="20" t="s">
        <v>164</v>
      </c>
      <c r="G46" s="21">
        <v>173</v>
      </c>
      <c r="H46" s="22">
        <v>0</v>
      </c>
      <c r="I46" s="22">
        <f>ROUND(G46*H46,P4)</f>
        <v>0</v>
      </c>
      <c r="O46" s="23">
        <f>I46*0.21</f>
        <v>0</v>
      </c>
      <c r="P46">
        <v>3</v>
      </c>
    </row>
    <row r="47" spans="1:16" x14ac:dyDescent="0.25">
      <c r="A47" s="17" t="s">
        <v>69</v>
      </c>
      <c r="E47" s="24" t="s">
        <v>66</v>
      </c>
    </row>
    <row r="48" spans="1:16" x14ac:dyDescent="0.25">
      <c r="A48" s="17" t="s">
        <v>70</v>
      </c>
      <c r="E48" s="25" t="s">
        <v>165</v>
      </c>
    </row>
    <row r="49" spans="1:16" x14ac:dyDescent="0.25">
      <c r="A49" s="17" t="s">
        <v>70</v>
      </c>
      <c r="E49" s="25" t="s">
        <v>185</v>
      </c>
    </row>
    <row r="50" spans="1:16" x14ac:dyDescent="0.25">
      <c r="A50" s="17" t="s">
        <v>73</v>
      </c>
      <c r="E50" s="19" t="s">
        <v>186</v>
      </c>
    </row>
    <row r="51" spans="1:16" x14ac:dyDescent="0.25">
      <c r="A51" s="17" t="s">
        <v>64</v>
      </c>
      <c r="B51" s="17">
        <v>9</v>
      </c>
      <c r="C51" s="18" t="s">
        <v>187</v>
      </c>
      <c r="D51" t="s">
        <v>66</v>
      </c>
      <c r="E51" s="19" t="s">
        <v>188</v>
      </c>
      <c r="F51" s="20" t="s">
        <v>164</v>
      </c>
      <c r="G51" s="21">
        <v>173</v>
      </c>
      <c r="H51" s="22">
        <v>0</v>
      </c>
      <c r="I51" s="22">
        <f>ROUND(G51*H51,P4)</f>
        <v>0</v>
      </c>
      <c r="O51" s="23">
        <f>I51*0.21</f>
        <v>0</v>
      </c>
      <c r="P51">
        <v>3</v>
      </c>
    </row>
    <row r="52" spans="1:16" x14ac:dyDescent="0.25">
      <c r="A52" s="17" t="s">
        <v>69</v>
      </c>
      <c r="E52" s="24" t="s">
        <v>66</v>
      </c>
    </row>
    <row r="53" spans="1:16" x14ac:dyDescent="0.25">
      <c r="A53" s="17" t="s">
        <v>70</v>
      </c>
      <c r="E53" s="25" t="s">
        <v>165</v>
      </c>
    </row>
    <row r="54" spans="1:16" x14ac:dyDescent="0.25">
      <c r="A54" s="17" t="s">
        <v>70</v>
      </c>
      <c r="E54" s="25" t="s">
        <v>185</v>
      </c>
    </row>
    <row r="55" spans="1:16" ht="45" x14ac:dyDescent="0.25">
      <c r="A55" s="17" t="s">
        <v>73</v>
      </c>
      <c r="E55" s="19" t="s">
        <v>189</v>
      </c>
    </row>
    <row r="56" spans="1:16" x14ac:dyDescent="0.25">
      <c r="A56" s="17" t="s">
        <v>64</v>
      </c>
      <c r="B56" s="17">
        <v>10</v>
      </c>
      <c r="C56" s="18" t="s">
        <v>190</v>
      </c>
      <c r="D56" t="s">
        <v>66</v>
      </c>
      <c r="E56" s="19" t="s">
        <v>191</v>
      </c>
      <c r="F56" s="20" t="s">
        <v>164</v>
      </c>
      <c r="G56" s="21">
        <v>173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69</v>
      </c>
      <c r="E57" s="24" t="s">
        <v>66</v>
      </c>
    </row>
    <row r="58" spans="1:16" x14ac:dyDescent="0.25">
      <c r="A58" s="17" t="s">
        <v>70</v>
      </c>
      <c r="E58" s="25" t="s">
        <v>165</v>
      </c>
    </row>
    <row r="59" spans="1:16" x14ac:dyDescent="0.25">
      <c r="A59" s="17" t="s">
        <v>70</v>
      </c>
      <c r="E59" s="25" t="s">
        <v>185</v>
      </c>
    </row>
    <row r="60" spans="1:16" ht="30" x14ac:dyDescent="0.25">
      <c r="A60" s="17" t="s">
        <v>73</v>
      </c>
      <c r="E60" s="19" t="s">
        <v>192</v>
      </c>
    </row>
    <row r="61" spans="1:16" x14ac:dyDescent="0.25">
      <c r="A61" s="17" t="s">
        <v>64</v>
      </c>
      <c r="B61" s="17">
        <v>11</v>
      </c>
      <c r="C61" s="18" t="s">
        <v>193</v>
      </c>
      <c r="D61" t="s">
        <v>66</v>
      </c>
      <c r="E61" s="19" t="s">
        <v>194</v>
      </c>
      <c r="F61" s="20" t="s">
        <v>113</v>
      </c>
      <c r="G61" s="21">
        <v>100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69</v>
      </c>
      <c r="E62" s="24" t="s">
        <v>66</v>
      </c>
    </row>
    <row r="63" spans="1:16" x14ac:dyDescent="0.25">
      <c r="A63" s="17" t="s">
        <v>70</v>
      </c>
      <c r="E63" s="25" t="s">
        <v>165</v>
      </c>
    </row>
    <row r="64" spans="1:16" x14ac:dyDescent="0.25">
      <c r="A64" s="17" t="s">
        <v>70</v>
      </c>
      <c r="E64" s="25" t="s">
        <v>195</v>
      </c>
    </row>
    <row r="65" spans="1:16" ht="45" x14ac:dyDescent="0.25">
      <c r="A65" s="17" t="s">
        <v>73</v>
      </c>
      <c r="E65" s="19" t="s">
        <v>196</v>
      </c>
    </row>
    <row r="66" spans="1:16" x14ac:dyDescent="0.25">
      <c r="A66" s="17" t="s">
        <v>64</v>
      </c>
      <c r="B66" s="17">
        <v>12</v>
      </c>
      <c r="C66" s="18" t="s">
        <v>197</v>
      </c>
      <c r="D66" t="s">
        <v>66</v>
      </c>
      <c r="E66" s="19" t="s">
        <v>198</v>
      </c>
      <c r="F66" s="20" t="s">
        <v>113</v>
      </c>
      <c r="G66" s="21">
        <v>20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69</v>
      </c>
      <c r="E67" s="24" t="s">
        <v>66</v>
      </c>
    </row>
    <row r="68" spans="1:16" x14ac:dyDescent="0.25">
      <c r="A68" s="17" t="s">
        <v>70</v>
      </c>
      <c r="E68" s="25" t="s">
        <v>165</v>
      </c>
    </row>
    <row r="69" spans="1:16" x14ac:dyDescent="0.25">
      <c r="A69" s="17" t="s">
        <v>70</v>
      </c>
      <c r="E69" s="25" t="s">
        <v>155</v>
      </c>
    </row>
    <row r="70" spans="1:16" ht="240" x14ac:dyDescent="0.25">
      <c r="A70" s="17" t="s">
        <v>73</v>
      </c>
      <c r="E70" s="19" t="s">
        <v>199</v>
      </c>
    </row>
    <row r="71" spans="1:16" x14ac:dyDescent="0.25">
      <c r="A71" s="14" t="s">
        <v>62</v>
      </c>
      <c r="B71" s="14"/>
      <c r="C71" s="15" t="s">
        <v>200</v>
      </c>
      <c r="D71" s="14"/>
      <c r="E71" s="14" t="s">
        <v>201</v>
      </c>
      <c r="F71" s="14"/>
      <c r="G71" s="14"/>
      <c r="H71" s="14"/>
      <c r="I71" s="16">
        <f>SUMIFS(I72:I131,A72:A131,"P")</f>
        <v>0</v>
      </c>
    </row>
    <row r="72" spans="1:16" ht="30" x14ac:dyDescent="0.25">
      <c r="A72" s="17" t="s">
        <v>64</v>
      </c>
      <c r="B72" s="17">
        <v>13</v>
      </c>
      <c r="C72" s="18" t="s">
        <v>202</v>
      </c>
      <c r="D72" t="s">
        <v>66</v>
      </c>
      <c r="E72" s="19" t="s">
        <v>203</v>
      </c>
      <c r="F72" s="20" t="s">
        <v>68</v>
      </c>
      <c r="G72" s="21">
        <v>10</v>
      </c>
      <c r="H72" s="22">
        <v>0</v>
      </c>
      <c r="I72" s="22">
        <f>ROUND(G72*H72,P4)</f>
        <v>0</v>
      </c>
      <c r="O72" s="23">
        <f>I72*0.21</f>
        <v>0</v>
      </c>
      <c r="P72">
        <v>3</v>
      </c>
    </row>
    <row r="73" spans="1:16" x14ac:dyDescent="0.25">
      <c r="A73" s="17" t="s">
        <v>69</v>
      </c>
      <c r="E73" s="24" t="s">
        <v>66</v>
      </c>
    </row>
    <row r="74" spans="1:16" x14ac:dyDescent="0.25">
      <c r="A74" s="17" t="s">
        <v>70</v>
      </c>
      <c r="E74" s="25" t="s">
        <v>165</v>
      </c>
    </row>
    <row r="75" spans="1:16" x14ac:dyDescent="0.25">
      <c r="A75" s="17" t="s">
        <v>70</v>
      </c>
      <c r="E75" s="25" t="s">
        <v>145</v>
      </c>
    </row>
    <row r="76" spans="1:16" ht="30" x14ac:dyDescent="0.25">
      <c r="A76" s="17" t="s">
        <v>73</v>
      </c>
      <c r="E76" s="19" t="s">
        <v>204</v>
      </c>
    </row>
    <row r="77" spans="1:16" x14ac:dyDescent="0.25">
      <c r="A77" s="17" t="s">
        <v>64</v>
      </c>
      <c r="B77" s="17">
        <v>14</v>
      </c>
      <c r="C77" s="18" t="s">
        <v>205</v>
      </c>
      <c r="D77" t="s">
        <v>66</v>
      </c>
      <c r="E77" s="19" t="s">
        <v>206</v>
      </c>
      <c r="F77" s="20" t="s">
        <v>68</v>
      </c>
      <c r="G77" s="21">
        <v>8</v>
      </c>
      <c r="H77" s="22">
        <v>0</v>
      </c>
      <c r="I77" s="22">
        <f>ROUND(G77*H77,P4)</f>
        <v>0</v>
      </c>
      <c r="O77" s="23">
        <f>I77*0.21</f>
        <v>0</v>
      </c>
      <c r="P77">
        <v>3</v>
      </c>
    </row>
    <row r="78" spans="1:16" x14ac:dyDescent="0.25">
      <c r="A78" s="17" t="s">
        <v>69</v>
      </c>
      <c r="E78" s="24" t="s">
        <v>66</v>
      </c>
    </row>
    <row r="79" spans="1:16" x14ac:dyDescent="0.25">
      <c r="A79" s="17" t="s">
        <v>70</v>
      </c>
      <c r="E79" s="25" t="s">
        <v>165</v>
      </c>
    </row>
    <row r="80" spans="1:16" x14ac:dyDescent="0.25">
      <c r="A80" s="17" t="s">
        <v>70</v>
      </c>
      <c r="E80" s="25" t="s">
        <v>207</v>
      </c>
    </row>
    <row r="81" spans="1:16" ht="75" x14ac:dyDescent="0.25">
      <c r="A81" s="17" t="s">
        <v>73</v>
      </c>
      <c r="E81" s="19" t="s">
        <v>208</v>
      </c>
    </row>
    <row r="82" spans="1:16" x14ac:dyDescent="0.25">
      <c r="A82" s="17" t="s">
        <v>64</v>
      </c>
      <c r="B82" s="17">
        <v>15</v>
      </c>
      <c r="C82" s="18" t="s">
        <v>65</v>
      </c>
      <c r="D82" t="s">
        <v>66</v>
      </c>
      <c r="E82" s="19" t="s">
        <v>67</v>
      </c>
      <c r="F82" s="20" t="s">
        <v>68</v>
      </c>
      <c r="G82" s="21">
        <v>2</v>
      </c>
      <c r="H82" s="22">
        <v>0</v>
      </c>
      <c r="I82" s="22">
        <f>ROUND(G82*H82,P4)</f>
        <v>0</v>
      </c>
      <c r="O82" s="23">
        <f>I82*0.21</f>
        <v>0</v>
      </c>
      <c r="P82">
        <v>3</v>
      </c>
    </row>
    <row r="83" spans="1:16" x14ac:dyDescent="0.25">
      <c r="A83" s="17" t="s">
        <v>69</v>
      </c>
      <c r="E83" s="24" t="s">
        <v>66</v>
      </c>
    </row>
    <row r="84" spans="1:16" x14ac:dyDescent="0.25">
      <c r="A84" s="17" t="s">
        <v>70</v>
      </c>
      <c r="E84" s="25" t="s">
        <v>165</v>
      </c>
    </row>
    <row r="85" spans="1:16" x14ac:dyDescent="0.25">
      <c r="A85" s="17" t="s">
        <v>70</v>
      </c>
      <c r="E85" s="25" t="s">
        <v>93</v>
      </c>
    </row>
    <row r="86" spans="1:16" ht="60" x14ac:dyDescent="0.25">
      <c r="A86" s="17" t="s">
        <v>73</v>
      </c>
      <c r="E86" s="19" t="s">
        <v>209</v>
      </c>
    </row>
    <row r="87" spans="1:16" x14ac:dyDescent="0.25">
      <c r="A87" s="17" t="s">
        <v>64</v>
      </c>
      <c r="B87" s="17">
        <v>16</v>
      </c>
      <c r="C87" s="18" t="s">
        <v>152</v>
      </c>
      <c r="D87" t="s">
        <v>66</v>
      </c>
      <c r="E87" s="19" t="s">
        <v>153</v>
      </c>
      <c r="F87" s="20" t="s">
        <v>113</v>
      </c>
      <c r="G87" s="21">
        <v>30</v>
      </c>
      <c r="H87" s="22">
        <v>0</v>
      </c>
      <c r="I87" s="22">
        <f>ROUND(G87*H87,P4)</f>
        <v>0</v>
      </c>
      <c r="O87" s="23">
        <f>I87*0.21</f>
        <v>0</v>
      </c>
      <c r="P87">
        <v>3</v>
      </c>
    </row>
    <row r="88" spans="1:16" x14ac:dyDescent="0.25">
      <c r="A88" s="17" t="s">
        <v>69</v>
      </c>
      <c r="E88" s="24" t="s">
        <v>66</v>
      </c>
    </row>
    <row r="89" spans="1:16" x14ac:dyDescent="0.25">
      <c r="A89" s="17" t="s">
        <v>70</v>
      </c>
      <c r="E89" s="25" t="s">
        <v>165</v>
      </c>
    </row>
    <row r="90" spans="1:16" x14ac:dyDescent="0.25">
      <c r="A90" s="17" t="s">
        <v>70</v>
      </c>
      <c r="E90" s="25" t="s">
        <v>175</v>
      </c>
    </row>
    <row r="91" spans="1:16" ht="60" x14ac:dyDescent="0.25">
      <c r="A91" s="17" t="s">
        <v>73</v>
      </c>
      <c r="E91" s="19" t="s">
        <v>210</v>
      </c>
    </row>
    <row r="92" spans="1:16" ht="30" x14ac:dyDescent="0.25">
      <c r="A92" s="17" t="s">
        <v>64</v>
      </c>
      <c r="B92" s="17">
        <v>17</v>
      </c>
      <c r="C92" s="18" t="s">
        <v>211</v>
      </c>
      <c r="D92" t="s">
        <v>66</v>
      </c>
      <c r="E92" s="19" t="s">
        <v>212</v>
      </c>
      <c r="F92" s="20" t="s">
        <v>113</v>
      </c>
      <c r="G92" s="21">
        <v>170</v>
      </c>
      <c r="H92" s="22">
        <v>0</v>
      </c>
      <c r="I92" s="22">
        <f>ROUND(G92*H92,P4)</f>
        <v>0</v>
      </c>
      <c r="O92" s="23">
        <f>I92*0.21</f>
        <v>0</v>
      </c>
      <c r="P92">
        <v>3</v>
      </c>
    </row>
    <row r="93" spans="1:16" x14ac:dyDescent="0.25">
      <c r="A93" s="17" t="s">
        <v>69</v>
      </c>
      <c r="E93" s="24" t="s">
        <v>66</v>
      </c>
    </row>
    <row r="94" spans="1:16" x14ac:dyDescent="0.25">
      <c r="A94" s="17" t="s">
        <v>70</v>
      </c>
      <c r="E94" s="25" t="s">
        <v>165</v>
      </c>
    </row>
    <row r="95" spans="1:16" x14ac:dyDescent="0.25">
      <c r="A95" s="17" t="s">
        <v>70</v>
      </c>
      <c r="E95" s="25" t="s">
        <v>213</v>
      </c>
    </row>
    <row r="96" spans="1:16" ht="60" x14ac:dyDescent="0.25">
      <c r="A96" s="17" t="s">
        <v>73</v>
      </c>
      <c r="E96" s="19" t="s">
        <v>210</v>
      </c>
    </row>
    <row r="97" spans="1:16" ht="30" x14ac:dyDescent="0.25">
      <c r="A97" s="17" t="s">
        <v>64</v>
      </c>
      <c r="B97" s="17">
        <v>18</v>
      </c>
      <c r="C97" s="18" t="s">
        <v>211</v>
      </c>
      <c r="D97" s="17" t="s">
        <v>63</v>
      </c>
      <c r="E97" s="19" t="s">
        <v>212</v>
      </c>
      <c r="F97" s="20" t="s">
        <v>113</v>
      </c>
      <c r="G97" s="21">
        <v>100</v>
      </c>
      <c r="H97" s="22">
        <v>0</v>
      </c>
      <c r="I97" s="22">
        <f>ROUND(G97*H97,P4)</f>
        <v>0</v>
      </c>
      <c r="O97" s="23">
        <f>I97*0.21</f>
        <v>0</v>
      </c>
      <c r="P97">
        <v>3</v>
      </c>
    </row>
    <row r="98" spans="1:16" x14ac:dyDescent="0.25">
      <c r="A98" s="17" t="s">
        <v>69</v>
      </c>
      <c r="E98" s="19" t="s">
        <v>214</v>
      </c>
    </row>
    <row r="99" spans="1:16" x14ac:dyDescent="0.25">
      <c r="A99" s="17" t="s">
        <v>70</v>
      </c>
      <c r="E99" s="25" t="s">
        <v>165</v>
      </c>
    </row>
    <row r="100" spans="1:16" x14ac:dyDescent="0.25">
      <c r="A100" s="17" t="s">
        <v>70</v>
      </c>
      <c r="E100" s="25" t="s">
        <v>195</v>
      </c>
    </row>
    <row r="101" spans="1:16" ht="60" x14ac:dyDescent="0.25">
      <c r="A101" s="17" t="s">
        <v>73</v>
      </c>
      <c r="E101" s="19" t="s">
        <v>210</v>
      </c>
    </row>
    <row r="102" spans="1:16" x14ac:dyDescent="0.25">
      <c r="A102" s="17" t="s">
        <v>64</v>
      </c>
      <c r="B102" s="17">
        <v>19</v>
      </c>
      <c r="C102" s="18" t="s">
        <v>156</v>
      </c>
      <c r="D102" t="s">
        <v>66</v>
      </c>
      <c r="E102" s="19" t="s">
        <v>157</v>
      </c>
      <c r="F102" s="20" t="s">
        <v>113</v>
      </c>
      <c r="G102" s="21">
        <v>30</v>
      </c>
      <c r="H102" s="22">
        <v>0</v>
      </c>
      <c r="I102" s="22">
        <f>ROUND(G102*H102,P4)</f>
        <v>0</v>
      </c>
      <c r="O102" s="23">
        <f>I102*0.21</f>
        <v>0</v>
      </c>
      <c r="P102">
        <v>3</v>
      </c>
    </row>
    <row r="103" spans="1:16" x14ac:dyDescent="0.25">
      <c r="A103" s="17" t="s">
        <v>69</v>
      </c>
      <c r="E103" s="24" t="s">
        <v>66</v>
      </c>
    </row>
    <row r="104" spans="1:16" x14ac:dyDescent="0.25">
      <c r="A104" s="17" t="s">
        <v>70</v>
      </c>
      <c r="E104" s="25" t="s">
        <v>165</v>
      </c>
    </row>
    <row r="105" spans="1:16" x14ac:dyDescent="0.25">
      <c r="A105" s="17" t="s">
        <v>70</v>
      </c>
      <c r="E105" s="25" t="s">
        <v>175</v>
      </c>
    </row>
    <row r="106" spans="1:16" ht="105" x14ac:dyDescent="0.25">
      <c r="A106" s="17" t="s">
        <v>73</v>
      </c>
      <c r="E106" s="19" t="s">
        <v>215</v>
      </c>
    </row>
    <row r="107" spans="1:16" x14ac:dyDescent="0.25">
      <c r="A107" s="17" t="s">
        <v>64</v>
      </c>
      <c r="B107" s="17">
        <v>20</v>
      </c>
      <c r="C107" s="18" t="s">
        <v>216</v>
      </c>
      <c r="D107" t="s">
        <v>66</v>
      </c>
      <c r="E107" s="19" t="s">
        <v>217</v>
      </c>
      <c r="F107" s="20" t="s">
        <v>113</v>
      </c>
      <c r="G107" s="21">
        <v>280</v>
      </c>
      <c r="H107" s="22">
        <v>0</v>
      </c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69</v>
      </c>
      <c r="E108" s="24" t="s">
        <v>66</v>
      </c>
    </row>
    <row r="109" spans="1:16" x14ac:dyDescent="0.25">
      <c r="A109" s="17" t="s">
        <v>70</v>
      </c>
      <c r="E109" s="25" t="s">
        <v>165</v>
      </c>
    </row>
    <row r="110" spans="1:16" x14ac:dyDescent="0.25">
      <c r="A110" s="17" t="s">
        <v>70</v>
      </c>
      <c r="E110" s="25" t="s">
        <v>218</v>
      </c>
    </row>
    <row r="111" spans="1:16" ht="105" x14ac:dyDescent="0.25">
      <c r="A111" s="17" t="s">
        <v>73</v>
      </c>
      <c r="E111" s="19" t="s">
        <v>219</v>
      </c>
    </row>
    <row r="112" spans="1:16" ht="30" x14ac:dyDescent="0.25">
      <c r="A112" s="17" t="s">
        <v>64</v>
      </c>
      <c r="B112" s="17">
        <v>21</v>
      </c>
      <c r="C112" s="18" t="s">
        <v>220</v>
      </c>
      <c r="D112" t="s">
        <v>66</v>
      </c>
      <c r="E112" s="19" t="s">
        <v>221</v>
      </c>
      <c r="F112" s="20" t="s">
        <v>68</v>
      </c>
      <c r="G112" s="21">
        <v>6</v>
      </c>
      <c r="H112" s="22">
        <v>0</v>
      </c>
      <c r="I112" s="22">
        <f>ROUND(G112*H112,P4)</f>
        <v>0</v>
      </c>
      <c r="O112" s="23">
        <f>I112*0.21</f>
        <v>0</v>
      </c>
      <c r="P112">
        <v>3</v>
      </c>
    </row>
    <row r="113" spans="1:16" x14ac:dyDescent="0.25">
      <c r="A113" s="17" t="s">
        <v>69</v>
      </c>
      <c r="E113" s="24" t="s">
        <v>66</v>
      </c>
    </row>
    <row r="114" spans="1:16" x14ac:dyDescent="0.25">
      <c r="A114" s="17" t="s">
        <v>70</v>
      </c>
      <c r="E114" s="25" t="s">
        <v>165</v>
      </c>
    </row>
    <row r="115" spans="1:16" x14ac:dyDescent="0.25">
      <c r="A115" s="17" t="s">
        <v>70</v>
      </c>
      <c r="E115" s="25" t="s">
        <v>97</v>
      </c>
    </row>
    <row r="116" spans="1:16" ht="90" x14ac:dyDescent="0.25">
      <c r="A116" s="17" t="s">
        <v>73</v>
      </c>
      <c r="E116" s="19" t="s">
        <v>222</v>
      </c>
    </row>
    <row r="117" spans="1:16" ht="30" x14ac:dyDescent="0.25">
      <c r="A117" s="17" t="s">
        <v>64</v>
      </c>
      <c r="B117" s="17">
        <v>22</v>
      </c>
      <c r="C117" s="18" t="s">
        <v>223</v>
      </c>
      <c r="D117" t="s">
        <v>66</v>
      </c>
      <c r="E117" s="19" t="s">
        <v>224</v>
      </c>
      <c r="F117" s="20" t="s">
        <v>113</v>
      </c>
      <c r="G117" s="21">
        <v>30</v>
      </c>
      <c r="H117" s="22">
        <v>0</v>
      </c>
      <c r="I117" s="22">
        <f>ROUND(G117*H117,P4)</f>
        <v>0</v>
      </c>
      <c r="O117" s="23">
        <f>I117*0.21</f>
        <v>0</v>
      </c>
      <c r="P117">
        <v>3</v>
      </c>
    </row>
    <row r="118" spans="1:16" x14ac:dyDescent="0.25">
      <c r="A118" s="17" t="s">
        <v>69</v>
      </c>
      <c r="E118" s="24" t="s">
        <v>66</v>
      </c>
    </row>
    <row r="119" spans="1:16" x14ac:dyDescent="0.25">
      <c r="A119" s="17" t="s">
        <v>70</v>
      </c>
      <c r="E119" s="25" t="s">
        <v>165</v>
      </c>
    </row>
    <row r="120" spans="1:16" x14ac:dyDescent="0.25">
      <c r="A120" s="17" t="s">
        <v>70</v>
      </c>
      <c r="E120" s="25" t="s">
        <v>175</v>
      </c>
    </row>
    <row r="121" spans="1:16" ht="90" x14ac:dyDescent="0.25">
      <c r="A121" s="17" t="s">
        <v>73</v>
      </c>
      <c r="E121" s="19" t="s">
        <v>225</v>
      </c>
    </row>
    <row r="122" spans="1:16" ht="30" x14ac:dyDescent="0.25">
      <c r="A122" s="17" t="s">
        <v>64</v>
      </c>
      <c r="B122" s="17">
        <v>23</v>
      </c>
      <c r="C122" s="18" t="s">
        <v>226</v>
      </c>
      <c r="D122" t="s">
        <v>66</v>
      </c>
      <c r="E122" s="19" t="s">
        <v>227</v>
      </c>
      <c r="F122" s="20" t="s">
        <v>113</v>
      </c>
      <c r="G122" s="21">
        <v>280</v>
      </c>
      <c r="H122" s="22">
        <v>0</v>
      </c>
      <c r="I122" s="22">
        <f>ROUND(G122*H122,P4)</f>
        <v>0</v>
      </c>
      <c r="O122" s="23">
        <f>I122*0.21</f>
        <v>0</v>
      </c>
      <c r="P122">
        <v>3</v>
      </c>
    </row>
    <row r="123" spans="1:16" x14ac:dyDescent="0.25">
      <c r="A123" s="17" t="s">
        <v>69</v>
      </c>
      <c r="E123" s="24" t="s">
        <v>66</v>
      </c>
    </row>
    <row r="124" spans="1:16" x14ac:dyDescent="0.25">
      <c r="A124" s="17" t="s">
        <v>70</v>
      </c>
      <c r="E124" s="25" t="s">
        <v>165</v>
      </c>
    </row>
    <row r="125" spans="1:16" x14ac:dyDescent="0.25">
      <c r="A125" s="17" t="s">
        <v>70</v>
      </c>
      <c r="E125" s="25" t="s">
        <v>218</v>
      </c>
    </row>
    <row r="126" spans="1:16" ht="90" x14ac:dyDescent="0.25">
      <c r="A126" s="17" t="s">
        <v>73</v>
      </c>
      <c r="E126" s="19" t="s">
        <v>225</v>
      </c>
    </row>
    <row r="127" spans="1:16" x14ac:dyDescent="0.25">
      <c r="A127" s="17" t="s">
        <v>64</v>
      </c>
      <c r="B127" s="17">
        <v>24</v>
      </c>
      <c r="C127" s="18" t="s">
        <v>228</v>
      </c>
      <c r="D127" t="s">
        <v>66</v>
      </c>
      <c r="E127" s="19" t="s">
        <v>229</v>
      </c>
      <c r="F127" s="20" t="s">
        <v>113</v>
      </c>
      <c r="G127" s="21">
        <v>20</v>
      </c>
      <c r="H127" s="22">
        <v>0</v>
      </c>
      <c r="I127" s="22">
        <f>ROUND(G127*H127,P4)</f>
        <v>0</v>
      </c>
      <c r="O127" s="23">
        <f>I127*0.21</f>
        <v>0</v>
      </c>
      <c r="P127">
        <v>3</v>
      </c>
    </row>
    <row r="128" spans="1:16" x14ac:dyDescent="0.25">
      <c r="A128" s="17" t="s">
        <v>69</v>
      </c>
      <c r="E128" s="24" t="s">
        <v>66</v>
      </c>
    </row>
    <row r="129" spans="1:16" x14ac:dyDescent="0.25">
      <c r="A129" s="17" t="s">
        <v>70</v>
      </c>
      <c r="E129" s="25" t="s">
        <v>165</v>
      </c>
    </row>
    <row r="130" spans="1:16" x14ac:dyDescent="0.25">
      <c r="A130" s="17" t="s">
        <v>70</v>
      </c>
      <c r="E130" s="25" t="s">
        <v>155</v>
      </c>
    </row>
    <row r="131" spans="1:16" ht="75" x14ac:dyDescent="0.25">
      <c r="A131" s="17" t="s">
        <v>73</v>
      </c>
      <c r="E131" s="19" t="s">
        <v>230</v>
      </c>
    </row>
    <row r="132" spans="1:16" x14ac:dyDescent="0.25">
      <c r="A132" s="14" t="s">
        <v>62</v>
      </c>
      <c r="B132" s="14"/>
      <c r="C132" s="15" t="s">
        <v>231</v>
      </c>
      <c r="D132" s="14"/>
      <c r="E132" s="14" t="s">
        <v>232</v>
      </c>
      <c r="F132" s="14"/>
      <c r="G132" s="14"/>
      <c r="H132" s="14"/>
      <c r="I132" s="16">
        <f>SUMIFS(I133:I172,A133:A172,"P")</f>
        <v>0</v>
      </c>
    </row>
    <row r="133" spans="1:16" x14ac:dyDescent="0.25">
      <c r="A133" s="17" t="s">
        <v>64</v>
      </c>
      <c r="B133" s="17">
        <v>25</v>
      </c>
      <c r="C133" s="18" t="s">
        <v>233</v>
      </c>
      <c r="D133" t="s">
        <v>66</v>
      </c>
      <c r="E133" s="19" t="s">
        <v>234</v>
      </c>
      <c r="F133" s="20" t="s">
        <v>113</v>
      </c>
      <c r="G133" s="21">
        <v>50</v>
      </c>
      <c r="H133" s="22">
        <v>0</v>
      </c>
      <c r="I133" s="22">
        <f>ROUND(G133*H133,P4)</f>
        <v>0</v>
      </c>
      <c r="O133" s="23">
        <f>I133*0.21</f>
        <v>0</v>
      </c>
      <c r="P133">
        <v>3</v>
      </c>
    </row>
    <row r="134" spans="1:16" x14ac:dyDescent="0.25">
      <c r="A134" s="17" t="s">
        <v>69</v>
      </c>
      <c r="E134" s="24" t="s">
        <v>66</v>
      </c>
    </row>
    <row r="135" spans="1:16" x14ac:dyDescent="0.25">
      <c r="A135" s="17" t="s">
        <v>70</v>
      </c>
      <c r="E135" s="25" t="s">
        <v>165</v>
      </c>
    </row>
    <row r="136" spans="1:16" x14ac:dyDescent="0.25">
      <c r="A136" s="17" t="s">
        <v>70</v>
      </c>
      <c r="E136" s="25" t="s">
        <v>235</v>
      </c>
    </row>
    <row r="137" spans="1:16" ht="75" x14ac:dyDescent="0.25">
      <c r="A137" s="17" t="s">
        <v>73</v>
      </c>
      <c r="E137" s="19" t="s">
        <v>236</v>
      </c>
    </row>
    <row r="138" spans="1:16" x14ac:dyDescent="0.25">
      <c r="A138" s="17" t="s">
        <v>64</v>
      </c>
      <c r="B138" s="17">
        <v>26</v>
      </c>
      <c r="C138" s="18" t="s">
        <v>237</v>
      </c>
      <c r="D138" t="s">
        <v>66</v>
      </c>
      <c r="E138" s="19" t="s">
        <v>238</v>
      </c>
      <c r="F138" s="20" t="s">
        <v>68</v>
      </c>
      <c r="G138" s="21">
        <v>1</v>
      </c>
      <c r="H138" s="22">
        <v>0</v>
      </c>
      <c r="I138" s="22">
        <f>ROUND(G138*H138,P4)</f>
        <v>0</v>
      </c>
      <c r="O138" s="23">
        <f>I138*0.21</f>
        <v>0</v>
      </c>
      <c r="P138">
        <v>3</v>
      </c>
    </row>
    <row r="139" spans="1:16" x14ac:dyDescent="0.25">
      <c r="A139" s="17" t="s">
        <v>69</v>
      </c>
      <c r="E139" s="24" t="s">
        <v>66</v>
      </c>
    </row>
    <row r="140" spans="1:16" x14ac:dyDescent="0.25">
      <c r="A140" s="17" t="s">
        <v>70</v>
      </c>
      <c r="E140" s="25" t="s">
        <v>165</v>
      </c>
    </row>
    <row r="141" spans="1:16" x14ac:dyDescent="0.25">
      <c r="A141" s="17" t="s">
        <v>70</v>
      </c>
      <c r="E141" s="25" t="s">
        <v>110</v>
      </c>
    </row>
    <row r="142" spans="1:16" ht="30" x14ac:dyDescent="0.25">
      <c r="A142" s="17" t="s">
        <v>73</v>
      </c>
      <c r="E142" s="19" t="s">
        <v>239</v>
      </c>
    </row>
    <row r="143" spans="1:16" x14ac:dyDescent="0.25">
      <c r="A143" s="17" t="s">
        <v>64</v>
      </c>
      <c r="B143" s="17">
        <v>27</v>
      </c>
      <c r="C143" s="18" t="s">
        <v>240</v>
      </c>
      <c r="D143" t="s">
        <v>66</v>
      </c>
      <c r="E143" s="19" t="s">
        <v>241</v>
      </c>
      <c r="F143" s="20" t="s">
        <v>68</v>
      </c>
      <c r="G143" s="21">
        <v>5</v>
      </c>
      <c r="H143" s="22">
        <v>0</v>
      </c>
      <c r="I143" s="22">
        <f>ROUND(G143*H143,P4)</f>
        <v>0</v>
      </c>
      <c r="O143" s="23">
        <f>I143*0.21</f>
        <v>0</v>
      </c>
      <c r="P143">
        <v>3</v>
      </c>
    </row>
    <row r="144" spans="1:16" x14ac:dyDescent="0.25">
      <c r="A144" s="17" t="s">
        <v>69</v>
      </c>
      <c r="E144" s="24" t="s">
        <v>66</v>
      </c>
    </row>
    <row r="145" spans="1:16" x14ac:dyDescent="0.25">
      <c r="A145" s="17" t="s">
        <v>70</v>
      </c>
      <c r="E145" s="25" t="s">
        <v>165</v>
      </c>
    </row>
    <row r="146" spans="1:16" x14ac:dyDescent="0.25">
      <c r="A146" s="17" t="s">
        <v>70</v>
      </c>
      <c r="E146" s="25" t="s">
        <v>242</v>
      </c>
    </row>
    <row r="147" spans="1:16" ht="45" x14ac:dyDescent="0.25">
      <c r="A147" s="17" t="s">
        <v>73</v>
      </c>
      <c r="E147" s="19" t="s">
        <v>243</v>
      </c>
    </row>
    <row r="148" spans="1:16" x14ac:dyDescent="0.25">
      <c r="A148" s="17" t="s">
        <v>64</v>
      </c>
      <c r="B148" s="17">
        <v>28</v>
      </c>
      <c r="C148" s="18" t="s">
        <v>244</v>
      </c>
      <c r="D148" t="s">
        <v>66</v>
      </c>
      <c r="E148" s="19" t="s">
        <v>245</v>
      </c>
      <c r="F148" s="20" t="s">
        <v>68</v>
      </c>
      <c r="G148" s="21">
        <v>1</v>
      </c>
      <c r="H148" s="22">
        <v>0</v>
      </c>
      <c r="I148" s="22">
        <f>ROUND(G148*H148,P4)</f>
        <v>0</v>
      </c>
      <c r="O148" s="23">
        <f>I148*0.21</f>
        <v>0</v>
      </c>
      <c r="P148">
        <v>3</v>
      </c>
    </row>
    <row r="149" spans="1:16" x14ac:dyDescent="0.25">
      <c r="A149" s="17" t="s">
        <v>69</v>
      </c>
      <c r="E149" s="24" t="s">
        <v>66</v>
      </c>
    </row>
    <row r="150" spans="1:16" x14ac:dyDescent="0.25">
      <c r="A150" s="17" t="s">
        <v>70</v>
      </c>
      <c r="E150" s="25" t="s">
        <v>165</v>
      </c>
    </row>
    <row r="151" spans="1:16" x14ac:dyDescent="0.25">
      <c r="A151" s="17" t="s">
        <v>70</v>
      </c>
      <c r="E151" s="25" t="s">
        <v>110</v>
      </c>
    </row>
    <row r="152" spans="1:16" ht="45" x14ac:dyDescent="0.25">
      <c r="A152" s="17" t="s">
        <v>73</v>
      </c>
      <c r="E152" s="19" t="s">
        <v>246</v>
      </c>
    </row>
    <row r="153" spans="1:16" x14ac:dyDescent="0.25">
      <c r="A153" s="17" t="s">
        <v>64</v>
      </c>
      <c r="B153" s="17">
        <v>29</v>
      </c>
      <c r="C153" s="18" t="s">
        <v>247</v>
      </c>
      <c r="D153" t="s">
        <v>66</v>
      </c>
      <c r="E153" s="19" t="s">
        <v>248</v>
      </c>
      <c r="F153" s="20" t="s">
        <v>113</v>
      </c>
      <c r="G153" s="21">
        <v>50</v>
      </c>
      <c r="H153" s="22">
        <v>0</v>
      </c>
      <c r="I153" s="22">
        <f>ROUND(G153*H153,P4)</f>
        <v>0</v>
      </c>
      <c r="O153" s="23">
        <f>I153*0.21</f>
        <v>0</v>
      </c>
      <c r="P153">
        <v>3</v>
      </c>
    </row>
    <row r="154" spans="1:16" x14ac:dyDescent="0.25">
      <c r="A154" s="17" t="s">
        <v>69</v>
      </c>
      <c r="E154" s="24" t="s">
        <v>66</v>
      </c>
    </row>
    <row r="155" spans="1:16" x14ac:dyDescent="0.25">
      <c r="A155" s="17" t="s">
        <v>70</v>
      </c>
      <c r="E155" s="25" t="s">
        <v>165</v>
      </c>
    </row>
    <row r="156" spans="1:16" x14ac:dyDescent="0.25">
      <c r="A156" s="17" t="s">
        <v>70</v>
      </c>
      <c r="E156" s="25" t="s">
        <v>235</v>
      </c>
    </row>
    <row r="157" spans="1:16" ht="45" x14ac:dyDescent="0.25">
      <c r="A157" s="17" t="s">
        <v>73</v>
      </c>
      <c r="E157" s="19" t="s">
        <v>249</v>
      </c>
    </row>
    <row r="158" spans="1:16" ht="30" x14ac:dyDescent="0.25">
      <c r="A158" s="17" t="s">
        <v>64</v>
      </c>
      <c r="B158" s="17">
        <v>30</v>
      </c>
      <c r="C158" s="18" t="s">
        <v>250</v>
      </c>
      <c r="D158" t="s">
        <v>66</v>
      </c>
      <c r="E158" s="19" t="s">
        <v>251</v>
      </c>
      <c r="F158" s="20" t="s">
        <v>113</v>
      </c>
      <c r="G158" s="21">
        <v>15</v>
      </c>
      <c r="H158" s="22">
        <v>0</v>
      </c>
      <c r="I158" s="22">
        <f>ROUND(G158*H158,P4)</f>
        <v>0</v>
      </c>
      <c r="O158" s="23">
        <f>I158*0.21</f>
        <v>0</v>
      </c>
      <c r="P158">
        <v>3</v>
      </c>
    </row>
    <row r="159" spans="1:16" x14ac:dyDescent="0.25">
      <c r="A159" s="17" t="s">
        <v>69</v>
      </c>
      <c r="E159" s="24" t="s">
        <v>66</v>
      </c>
    </row>
    <row r="160" spans="1:16" x14ac:dyDescent="0.25">
      <c r="A160" s="17" t="s">
        <v>70</v>
      </c>
      <c r="E160" s="25" t="s">
        <v>165</v>
      </c>
    </row>
    <row r="161" spans="1:16" x14ac:dyDescent="0.25">
      <c r="A161" s="17" t="s">
        <v>70</v>
      </c>
      <c r="E161" s="25" t="s">
        <v>181</v>
      </c>
    </row>
    <row r="162" spans="1:16" ht="60" x14ac:dyDescent="0.25">
      <c r="A162" s="17" t="s">
        <v>73</v>
      </c>
      <c r="E162" s="19" t="s">
        <v>252</v>
      </c>
    </row>
    <row r="163" spans="1:16" x14ac:dyDescent="0.25">
      <c r="A163" s="17" t="s">
        <v>64</v>
      </c>
      <c r="B163" s="17">
        <v>31</v>
      </c>
      <c r="C163" s="18" t="s">
        <v>253</v>
      </c>
      <c r="D163" t="s">
        <v>66</v>
      </c>
      <c r="E163" s="19" t="s">
        <v>254</v>
      </c>
      <c r="F163" s="20" t="s">
        <v>68</v>
      </c>
      <c r="G163" s="21">
        <v>2</v>
      </c>
      <c r="H163" s="22">
        <v>0</v>
      </c>
      <c r="I163" s="22">
        <f>ROUND(G163*H163,P4)</f>
        <v>0</v>
      </c>
      <c r="O163" s="23">
        <f>I163*0.21</f>
        <v>0</v>
      </c>
      <c r="P163">
        <v>3</v>
      </c>
    </row>
    <row r="164" spans="1:16" x14ac:dyDescent="0.25">
      <c r="A164" s="17" t="s">
        <v>69</v>
      </c>
      <c r="E164" s="19" t="s">
        <v>255</v>
      </c>
    </row>
    <row r="165" spans="1:16" x14ac:dyDescent="0.25">
      <c r="A165" s="17" t="s">
        <v>70</v>
      </c>
      <c r="E165" s="25" t="s">
        <v>165</v>
      </c>
    </row>
    <row r="166" spans="1:16" x14ac:dyDescent="0.25">
      <c r="A166" s="17" t="s">
        <v>70</v>
      </c>
      <c r="E166" s="25" t="s">
        <v>93</v>
      </c>
    </row>
    <row r="167" spans="1:16" ht="60" x14ac:dyDescent="0.25">
      <c r="A167" s="17" t="s">
        <v>73</v>
      </c>
      <c r="E167" s="19" t="s">
        <v>256</v>
      </c>
    </row>
    <row r="168" spans="1:16" ht="30" x14ac:dyDescent="0.25">
      <c r="A168" s="17" t="s">
        <v>64</v>
      </c>
      <c r="B168" s="17">
        <v>32</v>
      </c>
      <c r="C168" s="18" t="s">
        <v>253</v>
      </c>
      <c r="D168" s="17" t="s">
        <v>63</v>
      </c>
      <c r="E168" s="19" t="s">
        <v>257</v>
      </c>
      <c r="F168" s="20" t="s">
        <v>68</v>
      </c>
      <c r="G168" s="21">
        <v>1</v>
      </c>
      <c r="H168" s="22">
        <v>0</v>
      </c>
      <c r="I168" s="22">
        <f>ROUND(G168*H168,P4)</f>
        <v>0</v>
      </c>
      <c r="O168" s="23">
        <f>I168*0.21</f>
        <v>0</v>
      </c>
      <c r="P168">
        <v>3</v>
      </c>
    </row>
    <row r="169" spans="1:16" x14ac:dyDescent="0.25">
      <c r="A169" s="17" t="s">
        <v>69</v>
      </c>
      <c r="E169" s="19" t="s">
        <v>255</v>
      </c>
    </row>
    <row r="170" spans="1:16" x14ac:dyDescent="0.25">
      <c r="A170" s="17" t="s">
        <v>70</v>
      </c>
      <c r="E170" s="25" t="s">
        <v>165</v>
      </c>
    </row>
    <row r="171" spans="1:16" x14ac:dyDescent="0.25">
      <c r="A171" s="17" t="s">
        <v>70</v>
      </c>
      <c r="E171" s="25" t="s">
        <v>110</v>
      </c>
    </row>
    <row r="172" spans="1:16" ht="180" x14ac:dyDescent="0.25">
      <c r="A172" s="17" t="s">
        <v>73</v>
      </c>
      <c r="E172" s="19" t="s">
        <v>258</v>
      </c>
    </row>
    <row r="173" spans="1:16" x14ac:dyDescent="0.25">
      <c r="A173" s="14" t="s">
        <v>62</v>
      </c>
      <c r="B173" s="14"/>
      <c r="C173" s="15" t="s">
        <v>259</v>
      </c>
      <c r="D173" s="14"/>
      <c r="E173" s="14" t="s">
        <v>260</v>
      </c>
      <c r="F173" s="14"/>
      <c r="G173" s="14"/>
      <c r="H173" s="14"/>
      <c r="I173" s="16">
        <f>SUMIFS(I174:I563,A174:A563,"P")</f>
        <v>0</v>
      </c>
    </row>
    <row r="174" spans="1:16" x14ac:dyDescent="0.25">
      <c r="A174" s="17" t="s">
        <v>64</v>
      </c>
      <c r="B174" s="17">
        <v>33</v>
      </c>
      <c r="C174" s="18" t="s">
        <v>261</v>
      </c>
      <c r="D174" t="s">
        <v>66</v>
      </c>
      <c r="E174" s="19" t="s">
        <v>262</v>
      </c>
      <c r="F174" s="20" t="s">
        <v>68</v>
      </c>
      <c r="G174" s="21">
        <v>36</v>
      </c>
      <c r="H174" s="22">
        <v>0</v>
      </c>
      <c r="I174" s="22">
        <f>ROUND(G174*H174,P4)</f>
        <v>0</v>
      </c>
      <c r="O174" s="23">
        <f>I174*0.21</f>
        <v>0</v>
      </c>
      <c r="P174">
        <v>3</v>
      </c>
    </row>
    <row r="175" spans="1:16" x14ac:dyDescent="0.25">
      <c r="A175" s="17" t="s">
        <v>69</v>
      </c>
      <c r="E175" s="24" t="s">
        <v>66</v>
      </c>
    </row>
    <row r="176" spans="1:16" x14ac:dyDescent="0.25">
      <c r="A176" s="17" t="s">
        <v>70</v>
      </c>
      <c r="E176" s="25" t="s">
        <v>165</v>
      </c>
    </row>
    <row r="177" spans="1:16" x14ac:dyDescent="0.25">
      <c r="A177" s="17" t="s">
        <v>70</v>
      </c>
      <c r="E177" s="25" t="s">
        <v>263</v>
      </c>
    </row>
    <row r="178" spans="1:16" ht="60" x14ac:dyDescent="0.25">
      <c r="A178" s="17" t="s">
        <v>73</v>
      </c>
      <c r="E178" s="19" t="s">
        <v>264</v>
      </c>
    </row>
    <row r="179" spans="1:16" x14ac:dyDescent="0.25">
      <c r="A179" s="17" t="s">
        <v>64</v>
      </c>
      <c r="B179" s="17">
        <v>34</v>
      </c>
      <c r="C179" s="18" t="s">
        <v>265</v>
      </c>
      <c r="D179" t="s">
        <v>66</v>
      </c>
      <c r="E179" s="19" t="s">
        <v>266</v>
      </c>
      <c r="F179" s="20" t="s">
        <v>113</v>
      </c>
      <c r="G179" s="21">
        <v>320</v>
      </c>
      <c r="H179" s="22">
        <v>0</v>
      </c>
      <c r="I179" s="22">
        <f>ROUND(G179*H179,P4)</f>
        <v>0</v>
      </c>
      <c r="O179" s="23">
        <f>I179*0.21</f>
        <v>0</v>
      </c>
      <c r="P179">
        <v>3</v>
      </c>
    </row>
    <row r="180" spans="1:16" x14ac:dyDescent="0.25">
      <c r="A180" s="17" t="s">
        <v>69</v>
      </c>
      <c r="E180" s="24" t="s">
        <v>66</v>
      </c>
    </row>
    <row r="181" spans="1:16" x14ac:dyDescent="0.25">
      <c r="A181" s="17" t="s">
        <v>70</v>
      </c>
      <c r="E181" s="25" t="s">
        <v>165</v>
      </c>
    </row>
    <row r="182" spans="1:16" x14ac:dyDescent="0.25">
      <c r="A182" s="17" t="s">
        <v>70</v>
      </c>
      <c r="E182" s="25" t="s">
        <v>267</v>
      </c>
    </row>
    <row r="183" spans="1:16" ht="60" x14ac:dyDescent="0.25">
      <c r="A183" s="17" t="s">
        <v>73</v>
      </c>
      <c r="E183" s="19" t="s">
        <v>268</v>
      </c>
    </row>
    <row r="184" spans="1:16" x14ac:dyDescent="0.25">
      <c r="A184" s="17" t="s">
        <v>64</v>
      </c>
      <c r="B184" s="17">
        <v>35</v>
      </c>
      <c r="C184" s="18" t="s">
        <v>269</v>
      </c>
      <c r="D184" t="s">
        <v>66</v>
      </c>
      <c r="E184" s="19" t="s">
        <v>270</v>
      </c>
      <c r="F184" s="20" t="s">
        <v>68</v>
      </c>
      <c r="G184" s="21">
        <v>6</v>
      </c>
      <c r="H184" s="22">
        <v>0</v>
      </c>
      <c r="I184" s="22">
        <f>ROUND(G184*H184,P4)</f>
        <v>0</v>
      </c>
      <c r="O184" s="23">
        <f>I184*0.21</f>
        <v>0</v>
      </c>
      <c r="P184">
        <v>3</v>
      </c>
    </row>
    <row r="185" spans="1:16" x14ac:dyDescent="0.25">
      <c r="A185" s="17" t="s">
        <v>69</v>
      </c>
      <c r="E185" s="24" t="s">
        <v>66</v>
      </c>
    </row>
    <row r="186" spans="1:16" x14ac:dyDescent="0.25">
      <c r="A186" s="17" t="s">
        <v>70</v>
      </c>
      <c r="E186" s="25" t="s">
        <v>165</v>
      </c>
    </row>
    <row r="187" spans="1:16" x14ac:dyDescent="0.25">
      <c r="A187" s="17" t="s">
        <v>70</v>
      </c>
      <c r="E187" s="25" t="s">
        <v>97</v>
      </c>
    </row>
    <row r="188" spans="1:16" ht="30" x14ac:dyDescent="0.25">
      <c r="A188" s="17" t="s">
        <v>73</v>
      </c>
      <c r="E188" s="19" t="s">
        <v>271</v>
      </c>
    </row>
    <row r="189" spans="1:16" ht="30" x14ac:dyDescent="0.25">
      <c r="A189" s="17" t="s">
        <v>64</v>
      </c>
      <c r="B189" s="17">
        <v>36</v>
      </c>
      <c r="C189" s="18" t="s">
        <v>272</v>
      </c>
      <c r="D189" t="s">
        <v>66</v>
      </c>
      <c r="E189" s="19" t="s">
        <v>273</v>
      </c>
      <c r="F189" s="20" t="s">
        <v>274</v>
      </c>
      <c r="G189" s="21">
        <v>4.8</v>
      </c>
      <c r="H189" s="22">
        <v>0</v>
      </c>
      <c r="I189" s="22">
        <f>ROUND(G189*H189,P4)</f>
        <v>0</v>
      </c>
      <c r="O189" s="23">
        <f>I189*0.21</f>
        <v>0</v>
      </c>
      <c r="P189">
        <v>3</v>
      </c>
    </row>
    <row r="190" spans="1:16" x14ac:dyDescent="0.25">
      <c r="A190" s="17" t="s">
        <v>69</v>
      </c>
      <c r="E190" s="24" t="s">
        <v>66</v>
      </c>
    </row>
    <row r="191" spans="1:16" x14ac:dyDescent="0.25">
      <c r="A191" s="17" t="s">
        <v>70</v>
      </c>
      <c r="E191" s="25" t="s">
        <v>165</v>
      </c>
    </row>
    <row r="192" spans="1:16" x14ac:dyDescent="0.25">
      <c r="A192" s="17" t="s">
        <v>70</v>
      </c>
      <c r="E192" s="25" t="s">
        <v>275</v>
      </c>
    </row>
    <row r="193" spans="1:16" ht="120" x14ac:dyDescent="0.25">
      <c r="A193" s="17" t="s">
        <v>73</v>
      </c>
      <c r="E193" s="19" t="s">
        <v>276</v>
      </c>
    </row>
    <row r="194" spans="1:16" x14ac:dyDescent="0.25">
      <c r="A194" s="17" t="s">
        <v>64</v>
      </c>
      <c r="B194" s="17">
        <v>37</v>
      </c>
      <c r="C194" s="18" t="s">
        <v>277</v>
      </c>
      <c r="D194" t="s">
        <v>66</v>
      </c>
      <c r="E194" s="19" t="s">
        <v>278</v>
      </c>
      <c r="F194" s="20" t="s">
        <v>279</v>
      </c>
      <c r="G194" s="21">
        <v>2.46</v>
      </c>
      <c r="H194" s="22">
        <v>0</v>
      </c>
      <c r="I194" s="22">
        <f>ROUND(G194*H194,P4)</f>
        <v>0</v>
      </c>
      <c r="O194" s="23">
        <f>I194*0.21</f>
        <v>0</v>
      </c>
      <c r="P194">
        <v>3</v>
      </c>
    </row>
    <row r="195" spans="1:16" x14ac:dyDescent="0.25">
      <c r="A195" s="17" t="s">
        <v>69</v>
      </c>
      <c r="E195" s="24" t="s">
        <v>66</v>
      </c>
    </row>
    <row r="196" spans="1:16" x14ac:dyDescent="0.25">
      <c r="A196" s="17" t="s">
        <v>70</v>
      </c>
      <c r="E196" s="25" t="s">
        <v>165</v>
      </c>
    </row>
    <row r="197" spans="1:16" x14ac:dyDescent="0.25">
      <c r="A197" s="17" t="s">
        <v>70</v>
      </c>
      <c r="E197" s="25" t="s">
        <v>280</v>
      </c>
    </row>
    <row r="198" spans="1:16" ht="225" x14ac:dyDescent="0.25">
      <c r="A198" s="17" t="s">
        <v>73</v>
      </c>
      <c r="E198" s="19" t="s">
        <v>281</v>
      </c>
    </row>
    <row r="199" spans="1:16" x14ac:dyDescent="0.25">
      <c r="A199" s="17" t="s">
        <v>64</v>
      </c>
      <c r="B199" s="17">
        <v>38</v>
      </c>
      <c r="C199" s="18" t="s">
        <v>282</v>
      </c>
      <c r="D199" t="s">
        <v>66</v>
      </c>
      <c r="E199" s="19" t="s">
        <v>283</v>
      </c>
      <c r="F199" s="20" t="s">
        <v>279</v>
      </c>
      <c r="G199" s="21">
        <v>0.72</v>
      </c>
      <c r="H199" s="22">
        <v>0</v>
      </c>
      <c r="I199" s="22">
        <f>ROUND(G199*H199,P4)</f>
        <v>0</v>
      </c>
      <c r="O199" s="23">
        <f>I199*0.21</f>
        <v>0</v>
      </c>
      <c r="P199">
        <v>3</v>
      </c>
    </row>
    <row r="200" spans="1:16" x14ac:dyDescent="0.25">
      <c r="A200" s="17" t="s">
        <v>69</v>
      </c>
      <c r="E200" s="24" t="s">
        <v>66</v>
      </c>
    </row>
    <row r="201" spans="1:16" x14ac:dyDescent="0.25">
      <c r="A201" s="17" t="s">
        <v>70</v>
      </c>
      <c r="E201" s="25" t="s">
        <v>165</v>
      </c>
    </row>
    <row r="202" spans="1:16" x14ac:dyDescent="0.25">
      <c r="A202" s="17" t="s">
        <v>70</v>
      </c>
      <c r="E202" s="25" t="s">
        <v>284</v>
      </c>
    </row>
    <row r="203" spans="1:16" ht="225" x14ac:dyDescent="0.25">
      <c r="A203" s="17" t="s">
        <v>73</v>
      </c>
      <c r="E203" s="19" t="s">
        <v>281</v>
      </c>
    </row>
    <row r="204" spans="1:16" x14ac:dyDescent="0.25">
      <c r="A204" s="17" t="s">
        <v>64</v>
      </c>
      <c r="B204" s="17">
        <v>39</v>
      </c>
      <c r="C204" s="18" t="s">
        <v>285</v>
      </c>
      <c r="D204" t="s">
        <v>66</v>
      </c>
      <c r="E204" s="19" t="s">
        <v>286</v>
      </c>
      <c r="F204" s="20" t="s">
        <v>113</v>
      </c>
      <c r="G204" s="21">
        <v>205</v>
      </c>
      <c r="H204" s="22">
        <v>0</v>
      </c>
      <c r="I204" s="22">
        <f>ROUND(G204*H204,P4)</f>
        <v>0</v>
      </c>
      <c r="O204" s="23">
        <f>I204*0.21</f>
        <v>0</v>
      </c>
      <c r="P204">
        <v>3</v>
      </c>
    </row>
    <row r="205" spans="1:16" x14ac:dyDescent="0.25">
      <c r="A205" s="17" t="s">
        <v>69</v>
      </c>
      <c r="E205" s="19" t="s">
        <v>287</v>
      </c>
    </row>
    <row r="206" spans="1:16" x14ac:dyDescent="0.25">
      <c r="A206" s="17" t="s">
        <v>70</v>
      </c>
      <c r="E206" s="25" t="s">
        <v>165</v>
      </c>
    </row>
    <row r="207" spans="1:16" x14ac:dyDescent="0.25">
      <c r="A207" s="17" t="s">
        <v>70</v>
      </c>
      <c r="E207" s="25" t="s">
        <v>288</v>
      </c>
    </row>
    <row r="208" spans="1:16" ht="150" x14ac:dyDescent="0.25">
      <c r="A208" s="17" t="s">
        <v>73</v>
      </c>
      <c r="E208" s="19" t="s">
        <v>289</v>
      </c>
    </row>
    <row r="209" spans="1:16" x14ac:dyDescent="0.25">
      <c r="A209" s="17" t="s">
        <v>64</v>
      </c>
      <c r="B209" s="17">
        <v>40</v>
      </c>
      <c r="C209" s="18" t="s">
        <v>285</v>
      </c>
      <c r="D209" s="17" t="s">
        <v>63</v>
      </c>
      <c r="E209" s="19" t="s">
        <v>286</v>
      </c>
      <c r="F209" s="20" t="s">
        <v>113</v>
      </c>
      <c r="G209" s="21">
        <v>2700</v>
      </c>
      <c r="H209" s="22">
        <v>0</v>
      </c>
      <c r="I209" s="22">
        <f>ROUND(G209*H209,P4)</f>
        <v>0</v>
      </c>
      <c r="O209" s="23">
        <f>I209*0.21</f>
        <v>0</v>
      </c>
      <c r="P209">
        <v>3</v>
      </c>
    </row>
    <row r="210" spans="1:16" x14ac:dyDescent="0.25">
      <c r="A210" s="17" t="s">
        <v>69</v>
      </c>
      <c r="E210" s="19" t="s">
        <v>290</v>
      </c>
    </row>
    <row r="211" spans="1:16" x14ac:dyDescent="0.25">
      <c r="A211" s="17" t="s">
        <v>70</v>
      </c>
      <c r="E211" s="25" t="s">
        <v>165</v>
      </c>
    </row>
    <row r="212" spans="1:16" x14ac:dyDescent="0.25">
      <c r="A212" s="17" t="s">
        <v>70</v>
      </c>
      <c r="E212" s="25" t="s">
        <v>291</v>
      </c>
    </row>
    <row r="213" spans="1:16" ht="150" x14ac:dyDescent="0.25">
      <c r="A213" s="17" t="s">
        <v>73</v>
      </c>
      <c r="E213" s="19" t="s">
        <v>289</v>
      </c>
    </row>
    <row r="214" spans="1:16" x14ac:dyDescent="0.25">
      <c r="A214" s="17" t="s">
        <v>64</v>
      </c>
      <c r="B214" s="17">
        <v>41</v>
      </c>
      <c r="C214" s="18" t="s">
        <v>292</v>
      </c>
      <c r="D214" t="s">
        <v>66</v>
      </c>
      <c r="E214" s="19" t="s">
        <v>293</v>
      </c>
      <c r="F214" s="20" t="s">
        <v>113</v>
      </c>
      <c r="G214" s="21">
        <v>2700</v>
      </c>
      <c r="H214" s="22">
        <v>0</v>
      </c>
      <c r="I214" s="22">
        <f>ROUND(G214*H214,P4)</f>
        <v>0</v>
      </c>
      <c r="O214" s="23">
        <f>I214*0.21</f>
        <v>0</v>
      </c>
      <c r="P214">
        <v>3</v>
      </c>
    </row>
    <row r="215" spans="1:16" x14ac:dyDescent="0.25">
      <c r="A215" s="17" t="s">
        <v>69</v>
      </c>
      <c r="E215" s="19" t="s">
        <v>294</v>
      </c>
    </row>
    <row r="216" spans="1:16" x14ac:dyDescent="0.25">
      <c r="A216" s="17" t="s">
        <v>70</v>
      </c>
      <c r="E216" s="25" t="s">
        <v>165</v>
      </c>
    </row>
    <row r="217" spans="1:16" x14ac:dyDescent="0.25">
      <c r="A217" s="17" t="s">
        <v>70</v>
      </c>
      <c r="E217" s="25" t="s">
        <v>291</v>
      </c>
    </row>
    <row r="218" spans="1:16" ht="180" x14ac:dyDescent="0.25">
      <c r="A218" s="17" t="s">
        <v>73</v>
      </c>
      <c r="E218" s="19" t="s">
        <v>295</v>
      </c>
    </row>
    <row r="219" spans="1:16" x14ac:dyDescent="0.25">
      <c r="A219" s="17" t="s">
        <v>64</v>
      </c>
      <c r="B219" s="17">
        <v>42</v>
      </c>
      <c r="C219" s="18" t="s">
        <v>296</v>
      </c>
      <c r="D219" t="s">
        <v>66</v>
      </c>
      <c r="E219" s="19" t="s">
        <v>297</v>
      </c>
      <c r="F219" s="20" t="s">
        <v>68</v>
      </c>
      <c r="G219" s="21">
        <v>2</v>
      </c>
      <c r="H219" s="22">
        <v>0</v>
      </c>
      <c r="I219" s="22">
        <f>ROUND(G219*H219,P4)</f>
        <v>0</v>
      </c>
      <c r="O219" s="23">
        <f>I219*0.21</f>
        <v>0</v>
      </c>
      <c r="P219">
        <v>3</v>
      </c>
    </row>
    <row r="220" spans="1:16" x14ac:dyDescent="0.25">
      <c r="A220" s="17" t="s">
        <v>69</v>
      </c>
      <c r="E220" s="24" t="s">
        <v>66</v>
      </c>
    </row>
    <row r="221" spans="1:16" x14ac:dyDescent="0.25">
      <c r="A221" s="17" t="s">
        <v>70</v>
      </c>
      <c r="E221" s="25" t="s">
        <v>165</v>
      </c>
    </row>
    <row r="222" spans="1:16" x14ac:dyDescent="0.25">
      <c r="A222" s="17" t="s">
        <v>70</v>
      </c>
      <c r="E222" s="25" t="s">
        <v>93</v>
      </c>
    </row>
    <row r="223" spans="1:16" ht="180" x14ac:dyDescent="0.25">
      <c r="A223" s="17" t="s">
        <v>73</v>
      </c>
      <c r="E223" s="19" t="s">
        <v>298</v>
      </c>
    </row>
    <row r="224" spans="1:16" x14ac:dyDescent="0.25">
      <c r="A224" s="17" t="s">
        <v>64</v>
      </c>
      <c r="B224" s="17">
        <v>43</v>
      </c>
      <c r="C224" s="18" t="s">
        <v>299</v>
      </c>
      <c r="D224" t="s">
        <v>66</v>
      </c>
      <c r="E224" s="19" t="s">
        <v>300</v>
      </c>
      <c r="F224" s="20" t="s">
        <v>68</v>
      </c>
      <c r="G224" s="21">
        <v>2</v>
      </c>
      <c r="H224" s="22">
        <v>0</v>
      </c>
      <c r="I224" s="22">
        <f>ROUND(G224*H224,P4)</f>
        <v>0</v>
      </c>
      <c r="O224" s="23">
        <f>I224*0.21</f>
        <v>0</v>
      </c>
      <c r="P224">
        <v>3</v>
      </c>
    </row>
    <row r="225" spans="1:16" x14ac:dyDescent="0.25">
      <c r="A225" s="17" t="s">
        <v>69</v>
      </c>
      <c r="E225" s="24" t="s">
        <v>66</v>
      </c>
    </row>
    <row r="226" spans="1:16" x14ac:dyDescent="0.25">
      <c r="A226" s="17" t="s">
        <v>70</v>
      </c>
      <c r="E226" s="25" t="s">
        <v>165</v>
      </c>
    </row>
    <row r="227" spans="1:16" x14ac:dyDescent="0.25">
      <c r="A227" s="17" t="s">
        <v>70</v>
      </c>
      <c r="E227" s="25" t="s">
        <v>93</v>
      </c>
    </row>
    <row r="228" spans="1:16" ht="150" x14ac:dyDescent="0.25">
      <c r="A228" s="17" t="s">
        <v>73</v>
      </c>
      <c r="E228" s="19" t="s">
        <v>301</v>
      </c>
    </row>
    <row r="229" spans="1:16" x14ac:dyDescent="0.25">
      <c r="A229" s="17" t="s">
        <v>64</v>
      </c>
      <c r="B229" s="17">
        <v>44</v>
      </c>
      <c r="C229" s="18" t="s">
        <v>302</v>
      </c>
      <c r="D229" t="s">
        <v>66</v>
      </c>
      <c r="E229" s="19" t="s">
        <v>303</v>
      </c>
      <c r="F229" s="20" t="s">
        <v>113</v>
      </c>
      <c r="G229" s="21">
        <v>485</v>
      </c>
      <c r="H229" s="22">
        <v>0</v>
      </c>
      <c r="I229" s="22">
        <f>ROUND(G229*H229,P4)</f>
        <v>0</v>
      </c>
      <c r="O229" s="23">
        <f>I229*0.21</f>
        <v>0</v>
      </c>
      <c r="P229">
        <v>3</v>
      </c>
    </row>
    <row r="230" spans="1:16" x14ac:dyDescent="0.25">
      <c r="A230" s="17" t="s">
        <v>69</v>
      </c>
      <c r="E230" s="24" t="s">
        <v>66</v>
      </c>
    </row>
    <row r="231" spans="1:16" x14ac:dyDescent="0.25">
      <c r="A231" s="17" t="s">
        <v>70</v>
      </c>
      <c r="E231" s="25" t="s">
        <v>165</v>
      </c>
    </row>
    <row r="232" spans="1:16" x14ac:dyDescent="0.25">
      <c r="A232" s="17" t="s">
        <v>70</v>
      </c>
      <c r="E232" s="25" t="s">
        <v>304</v>
      </c>
    </row>
    <row r="233" spans="1:16" ht="120" x14ac:dyDescent="0.25">
      <c r="A233" s="17" t="s">
        <v>73</v>
      </c>
      <c r="E233" s="19" t="s">
        <v>305</v>
      </c>
    </row>
    <row r="234" spans="1:16" x14ac:dyDescent="0.25">
      <c r="A234" s="17" t="s">
        <v>64</v>
      </c>
      <c r="B234" s="17">
        <v>45</v>
      </c>
      <c r="C234" s="18" t="s">
        <v>306</v>
      </c>
      <c r="D234" t="s">
        <v>66</v>
      </c>
      <c r="E234" s="19" t="s">
        <v>307</v>
      </c>
      <c r="F234" s="20" t="s">
        <v>113</v>
      </c>
      <c r="G234" s="21">
        <v>485</v>
      </c>
      <c r="H234" s="22">
        <v>0</v>
      </c>
      <c r="I234" s="22">
        <f>ROUND(G234*H234,P4)</f>
        <v>0</v>
      </c>
      <c r="O234" s="23">
        <f>I234*0.21</f>
        <v>0</v>
      </c>
      <c r="P234">
        <v>3</v>
      </c>
    </row>
    <row r="235" spans="1:16" x14ac:dyDescent="0.25">
      <c r="A235" s="17" t="s">
        <v>69</v>
      </c>
      <c r="E235" s="24" t="s">
        <v>66</v>
      </c>
    </row>
    <row r="236" spans="1:16" x14ac:dyDescent="0.25">
      <c r="A236" s="17" t="s">
        <v>70</v>
      </c>
      <c r="E236" s="25" t="s">
        <v>165</v>
      </c>
    </row>
    <row r="237" spans="1:16" x14ac:dyDescent="0.25">
      <c r="A237" s="17" t="s">
        <v>70</v>
      </c>
      <c r="E237" s="25" t="s">
        <v>304</v>
      </c>
    </row>
    <row r="238" spans="1:16" ht="150" x14ac:dyDescent="0.25">
      <c r="A238" s="17" t="s">
        <v>73</v>
      </c>
      <c r="E238" s="19" t="s">
        <v>308</v>
      </c>
    </row>
    <row r="239" spans="1:16" x14ac:dyDescent="0.25">
      <c r="A239" s="17" t="s">
        <v>64</v>
      </c>
      <c r="B239" s="17">
        <v>46</v>
      </c>
      <c r="C239" s="18" t="s">
        <v>309</v>
      </c>
      <c r="D239" t="s">
        <v>66</v>
      </c>
      <c r="E239" s="19" t="s">
        <v>310</v>
      </c>
      <c r="F239" s="20" t="s">
        <v>311</v>
      </c>
      <c r="G239" s="21">
        <v>8</v>
      </c>
      <c r="H239" s="22">
        <v>0</v>
      </c>
      <c r="I239" s="22">
        <f>ROUND(G239*H239,P4)</f>
        <v>0</v>
      </c>
      <c r="O239" s="23">
        <f>I239*0.21</f>
        <v>0</v>
      </c>
      <c r="P239">
        <v>3</v>
      </c>
    </row>
    <row r="240" spans="1:16" x14ac:dyDescent="0.25">
      <c r="A240" s="17" t="s">
        <v>69</v>
      </c>
      <c r="E240" s="24" t="s">
        <v>66</v>
      </c>
    </row>
    <row r="241" spans="1:16" x14ac:dyDescent="0.25">
      <c r="A241" s="17" t="s">
        <v>70</v>
      </c>
      <c r="E241" s="25" t="s">
        <v>165</v>
      </c>
    </row>
    <row r="242" spans="1:16" x14ac:dyDescent="0.25">
      <c r="A242" s="17" t="s">
        <v>70</v>
      </c>
      <c r="E242" s="25" t="s">
        <v>207</v>
      </c>
    </row>
    <row r="243" spans="1:16" ht="105" x14ac:dyDescent="0.25">
      <c r="A243" s="17" t="s">
        <v>73</v>
      </c>
      <c r="E243" s="19" t="s">
        <v>312</v>
      </c>
    </row>
    <row r="244" spans="1:16" x14ac:dyDescent="0.25">
      <c r="A244" s="17" t="s">
        <v>64</v>
      </c>
      <c r="B244" s="17">
        <v>47</v>
      </c>
      <c r="C244" s="18" t="s">
        <v>313</v>
      </c>
      <c r="D244" t="s">
        <v>66</v>
      </c>
      <c r="E244" s="19" t="s">
        <v>314</v>
      </c>
      <c r="F244" s="20" t="s">
        <v>113</v>
      </c>
      <c r="G244" s="21">
        <v>485</v>
      </c>
      <c r="H244" s="22">
        <v>0</v>
      </c>
      <c r="I244" s="22">
        <f>ROUND(G244*H244,P4)</f>
        <v>0</v>
      </c>
      <c r="O244" s="23">
        <f>I244*0.21</f>
        <v>0</v>
      </c>
      <c r="P244">
        <v>3</v>
      </c>
    </row>
    <row r="245" spans="1:16" x14ac:dyDescent="0.25">
      <c r="A245" s="17" t="s">
        <v>69</v>
      </c>
      <c r="E245" s="24" t="s">
        <v>66</v>
      </c>
    </row>
    <row r="246" spans="1:16" x14ac:dyDescent="0.25">
      <c r="A246" s="17" t="s">
        <v>70</v>
      </c>
      <c r="E246" s="25" t="s">
        <v>165</v>
      </c>
    </row>
    <row r="247" spans="1:16" x14ac:dyDescent="0.25">
      <c r="A247" s="17" t="s">
        <v>70</v>
      </c>
      <c r="E247" s="25" t="s">
        <v>304</v>
      </c>
    </row>
    <row r="248" spans="1:16" ht="105" x14ac:dyDescent="0.25">
      <c r="A248" s="17" t="s">
        <v>73</v>
      </c>
      <c r="E248" s="19" t="s">
        <v>315</v>
      </c>
    </row>
    <row r="249" spans="1:16" x14ac:dyDescent="0.25">
      <c r="A249" s="17" t="s">
        <v>64</v>
      </c>
      <c r="B249" s="17">
        <v>48</v>
      </c>
      <c r="C249" s="18" t="s">
        <v>316</v>
      </c>
      <c r="D249" t="s">
        <v>66</v>
      </c>
      <c r="E249" s="19" t="s">
        <v>317</v>
      </c>
      <c r="F249" s="20" t="s">
        <v>68</v>
      </c>
      <c r="G249" s="21">
        <v>6</v>
      </c>
      <c r="H249" s="22">
        <v>0</v>
      </c>
      <c r="I249" s="22">
        <f>ROUND(G249*H249,P4)</f>
        <v>0</v>
      </c>
      <c r="O249" s="23">
        <f>I249*0.21</f>
        <v>0</v>
      </c>
      <c r="P249">
        <v>3</v>
      </c>
    </row>
    <row r="250" spans="1:16" x14ac:dyDescent="0.25">
      <c r="A250" s="17" t="s">
        <v>69</v>
      </c>
      <c r="E250" s="24" t="s">
        <v>66</v>
      </c>
    </row>
    <row r="251" spans="1:16" x14ac:dyDescent="0.25">
      <c r="A251" s="17" t="s">
        <v>70</v>
      </c>
      <c r="E251" s="25" t="s">
        <v>165</v>
      </c>
    </row>
    <row r="252" spans="1:16" x14ac:dyDescent="0.25">
      <c r="A252" s="17" t="s">
        <v>70</v>
      </c>
      <c r="E252" s="25" t="s">
        <v>97</v>
      </c>
    </row>
    <row r="253" spans="1:16" ht="180" x14ac:dyDescent="0.25">
      <c r="A253" s="17" t="s">
        <v>73</v>
      </c>
      <c r="E253" s="19" t="s">
        <v>298</v>
      </c>
    </row>
    <row r="254" spans="1:16" x14ac:dyDescent="0.25">
      <c r="A254" s="17" t="s">
        <v>64</v>
      </c>
      <c r="B254" s="17">
        <v>49</v>
      </c>
      <c r="C254" s="18" t="s">
        <v>318</v>
      </c>
      <c r="D254" t="s">
        <v>66</v>
      </c>
      <c r="E254" s="19" t="s">
        <v>319</v>
      </c>
      <c r="F254" s="20" t="s">
        <v>68</v>
      </c>
      <c r="G254" s="21">
        <v>6</v>
      </c>
      <c r="H254" s="22">
        <v>0</v>
      </c>
      <c r="I254" s="22">
        <f>ROUND(G254*H254,P4)</f>
        <v>0</v>
      </c>
      <c r="O254" s="23">
        <f>I254*0.21</f>
        <v>0</v>
      </c>
      <c r="P254">
        <v>3</v>
      </c>
    </row>
    <row r="255" spans="1:16" x14ac:dyDescent="0.25">
      <c r="A255" s="17" t="s">
        <v>69</v>
      </c>
      <c r="E255" s="24" t="s">
        <v>66</v>
      </c>
    </row>
    <row r="256" spans="1:16" x14ac:dyDescent="0.25">
      <c r="A256" s="17" t="s">
        <v>70</v>
      </c>
      <c r="E256" s="25" t="s">
        <v>165</v>
      </c>
    </row>
    <row r="257" spans="1:16" x14ac:dyDescent="0.25">
      <c r="A257" s="17" t="s">
        <v>70</v>
      </c>
      <c r="E257" s="25" t="s">
        <v>97</v>
      </c>
    </row>
    <row r="258" spans="1:16" ht="150" x14ac:dyDescent="0.25">
      <c r="A258" s="17" t="s">
        <v>73</v>
      </c>
      <c r="E258" s="19" t="s">
        <v>301</v>
      </c>
    </row>
    <row r="259" spans="1:16" x14ac:dyDescent="0.25">
      <c r="A259" s="17" t="s">
        <v>64</v>
      </c>
      <c r="B259" s="17">
        <v>50</v>
      </c>
      <c r="C259" s="18" t="s">
        <v>320</v>
      </c>
      <c r="D259" t="s">
        <v>66</v>
      </c>
      <c r="E259" s="19" t="s">
        <v>321</v>
      </c>
      <c r="F259" s="20" t="s">
        <v>68</v>
      </c>
      <c r="G259" s="21">
        <v>2</v>
      </c>
      <c r="H259" s="22">
        <v>0</v>
      </c>
      <c r="I259" s="22">
        <f>ROUND(G259*H259,P4)</f>
        <v>0</v>
      </c>
      <c r="O259" s="23">
        <f>I259*0.21</f>
        <v>0</v>
      </c>
      <c r="P259">
        <v>3</v>
      </c>
    </row>
    <row r="260" spans="1:16" x14ac:dyDescent="0.25">
      <c r="A260" s="17" t="s">
        <v>69</v>
      </c>
      <c r="E260" s="24" t="s">
        <v>66</v>
      </c>
    </row>
    <row r="261" spans="1:16" x14ac:dyDescent="0.25">
      <c r="A261" s="17" t="s">
        <v>70</v>
      </c>
      <c r="E261" s="25" t="s">
        <v>165</v>
      </c>
    </row>
    <row r="262" spans="1:16" x14ac:dyDescent="0.25">
      <c r="A262" s="17" t="s">
        <v>70</v>
      </c>
      <c r="E262" s="25" t="s">
        <v>93</v>
      </c>
    </row>
    <row r="263" spans="1:16" ht="180" x14ac:dyDescent="0.25">
      <c r="A263" s="17" t="s">
        <v>73</v>
      </c>
      <c r="E263" s="19" t="s">
        <v>298</v>
      </c>
    </row>
    <row r="264" spans="1:16" x14ac:dyDescent="0.25">
      <c r="A264" s="17" t="s">
        <v>64</v>
      </c>
      <c r="B264" s="17">
        <v>51</v>
      </c>
      <c r="C264" s="18" t="s">
        <v>322</v>
      </c>
      <c r="D264" t="s">
        <v>66</v>
      </c>
      <c r="E264" s="19" t="s">
        <v>323</v>
      </c>
      <c r="F264" s="20" t="s">
        <v>68</v>
      </c>
      <c r="G264" s="21">
        <v>2</v>
      </c>
      <c r="H264" s="22">
        <v>0</v>
      </c>
      <c r="I264" s="22">
        <f>ROUND(G264*H264,P4)</f>
        <v>0</v>
      </c>
      <c r="O264" s="23">
        <f>I264*0.21</f>
        <v>0</v>
      </c>
      <c r="P264">
        <v>3</v>
      </c>
    </row>
    <row r="265" spans="1:16" x14ac:dyDescent="0.25">
      <c r="A265" s="17" t="s">
        <v>69</v>
      </c>
      <c r="E265" s="24" t="s">
        <v>66</v>
      </c>
    </row>
    <row r="266" spans="1:16" x14ac:dyDescent="0.25">
      <c r="A266" s="17" t="s">
        <v>70</v>
      </c>
      <c r="E266" s="25" t="s">
        <v>165</v>
      </c>
    </row>
    <row r="267" spans="1:16" x14ac:dyDescent="0.25">
      <c r="A267" s="17" t="s">
        <v>70</v>
      </c>
      <c r="E267" s="25" t="s">
        <v>93</v>
      </c>
    </row>
    <row r="268" spans="1:16" ht="150" x14ac:dyDescent="0.25">
      <c r="A268" s="17" t="s">
        <v>73</v>
      </c>
      <c r="E268" s="19" t="s">
        <v>301</v>
      </c>
    </row>
    <row r="269" spans="1:16" ht="30" x14ac:dyDescent="0.25">
      <c r="A269" s="17" t="s">
        <v>64</v>
      </c>
      <c r="B269" s="17">
        <v>52</v>
      </c>
      <c r="C269" s="18" t="s">
        <v>324</v>
      </c>
      <c r="D269" t="s">
        <v>66</v>
      </c>
      <c r="E269" s="19" t="s">
        <v>325</v>
      </c>
      <c r="F269" s="20" t="s">
        <v>68</v>
      </c>
      <c r="G269" s="21">
        <v>2</v>
      </c>
      <c r="H269" s="22">
        <v>0</v>
      </c>
      <c r="I269" s="22">
        <f>ROUND(G269*H269,P4)</f>
        <v>0</v>
      </c>
      <c r="O269" s="23">
        <f>I269*0.21</f>
        <v>0</v>
      </c>
      <c r="P269">
        <v>3</v>
      </c>
    </row>
    <row r="270" spans="1:16" x14ac:dyDescent="0.25">
      <c r="A270" s="17" t="s">
        <v>69</v>
      </c>
      <c r="E270" s="24" t="s">
        <v>66</v>
      </c>
    </row>
    <row r="271" spans="1:16" x14ac:dyDescent="0.25">
      <c r="A271" s="17" t="s">
        <v>70</v>
      </c>
      <c r="E271" s="25" t="s">
        <v>165</v>
      </c>
    </row>
    <row r="272" spans="1:16" x14ac:dyDescent="0.25">
      <c r="A272" s="17" t="s">
        <v>70</v>
      </c>
      <c r="E272" s="25" t="s">
        <v>93</v>
      </c>
    </row>
    <row r="273" spans="1:16" ht="180" x14ac:dyDescent="0.25">
      <c r="A273" s="17" t="s">
        <v>73</v>
      </c>
      <c r="E273" s="19" t="s">
        <v>298</v>
      </c>
    </row>
    <row r="274" spans="1:16" x14ac:dyDescent="0.25">
      <c r="A274" s="17" t="s">
        <v>64</v>
      </c>
      <c r="B274" s="17">
        <v>53</v>
      </c>
      <c r="C274" s="18" t="s">
        <v>326</v>
      </c>
      <c r="D274" t="s">
        <v>66</v>
      </c>
      <c r="E274" s="19" t="s">
        <v>327</v>
      </c>
      <c r="F274" s="20" t="s">
        <v>68</v>
      </c>
      <c r="G274" s="21">
        <v>2</v>
      </c>
      <c r="H274" s="22">
        <v>0</v>
      </c>
      <c r="I274" s="22">
        <f>ROUND(G274*H274,P4)</f>
        <v>0</v>
      </c>
      <c r="O274" s="23">
        <f>I274*0.21</f>
        <v>0</v>
      </c>
      <c r="P274">
        <v>3</v>
      </c>
    </row>
    <row r="275" spans="1:16" x14ac:dyDescent="0.25">
      <c r="A275" s="17" t="s">
        <v>69</v>
      </c>
      <c r="E275" s="24" t="s">
        <v>66</v>
      </c>
    </row>
    <row r="276" spans="1:16" x14ac:dyDescent="0.25">
      <c r="A276" s="17" t="s">
        <v>70</v>
      </c>
      <c r="E276" s="25" t="s">
        <v>165</v>
      </c>
    </row>
    <row r="277" spans="1:16" x14ac:dyDescent="0.25">
      <c r="A277" s="17" t="s">
        <v>70</v>
      </c>
      <c r="E277" s="25" t="s">
        <v>93</v>
      </c>
    </row>
    <row r="278" spans="1:16" ht="150" x14ac:dyDescent="0.25">
      <c r="A278" s="17" t="s">
        <v>73</v>
      </c>
      <c r="E278" s="19" t="s">
        <v>301</v>
      </c>
    </row>
    <row r="279" spans="1:16" x14ac:dyDescent="0.25">
      <c r="A279" s="17" t="s">
        <v>64</v>
      </c>
      <c r="B279" s="17">
        <v>54</v>
      </c>
      <c r="C279" s="18" t="s">
        <v>328</v>
      </c>
      <c r="D279" t="s">
        <v>66</v>
      </c>
      <c r="E279" s="19" t="s">
        <v>329</v>
      </c>
      <c r="F279" s="20" t="s">
        <v>68</v>
      </c>
      <c r="G279" s="21">
        <v>7</v>
      </c>
      <c r="H279" s="22">
        <v>0</v>
      </c>
      <c r="I279" s="22">
        <f>ROUND(G279*H279,P4)</f>
        <v>0</v>
      </c>
      <c r="O279" s="23">
        <f>I279*0.21</f>
        <v>0</v>
      </c>
      <c r="P279">
        <v>3</v>
      </c>
    </row>
    <row r="280" spans="1:16" x14ac:dyDescent="0.25">
      <c r="A280" s="17" t="s">
        <v>69</v>
      </c>
      <c r="E280" s="24" t="s">
        <v>66</v>
      </c>
    </row>
    <row r="281" spans="1:16" x14ac:dyDescent="0.25">
      <c r="A281" s="17" t="s">
        <v>70</v>
      </c>
      <c r="E281" s="25" t="s">
        <v>165</v>
      </c>
    </row>
    <row r="282" spans="1:16" x14ac:dyDescent="0.25">
      <c r="A282" s="17" t="s">
        <v>70</v>
      </c>
      <c r="E282" s="25" t="s">
        <v>330</v>
      </c>
    </row>
    <row r="283" spans="1:16" ht="180" x14ac:dyDescent="0.25">
      <c r="A283" s="17" t="s">
        <v>73</v>
      </c>
      <c r="E283" s="19" t="s">
        <v>298</v>
      </c>
    </row>
    <row r="284" spans="1:16" x14ac:dyDescent="0.25">
      <c r="A284" s="17" t="s">
        <v>64</v>
      </c>
      <c r="B284" s="17">
        <v>55</v>
      </c>
      <c r="C284" s="18" t="s">
        <v>331</v>
      </c>
      <c r="D284" t="s">
        <v>66</v>
      </c>
      <c r="E284" s="19" t="s">
        <v>332</v>
      </c>
      <c r="F284" s="20" t="s">
        <v>68</v>
      </c>
      <c r="G284" s="21">
        <v>7</v>
      </c>
      <c r="H284" s="22">
        <v>0</v>
      </c>
      <c r="I284" s="22">
        <f>ROUND(G284*H284,P4)</f>
        <v>0</v>
      </c>
      <c r="O284" s="23">
        <f>I284*0.21</f>
        <v>0</v>
      </c>
      <c r="P284">
        <v>3</v>
      </c>
    </row>
    <row r="285" spans="1:16" x14ac:dyDescent="0.25">
      <c r="A285" s="17" t="s">
        <v>69</v>
      </c>
      <c r="E285" s="24" t="s">
        <v>66</v>
      </c>
    </row>
    <row r="286" spans="1:16" x14ac:dyDescent="0.25">
      <c r="A286" s="17" t="s">
        <v>70</v>
      </c>
      <c r="E286" s="25" t="s">
        <v>165</v>
      </c>
    </row>
    <row r="287" spans="1:16" x14ac:dyDescent="0.25">
      <c r="A287" s="17" t="s">
        <v>70</v>
      </c>
      <c r="E287" s="25" t="s">
        <v>330</v>
      </c>
    </row>
    <row r="288" spans="1:16" ht="150" x14ac:dyDescent="0.25">
      <c r="A288" s="17" t="s">
        <v>73</v>
      </c>
      <c r="E288" s="19" t="s">
        <v>301</v>
      </c>
    </row>
    <row r="289" spans="1:16" x14ac:dyDescent="0.25">
      <c r="A289" s="17" t="s">
        <v>64</v>
      </c>
      <c r="B289" s="17">
        <v>56</v>
      </c>
      <c r="C289" s="18" t="s">
        <v>333</v>
      </c>
      <c r="D289" t="s">
        <v>66</v>
      </c>
      <c r="E289" s="19" t="s">
        <v>334</v>
      </c>
      <c r="F289" s="20" t="s">
        <v>68</v>
      </c>
      <c r="G289" s="21">
        <v>1</v>
      </c>
      <c r="H289" s="22">
        <v>0</v>
      </c>
      <c r="I289" s="22">
        <f>ROUND(G289*H289,P4)</f>
        <v>0</v>
      </c>
      <c r="O289" s="23">
        <f>I289*0.21</f>
        <v>0</v>
      </c>
      <c r="P289">
        <v>3</v>
      </c>
    </row>
    <row r="290" spans="1:16" x14ac:dyDescent="0.25">
      <c r="A290" s="17" t="s">
        <v>69</v>
      </c>
      <c r="E290" s="24" t="s">
        <v>66</v>
      </c>
    </row>
    <row r="291" spans="1:16" x14ac:dyDescent="0.25">
      <c r="A291" s="17" t="s">
        <v>70</v>
      </c>
      <c r="E291" s="25" t="s">
        <v>165</v>
      </c>
    </row>
    <row r="292" spans="1:16" x14ac:dyDescent="0.25">
      <c r="A292" s="17" t="s">
        <v>70</v>
      </c>
      <c r="E292" s="25" t="s">
        <v>110</v>
      </c>
    </row>
    <row r="293" spans="1:16" ht="180" x14ac:dyDescent="0.25">
      <c r="A293" s="17" t="s">
        <v>73</v>
      </c>
      <c r="E293" s="19" t="s">
        <v>258</v>
      </c>
    </row>
    <row r="294" spans="1:16" x14ac:dyDescent="0.25">
      <c r="A294" s="17" t="s">
        <v>64</v>
      </c>
      <c r="B294" s="17">
        <v>57</v>
      </c>
      <c r="C294" s="18" t="s">
        <v>335</v>
      </c>
      <c r="D294" t="s">
        <v>66</v>
      </c>
      <c r="E294" s="19" t="s">
        <v>336</v>
      </c>
      <c r="F294" s="20" t="s">
        <v>68</v>
      </c>
      <c r="G294" s="21">
        <v>1</v>
      </c>
      <c r="H294" s="22">
        <v>0</v>
      </c>
      <c r="I294" s="22">
        <f>ROUND(G294*H294,P4)</f>
        <v>0</v>
      </c>
      <c r="O294" s="23">
        <f>I294*0.21</f>
        <v>0</v>
      </c>
      <c r="P294">
        <v>3</v>
      </c>
    </row>
    <row r="295" spans="1:16" x14ac:dyDescent="0.25">
      <c r="A295" s="17" t="s">
        <v>69</v>
      </c>
      <c r="E295" s="24" t="s">
        <v>66</v>
      </c>
    </row>
    <row r="296" spans="1:16" x14ac:dyDescent="0.25">
      <c r="A296" s="17" t="s">
        <v>70</v>
      </c>
      <c r="E296" s="25" t="s">
        <v>165</v>
      </c>
    </row>
    <row r="297" spans="1:16" x14ac:dyDescent="0.25">
      <c r="A297" s="17" t="s">
        <v>70</v>
      </c>
      <c r="E297" s="25" t="s">
        <v>110</v>
      </c>
    </row>
    <row r="298" spans="1:16" ht="105" x14ac:dyDescent="0.25">
      <c r="A298" s="17" t="s">
        <v>73</v>
      </c>
      <c r="E298" s="19" t="s">
        <v>337</v>
      </c>
    </row>
    <row r="299" spans="1:16" x14ac:dyDescent="0.25">
      <c r="A299" s="17" t="s">
        <v>64</v>
      </c>
      <c r="B299" s="17">
        <v>58</v>
      </c>
      <c r="C299" s="18" t="s">
        <v>338</v>
      </c>
      <c r="D299" t="s">
        <v>66</v>
      </c>
      <c r="E299" s="19" t="s">
        <v>339</v>
      </c>
      <c r="F299" s="20" t="s">
        <v>68</v>
      </c>
      <c r="G299" s="21">
        <v>1</v>
      </c>
      <c r="H299" s="22">
        <v>0</v>
      </c>
      <c r="I299" s="22">
        <f>ROUND(G299*H299,P4)</f>
        <v>0</v>
      </c>
      <c r="O299" s="23">
        <f>I299*0.21</f>
        <v>0</v>
      </c>
      <c r="P299">
        <v>3</v>
      </c>
    </row>
    <row r="300" spans="1:16" x14ac:dyDescent="0.25">
      <c r="A300" s="17" t="s">
        <v>69</v>
      </c>
      <c r="E300" s="19" t="s">
        <v>340</v>
      </c>
    </row>
    <row r="301" spans="1:16" x14ac:dyDescent="0.25">
      <c r="A301" s="17" t="s">
        <v>70</v>
      </c>
      <c r="E301" s="25" t="s">
        <v>165</v>
      </c>
    </row>
    <row r="302" spans="1:16" x14ac:dyDescent="0.25">
      <c r="A302" s="17" t="s">
        <v>70</v>
      </c>
      <c r="E302" s="25" t="s">
        <v>110</v>
      </c>
    </row>
    <row r="303" spans="1:16" ht="120" x14ac:dyDescent="0.25">
      <c r="A303" s="17" t="s">
        <v>73</v>
      </c>
      <c r="E303" s="19" t="s">
        <v>341</v>
      </c>
    </row>
    <row r="304" spans="1:16" x14ac:dyDescent="0.25">
      <c r="A304" s="17" t="s">
        <v>64</v>
      </c>
      <c r="B304" s="17">
        <v>59</v>
      </c>
      <c r="C304" s="18" t="s">
        <v>342</v>
      </c>
      <c r="D304" t="s">
        <v>66</v>
      </c>
      <c r="E304" s="19" t="s">
        <v>343</v>
      </c>
      <c r="F304" s="20" t="s">
        <v>68</v>
      </c>
      <c r="G304" s="21">
        <v>1</v>
      </c>
      <c r="H304" s="22">
        <v>0</v>
      </c>
      <c r="I304" s="22">
        <f>ROUND(G304*H304,P4)</f>
        <v>0</v>
      </c>
      <c r="O304" s="23">
        <f>I304*0.21</f>
        <v>0</v>
      </c>
      <c r="P304">
        <v>3</v>
      </c>
    </row>
    <row r="305" spans="1:16" x14ac:dyDescent="0.25">
      <c r="A305" s="17" t="s">
        <v>69</v>
      </c>
      <c r="E305" s="24" t="s">
        <v>66</v>
      </c>
    </row>
    <row r="306" spans="1:16" x14ac:dyDescent="0.25">
      <c r="A306" s="17" t="s">
        <v>70</v>
      </c>
      <c r="E306" s="25" t="s">
        <v>165</v>
      </c>
    </row>
    <row r="307" spans="1:16" x14ac:dyDescent="0.25">
      <c r="A307" s="17" t="s">
        <v>70</v>
      </c>
      <c r="E307" s="25" t="s">
        <v>110</v>
      </c>
    </row>
    <row r="308" spans="1:16" ht="180" x14ac:dyDescent="0.25">
      <c r="A308" s="17" t="s">
        <v>73</v>
      </c>
      <c r="E308" s="19" t="s">
        <v>258</v>
      </c>
    </row>
    <row r="309" spans="1:16" x14ac:dyDescent="0.25">
      <c r="A309" s="17" t="s">
        <v>64</v>
      </c>
      <c r="B309" s="17">
        <v>60</v>
      </c>
      <c r="C309" s="18" t="s">
        <v>344</v>
      </c>
      <c r="D309" t="s">
        <v>66</v>
      </c>
      <c r="E309" s="19" t="s">
        <v>345</v>
      </c>
      <c r="F309" s="20" t="s">
        <v>68</v>
      </c>
      <c r="G309" s="21">
        <v>1</v>
      </c>
      <c r="H309" s="22">
        <v>0</v>
      </c>
      <c r="I309" s="22">
        <f>ROUND(G309*H309,P4)</f>
        <v>0</v>
      </c>
      <c r="O309" s="23">
        <f>I309*0.21</f>
        <v>0</v>
      </c>
      <c r="P309">
        <v>3</v>
      </c>
    </row>
    <row r="310" spans="1:16" x14ac:dyDescent="0.25">
      <c r="A310" s="17" t="s">
        <v>69</v>
      </c>
      <c r="E310" s="24" t="s">
        <v>66</v>
      </c>
    </row>
    <row r="311" spans="1:16" x14ac:dyDescent="0.25">
      <c r="A311" s="17" t="s">
        <v>70</v>
      </c>
      <c r="E311" s="25" t="s">
        <v>165</v>
      </c>
    </row>
    <row r="312" spans="1:16" x14ac:dyDescent="0.25">
      <c r="A312" s="17" t="s">
        <v>70</v>
      </c>
      <c r="E312" s="25" t="s">
        <v>110</v>
      </c>
    </row>
    <row r="313" spans="1:16" ht="105" x14ac:dyDescent="0.25">
      <c r="A313" s="17" t="s">
        <v>73</v>
      </c>
      <c r="E313" s="19" t="s">
        <v>346</v>
      </c>
    </row>
    <row r="314" spans="1:16" ht="30" x14ac:dyDescent="0.25">
      <c r="A314" s="17" t="s">
        <v>64</v>
      </c>
      <c r="B314" s="17">
        <v>61</v>
      </c>
      <c r="C314" s="18" t="s">
        <v>347</v>
      </c>
      <c r="D314" t="s">
        <v>66</v>
      </c>
      <c r="E314" s="19" t="s">
        <v>348</v>
      </c>
      <c r="F314" s="20" t="s">
        <v>68</v>
      </c>
      <c r="G314" s="21">
        <v>6</v>
      </c>
      <c r="H314" s="22">
        <v>0</v>
      </c>
      <c r="I314" s="22">
        <f>ROUND(G314*H314,P4)</f>
        <v>0</v>
      </c>
      <c r="O314" s="23">
        <f>I314*0.21</f>
        <v>0</v>
      </c>
      <c r="P314">
        <v>3</v>
      </c>
    </row>
    <row r="315" spans="1:16" x14ac:dyDescent="0.25">
      <c r="A315" s="17" t="s">
        <v>69</v>
      </c>
      <c r="E315" s="24" t="s">
        <v>66</v>
      </c>
    </row>
    <row r="316" spans="1:16" x14ac:dyDescent="0.25">
      <c r="A316" s="17" t="s">
        <v>70</v>
      </c>
      <c r="E316" s="25" t="s">
        <v>165</v>
      </c>
    </row>
    <row r="317" spans="1:16" x14ac:dyDescent="0.25">
      <c r="A317" s="17" t="s">
        <v>70</v>
      </c>
      <c r="E317" s="25" t="s">
        <v>97</v>
      </c>
    </row>
    <row r="318" spans="1:16" ht="180" x14ac:dyDescent="0.25">
      <c r="A318" s="17" t="s">
        <v>73</v>
      </c>
      <c r="E318" s="19" t="s">
        <v>258</v>
      </c>
    </row>
    <row r="319" spans="1:16" ht="30" x14ac:dyDescent="0.25">
      <c r="A319" s="17" t="s">
        <v>64</v>
      </c>
      <c r="B319" s="17">
        <v>62</v>
      </c>
      <c r="C319" s="18" t="s">
        <v>349</v>
      </c>
      <c r="D319" t="s">
        <v>66</v>
      </c>
      <c r="E319" s="19" t="s">
        <v>350</v>
      </c>
      <c r="F319" s="20" t="s">
        <v>68</v>
      </c>
      <c r="G319" s="21">
        <v>6</v>
      </c>
      <c r="H319" s="22">
        <v>0</v>
      </c>
      <c r="I319" s="22">
        <f>ROUND(G319*H319,P4)</f>
        <v>0</v>
      </c>
      <c r="O319" s="23">
        <f>I319*0.21</f>
        <v>0</v>
      </c>
      <c r="P319">
        <v>3</v>
      </c>
    </row>
    <row r="320" spans="1:16" x14ac:dyDescent="0.25">
      <c r="A320" s="17" t="s">
        <v>69</v>
      </c>
      <c r="E320" s="24" t="s">
        <v>66</v>
      </c>
    </row>
    <row r="321" spans="1:16" x14ac:dyDescent="0.25">
      <c r="A321" s="17" t="s">
        <v>70</v>
      </c>
      <c r="E321" s="25" t="s">
        <v>165</v>
      </c>
    </row>
    <row r="322" spans="1:16" x14ac:dyDescent="0.25">
      <c r="A322" s="17" t="s">
        <v>70</v>
      </c>
      <c r="E322" s="25" t="s">
        <v>97</v>
      </c>
    </row>
    <row r="323" spans="1:16" ht="105" x14ac:dyDescent="0.25">
      <c r="A323" s="17" t="s">
        <v>73</v>
      </c>
      <c r="E323" s="19" t="s">
        <v>346</v>
      </c>
    </row>
    <row r="324" spans="1:16" ht="30" x14ac:dyDescent="0.25">
      <c r="A324" s="17" t="s">
        <v>64</v>
      </c>
      <c r="B324" s="17">
        <v>63</v>
      </c>
      <c r="C324" s="18" t="s">
        <v>351</v>
      </c>
      <c r="D324" t="s">
        <v>66</v>
      </c>
      <c r="E324" s="19" t="s">
        <v>352</v>
      </c>
      <c r="F324" s="20" t="s">
        <v>68</v>
      </c>
      <c r="G324" s="21">
        <v>2</v>
      </c>
      <c r="H324" s="22">
        <v>0</v>
      </c>
      <c r="I324" s="22">
        <f>ROUND(G324*H324,P4)</f>
        <v>0</v>
      </c>
      <c r="O324" s="23">
        <f>I324*0.21</f>
        <v>0</v>
      </c>
      <c r="P324">
        <v>3</v>
      </c>
    </row>
    <row r="325" spans="1:16" x14ac:dyDescent="0.25">
      <c r="A325" s="17" t="s">
        <v>69</v>
      </c>
      <c r="E325" s="19" t="s">
        <v>340</v>
      </c>
    </row>
    <row r="326" spans="1:16" x14ac:dyDescent="0.25">
      <c r="A326" s="17" t="s">
        <v>70</v>
      </c>
      <c r="E326" s="25" t="s">
        <v>165</v>
      </c>
    </row>
    <row r="327" spans="1:16" x14ac:dyDescent="0.25">
      <c r="A327" s="17" t="s">
        <v>70</v>
      </c>
      <c r="E327" s="25" t="s">
        <v>93</v>
      </c>
    </row>
    <row r="328" spans="1:16" ht="120" x14ac:dyDescent="0.25">
      <c r="A328" s="17" t="s">
        <v>73</v>
      </c>
      <c r="E328" s="19" t="s">
        <v>341</v>
      </c>
    </row>
    <row r="329" spans="1:16" x14ac:dyDescent="0.25">
      <c r="A329" s="17" t="s">
        <v>64</v>
      </c>
      <c r="B329" s="17">
        <v>64</v>
      </c>
      <c r="C329" s="18" t="s">
        <v>353</v>
      </c>
      <c r="D329" t="s">
        <v>66</v>
      </c>
      <c r="E329" s="19" t="s">
        <v>354</v>
      </c>
      <c r="F329" s="20" t="s">
        <v>68</v>
      </c>
      <c r="G329" s="21">
        <v>1</v>
      </c>
      <c r="H329" s="22">
        <v>0</v>
      </c>
      <c r="I329" s="22">
        <f>ROUND(G329*H329,P4)</f>
        <v>0</v>
      </c>
      <c r="O329" s="23">
        <f>I329*0.21</f>
        <v>0</v>
      </c>
      <c r="P329">
        <v>3</v>
      </c>
    </row>
    <row r="330" spans="1:16" x14ac:dyDescent="0.25">
      <c r="A330" s="17" t="s">
        <v>69</v>
      </c>
      <c r="E330" s="24" t="s">
        <v>66</v>
      </c>
    </row>
    <row r="331" spans="1:16" x14ac:dyDescent="0.25">
      <c r="A331" s="17" t="s">
        <v>70</v>
      </c>
      <c r="E331" s="25" t="s">
        <v>165</v>
      </c>
    </row>
    <row r="332" spans="1:16" x14ac:dyDescent="0.25">
      <c r="A332" s="17" t="s">
        <v>70</v>
      </c>
      <c r="E332" s="25" t="s">
        <v>110</v>
      </c>
    </row>
    <row r="333" spans="1:16" ht="180" x14ac:dyDescent="0.25">
      <c r="A333" s="17" t="s">
        <v>73</v>
      </c>
      <c r="E333" s="19" t="s">
        <v>258</v>
      </c>
    </row>
    <row r="334" spans="1:16" x14ac:dyDescent="0.25">
      <c r="A334" s="17" t="s">
        <v>64</v>
      </c>
      <c r="B334" s="17">
        <v>65</v>
      </c>
      <c r="C334" s="18" t="s">
        <v>355</v>
      </c>
      <c r="D334" t="s">
        <v>66</v>
      </c>
      <c r="E334" s="19" t="s">
        <v>356</v>
      </c>
      <c r="F334" s="20" t="s">
        <v>68</v>
      </c>
      <c r="G334" s="21">
        <v>1</v>
      </c>
      <c r="H334" s="22">
        <v>0</v>
      </c>
      <c r="I334" s="22">
        <f>ROUND(G334*H334,P4)</f>
        <v>0</v>
      </c>
      <c r="O334" s="23">
        <f>I334*0.21</f>
        <v>0</v>
      </c>
      <c r="P334">
        <v>3</v>
      </c>
    </row>
    <row r="335" spans="1:16" x14ac:dyDescent="0.25">
      <c r="A335" s="17" t="s">
        <v>69</v>
      </c>
      <c r="E335" s="24" t="s">
        <v>66</v>
      </c>
    </row>
    <row r="336" spans="1:16" x14ac:dyDescent="0.25">
      <c r="A336" s="17" t="s">
        <v>70</v>
      </c>
      <c r="E336" s="25" t="s">
        <v>165</v>
      </c>
    </row>
    <row r="337" spans="1:16" x14ac:dyDescent="0.25">
      <c r="A337" s="17" t="s">
        <v>70</v>
      </c>
      <c r="E337" s="25" t="s">
        <v>110</v>
      </c>
    </row>
    <row r="338" spans="1:16" ht="180" x14ac:dyDescent="0.25">
      <c r="A338" s="17" t="s">
        <v>73</v>
      </c>
      <c r="E338" s="19" t="s">
        <v>258</v>
      </c>
    </row>
    <row r="339" spans="1:16" x14ac:dyDescent="0.25">
      <c r="A339" s="17" t="s">
        <v>64</v>
      </c>
      <c r="B339" s="17">
        <v>66</v>
      </c>
      <c r="C339" s="18" t="s">
        <v>357</v>
      </c>
      <c r="D339" t="s">
        <v>66</v>
      </c>
      <c r="E339" s="19" t="s">
        <v>358</v>
      </c>
      <c r="F339" s="20" t="s">
        <v>68</v>
      </c>
      <c r="G339" s="21">
        <v>2</v>
      </c>
      <c r="H339" s="22">
        <v>0</v>
      </c>
      <c r="I339" s="22">
        <f>ROUND(G339*H339,P4)</f>
        <v>0</v>
      </c>
      <c r="O339" s="23">
        <f>I339*0.21</f>
        <v>0</v>
      </c>
      <c r="P339">
        <v>3</v>
      </c>
    </row>
    <row r="340" spans="1:16" x14ac:dyDescent="0.25">
      <c r="A340" s="17" t="s">
        <v>69</v>
      </c>
      <c r="E340" s="24" t="s">
        <v>66</v>
      </c>
    </row>
    <row r="341" spans="1:16" x14ac:dyDescent="0.25">
      <c r="A341" s="17" t="s">
        <v>70</v>
      </c>
      <c r="E341" s="25" t="s">
        <v>165</v>
      </c>
    </row>
    <row r="342" spans="1:16" x14ac:dyDescent="0.25">
      <c r="A342" s="17" t="s">
        <v>70</v>
      </c>
      <c r="E342" s="25" t="s">
        <v>93</v>
      </c>
    </row>
    <row r="343" spans="1:16" ht="105" x14ac:dyDescent="0.25">
      <c r="A343" s="17" t="s">
        <v>73</v>
      </c>
      <c r="E343" s="19" t="s">
        <v>346</v>
      </c>
    </row>
    <row r="344" spans="1:16" x14ac:dyDescent="0.25">
      <c r="A344" s="17" t="s">
        <v>64</v>
      </c>
      <c r="B344" s="17">
        <v>67</v>
      </c>
      <c r="C344" s="18" t="s">
        <v>359</v>
      </c>
      <c r="D344" t="s">
        <v>66</v>
      </c>
      <c r="E344" s="19" t="s">
        <v>360</v>
      </c>
      <c r="F344" s="20" t="s">
        <v>68</v>
      </c>
      <c r="G344" s="21">
        <v>1</v>
      </c>
      <c r="H344" s="22">
        <v>0</v>
      </c>
      <c r="I344" s="22">
        <f>ROUND(G344*H344,P4)</f>
        <v>0</v>
      </c>
      <c r="O344" s="23">
        <f>I344*0.21</f>
        <v>0</v>
      </c>
      <c r="P344">
        <v>3</v>
      </c>
    </row>
    <row r="345" spans="1:16" x14ac:dyDescent="0.25">
      <c r="A345" s="17" t="s">
        <v>69</v>
      </c>
      <c r="E345" s="19" t="s">
        <v>361</v>
      </c>
    </row>
    <row r="346" spans="1:16" x14ac:dyDescent="0.25">
      <c r="A346" s="17" t="s">
        <v>70</v>
      </c>
      <c r="E346" s="25" t="s">
        <v>165</v>
      </c>
    </row>
    <row r="347" spans="1:16" x14ac:dyDescent="0.25">
      <c r="A347" s="17" t="s">
        <v>70</v>
      </c>
      <c r="E347" s="25" t="s">
        <v>110</v>
      </c>
    </row>
    <row r="348" spans="1:16" ht="180" x14ac:dyDescent="0.25">
      <c r="A348" s="17" t="s">
        <v>73</v>
      </c>
      <c r="E348" s="19" t="s">
        <v>258</v>
      </c>
    </row>
    <row r="349" spans="1:16" x14ac:dyDescent="0.25">
      <c r="A349" s="17" t="s">
        <v>64</v>
      </c>
      <c r="B349" s="17">
        <v>68</v>
      </c>
      <c r="C349" s="18" t="s">
        <v>362</v>
      </c>
      <c r="D349" t="s">
        <v>66</v>
      </c>
      <c r="E349" s="19" t="s">
        <v>363</v>
      </c>
      <c r="F349" s="20" t="s">
        <v>68</v>
      </c>
      <c r="G349" s="21">
        <v>1</v>
      </c>
      <c r="H349" s="22">
        <v>0</v>
      </c>
      <c r="I349" s="22">
        <f>ROUND(G349*H349,P4)</f>
        <v>0</v>
      </c>
      <c r="O349" s="23">
        <f>I349*0.21</f>
        <v>0</v>
      </c>
      <c r="P349">
        <v>3</v>
      </c>
    </row>
    <row r="350" spans="1:16" x14ac:dyDescent="0.25">
      <c r="A350" s="17" t="s">
        <v>69</v>
      </c>
      <c r="E350" s="19" t="s">
        <v>361</v>
      </c>
    </row>
    <row r="351" spans="1:16" x14ac:dyDescent="0.25">
      <c r="A351" s="17" t="s">
        <v>70</v>
      </c>
      <c r="E351" s="25" t="s">
        <v>165</v>
      </c>
    </row>
    <row r="352" spans="1:16" x14ac:dyDescent="0.25">
      <c r="A352" s="17" t="s">
        <v>70</v>
      </c>
      <c r="E352" s="25" t="s">
        <v>110</v>
      </c>
    </row>
    <row r="353" spans="1:16" ht="150" x14ac:dyDescent="0.25">
      <c r="A353" s="17" t="s">
        <v>73</v>
      </c>
      <c r="E353" s="19" t="s">
        <v>301</v>
      </c>
    </row>
    <row r="354" spans="1:16" x14ac:dyDescent="0.25">
      <c r="A354" s="17" t="s">
        <v>64</v>
      </c>
      <c r="B354" s="17">
        <v>69</v>
      </c>
      <c r="C354" s="18" t="s">
        <v>364</v>
      </c>
      <c r="D354" t="s">
        <v>66</v>
      </c>
      <c r="E354" s="19" t="s">
        <v>365</v>
      </c>
      <c r="F354" s="20" t="s">
        <v>68</v>
      </c>
      <c r="G354" s="21">
        <v>2</v>
      </c>
      <c r="H354" s="22">
        <v>0</v>
      </c>
      <c r="I354" s="22">
        <f>ROUND(G354*H354,P4)</f>
        <v>0</v>
      </c>
      <c r="O354" s="23">
        <f>I354*0.21</f>
        <v>0</v>
      </c>
      <c r="P354">
        <v>3</v>
      </c>
    </row>
    <row r="355" spans="1:16" x14ac:dyDescent="0.25">
      <c r="A355" s="17" t="s">
        <v>69</v>
      </c>
      <c r="E355" s="19" t="s">
        <v>366</v>
      </c>
    </row>
    <row r="356" spans="1:16" x14ac:dyDescent="0.25">
      <c r="A356" s="17" t="s">
        <v>70</v>
      </c>
      <c r="E356" s="25" t="s">
        <v>165</v>
      </c>
    </row>
    <row r="357" spans="1:16" x14ac:dyDescent="0.25">
      <c r="A357" s="17" t="s">
        <v>70</v>
      </c>
      <c r="E357" s="25" t="s">
        <v>93</v>
      </c>
    </row>
    <row r="358" spans="1:16" ht="180" x14ac:dyDescent="0.25">
      <c r="A358" s="17" t="s">
        <v>73</v>
      </c>
      <c r="E358" s="19" t="s">
        <v>258</v>
      </c>
    </row>
    <row r="359" spans="1:16" x14ac:dyDescent="0.25">
      <c r="A359" s="17" t="s">
        <v>64</v>
      </c>
      <c r="B359" s="17">
        <v>70</v>
      </c>
      <c r="C359" s="18" t="s">
        <v>364</v>
      </c>
      <c r="D359" s="17" t="s">
        <v>63</v>
      </c>
      <c r="E359" s="19" t="s">
        <v>365</v>
      </c>
      <c r="F359" s="20" t="s">
        <v>68</v>
      </c>
      <c r="G359" s="21">
        <v>2</v>
      </c>
      <c r="H359" s="22">
        <v>0</v>
      </c>
      <c r="I359" s="22">
        <f>ROUND(G359*H359,P4)</f>
        <v>0</v>
      </c>
      <c r="O359" s="23">
        <f>I359*0.21</f>
        <v>0</v>
      </c>
      <c r="P359">
        <v>3</v>
      </c>
    </row>
    <row r="360" spans="1:16" x14ac:dyDescent="0.25">
      <c r="A360" s="17" t="s">
        <v>69</v>
      </c>
      <c r="E360" s="19" t="s">
        <v>367</v>
      </c>
    </row>
    <row r="361" spans="1:16" x14ac:dyDescent="0.25">
      <c r="A361" s="17" t="s">
        <v>70</v>
      </c>
      <c r="E361" s="25" t="s">
        <v>165</v>
      </c>
    </row>
    <row r="362" spans="1:16" x14ac:dyDescent="0.25">
      <c r="A362" s="17" t="s">
        <v>70</v>
      </c>
      <c r="E362" s="25" t="s">
        <v>93</v>
      </c>
    </row>
    <row r="363" spans="1:16" ht="180" x14ac:dyDescent="0.25">
      <c r="A363" s="17" t="s">
        <v>73</v>
      </c>
      <c r="E363" s="19" t="s">
        <v>258</v>
      </c>
    </row>
    <row r="364" spans="1:16" x14ac:dyDescent="0.25">
      <c r="A364" s="17" t="s">
        <v>64</v>
      </c>
      <c r="B364" s="17">
        <v>71</v>
      </c>
      <c r="C364" s="18" t="s">
        <v>368</v>
      </c>
      <c r="D364" t="s">
        <v>66</v>
      </c>
      <c r="E364" s="19" t="s">
        <v>369</v>
      </c>
      <c r="F364" s="20" t="s">
        <v>68</v>
      </c>
      <c r="G364" s="21">
        <v>4</v>
      </c>
      <c r="H364" s="22">
        <v>0</v>
      </c>
      <c r="I364" s="22">
        <f>ROUND(G364*H364,P4)</f>
        <v>0</v>
      </c>
      <c r="O364" s="23">
        <f>I364*0.21</f>
        <v>0</v>
      </c>
      <c r="P364">
        <v>3</v>
      </c>
    </row>
    <row r="365" spans="1:16" x14ac:dyDescent="0.25">
      <c r="A365" s="17" t="s">
        <v>69</v>
      </c>
      <c r="E365" s="24" t="s">
        <v>66</v>
      </c>
    </row>
    <row r="366" spans="1:16" x14ac:dyDescent="0.25">
      <c r="A366" s="17" t="s">
        <v>70</v>
      </c>
      <c r="E366" s="25" t="s">
        <v>165</v>
      </c>
    </row>
    <row r="367" spans="1:16" x14ac:dyDescent="0.25">
      <c r="A367" s="17" t="s">
        <v>70</v>
      </c>
      <c r="E367" s="25" t="s">
        <v>72</v>
      </c>
    </row>
    <row r="368" spans="1:16" ht="105" x14ac:dyDescent="0.25">
      <c r="A368" s="17" t="s">
        <v>73</v>
      </c>
      <c r="E368" s="19" t="s">
        <v>370</v>
      </c>
    </row>
    <row r="369" spans="1:16" x14ac:dyDescent="0.25">
      <c r="A369" s="17" t="s">
        <v>64</v>
      </c>
      <c r="B369" s="17">
        <v>72</v>
      </c>
      <c r="C369" s="18" t="s">
        <v>371</v>
      </c>
      <c r="D369" t="s">
        <v>66</v>
      </c>
      <c r="E369" s="19" t="s">
        <v>372</v>
      </c>
      <c r="F369" s="20" t="s">
        <v>68</v>
      </c>
      <c r="G369" s="21">
        <v>6</v>
      </c>
      <c r="H369" s="22">
        <v>0</v>
      </c>
      <c r="I369" s="22">
        <f>ROUND(G369*H369,P4)</f>
        <v>0</v>
      </c>
      <c r="O369" s="23">
        <f>I369*0.21</f>
        <v>0</v>
      </c>
      <c r="P369">
        <v>3</v>
      </c>
    </row>
    <row r="370" spans="1:16" x14ac:dyDescent="0.25">
      <c r="A370" s="17" t="s">
        <v>69</v>
      </c>
      <c r="E370" s="24" t="s">
        <v>66</v>
      </c>
    </row>
    <row r="371" spans="1:16" x14ac:dyDescent="0.25">
      <c r="A371" s="17" t="s">
        <v>70</v>
      </c>
      <c r="E371" s="25" t="s">
        <v>165</v>
      </c>
    </row>
    <row r="372" spans="1:16" x14ac:dyDescent="0.25">
      <c r="A372" s="17" t="s">
        <v>70</v>
      </c>
      <c r="E372" s="25" t="s">
        <v>97</v>
      </c>
    </row>
    <row r="373" spans="1:16" ht="180" x14ac:dyDescent="0.25">
      <c r="A373" s="17" t="s">
        <v>73</v>
      </c>
      <c r="E373" s="19" t="s">
        <v>258</v>
      </c>
    </row>
    <row r="374" spans="1:16" x14ac:dyDescent="0.25">
      <c r="A374" s="17" t="s">
        <v>64</v>
      </c>
      <c r="B374" s="17">
        <v>73</v>
      </c>
      <c r="C374" s="18" t="s">
        <v>373</v>
      </c>
      <c r="D374" t="s">
        <v>66</v>
      </c>
      <c r="E374" s="19" t="s">
        <v>374</v>
      </c>
      <c r="F374" s="20" t="s">
        <v>68</v>
      </c>
      <c r="G374" s="21">
        <v>6</v>
      </c>
      <c r="H374" s="22">
        <v>0</v>
      </c>
      <c r="I374" s="22">
        <f>ROUND(G374*H374,P4)</f>
        <v>0</v>
      </c>
      <c r="O374" s="23">
        <f>I374*0.21</f>
        <v>0</v>
      </c>
      <c r="P374">
        <v>3</v>
      </c>
    </row>
    <row r="375" spans="1:16" x14ac:dyDescent="0.25">
      <c r="A375" s="17" t="s">
        <v>69</v>
      </c>
      <c r="E375" s="24" t="s">
        <v>66</v>
      </c>
    </row>
    <row r="376" spans="1:16" x14ac:dyDescent="0.25">
      <c r="A376" s="17" t="s">
        <v>70</v>
      </c>
      <c r="E376" s="25" t="s">
        <v>165</v>
      </c>
    </row>
    <row r="377" spans="1:16" x14ac:dyDescent="0.25">
      <c r="A377" s="17" t="s">
        <v>70</v>
      </c>
      <c r="E377" s="25" t="s">
        <v>97</v>
      </c>
    </row>
    <row r="378" spans="1:16" ht="105" x14ac:dyDescent="0.25">
      <c r="A378" s="17" t="s">
        <v>73</v>
      </c>
      <c r="E378" s="19" t="s">
        <v>346</v>
      </c>
    </row>
    <row r="379" spans="1:16" x14ac:dyDescent="0.25">
      <c r="A379" s="17" t="s">
        <v>64</v>
      </c>
      <c r="B379" s="17">
        <v>74</v>
      </c>
      <c r="C379" s="18" t="s">
        <v>375</v>
      </c>
      <c r="D379" t="s">
        <v>66</v>
      </c>
      <c r="E379" s="19" t="s">
        <v>376</v>
      </c>
      <c r="F379" s="20" t="s">
        <v>68</v>
      </c>
      <c r="G379" s="21">
        <v>1</v>
      </c>
      <c r="H379" s="22">
        <v>0</v>
      </c>
      <c r="I379" s="22">
        <f>ROUND(G379*H379,P4)</f>
        <v>0</v>
      </c>
      <c r="O379" s="23">
        <f>I379*0.21</f>
        <v>0</v>
      </c>
      <c r="P379">
        <v>3</v>
      </c>
    </row>
    <row r="380" spans="1:16" x14ac:dyDescent="0.25">
      <c r="A380" s="17" t="s">
        <v>69</v>
      </c>
      <c r="E380" s="24" t="s">
        <v>66</v>
      </c>
    </row>
    <row r="381" spans="1:16" x14ac:dyDescent="0.25">
      <c r="A381" s="17" t="s">
        <v>70</v>
      </c>
      <c r="E381" s="25" t="s">
        <v>165</v>
      </c>
    </row>
    <row r="382" spans="1:16" x14ac:dyDescent="0.25">
      <c r="A382" s="17" t="s">
        <v>70</v>
      </c>
      <c r="E382" s="25" t="s">
        <v>110</v>
      </c>
    </row>
    <row r="383" spans="1:16" ht="180" x14ac:dyDescent="0.25">
      <c r="A383" s="17" t="s">
        <v>73</v>
      </c>
      <c r="E383" s="19" t="s">
        <v>258</v>
      </c>
    </row>
    <row r="384" spans="1:16" x14ac:dyDescent="0.25">
      <c r="A384" s="17" t="s">
        <v>64</v>
      </c>
      <c r="B384" s="17">
        <v>75</v>
      </c>
      <c r="C384" s="18" t="s">
        <v>377</v>
      </c>
      <c r="D384" t="s">
        <v>66</v>
      </c>
      <c r="E384" s="19" t="s">
        <v>378</v>
      </c>
      <c r="F384" s="20" t="s">
        <v>68</v>
      </c>
      <c r="G384" s="21">
        <v>1</v>
      </c>
      <c r="H384" s="22">
        <v>0</v>
      </c>
      <c r="I384" s="22">
        <f>ROUND(G384*H384,P4)</f>
        <v>0</v>
      </c>
      <c r="O384" s="23">
        <f>I384*0.21</f>
        <v>0</v>
      </c>
      <c r="P384">
        <v>3</v>
      </c>
    </row>
    <row r="385" spans="1:16" x14ac:dyDescent="0.25">
      <c r="A385" s="17" t="s">
        <v>69</v>
      </c>
      <c r="E385" s="24" t="s">
        <v>66</v>
      </c>
    </row>
    <row r="386" spans="1:16" x14ac:dyDescent="0.25">
      <c r="A386" s="17" t="s">
        <v>70</v>
      </c>
      <c r="E386" s="25" t="s">
        <v>165</v>
      </c>
    </row>
    <row r="387" spans="1:16" x14ac:dyDescent="0.25">
      <c r="A387" s="17" t="s">
        <v>70</v>
      </c>
      <c r="E387" s="25" t="s">
        <v>110</v>
      </c>
    </row>
    <row r="388" spans="1:16" ht="105" x14ac:dyDescent="0.25">
      <c r="A388" s="17" t="s">
        <v>73</v>
      </c>
      <c r="E388" s="19" t="s">
        <v>346</v>
      </c>
    </row>
    <row r="389" spans="1:16" x14ac:dyDescent="0.25">
      <c r="A389" s="17" t="s">
        <v>64</v>
      </c>
      <c r="B389" s="17">
        <v>76</v>
      </c>
      <c r="C389" s="18" t="s">
        <v>379</v>
      </c>
      <c r="D389" t="s">
        <v>66</v>
      </c>
      <c r="E389" s="19" t="s">
        <v>380</v>
      </c>
      <c r="F389" s="20" t="s">
        <v>68</v>
      </c>
      <c r="G389" s="21">
        <v>1</v>
      </c>
      <c r="H389" s="22">
        <v>0</v>
      </c>
      <c r="I389" s="22">
        <f>ROUND(G389*H389,P4)</f>
        <v>0</v>
      </c>
      <c r="O389" s="23">
        <f>I389*0.21</f>
        <v>0</v>
      </c>
      <c r="P389">
        <v>3</v>
      </c>
    </row>
    <row r="390" spans="1:16" x14ac:dyDescent="0.25">
      <c r="A390" s="17" t="s">
        <v>69</v>
      </c>
      <c r="E390" s="24" t="s">
        <v>66</v>
      </c>
    </row>
    <row r="391" spans="1:16" x14ac:dyDescent="0.25">
      <c r="A391" s="17" t="s">
        <v>70</v>
      </c>
      <c r="E391" s="25" t="s">
        <v>165</v>
      </c>
    </row>
    <row r="392" spans="1:16" x14ac:dyDescent="0.25">
      <c r="A392" s="17" t="s">
        <v>70</v>
      </c>
      <c r="E392" s="25" t="s">
        <v>110</v>
      </c>
    </row>
    <row r="393" spans="1:16" ht="180" x14ac:dyDescent="0.25">
      <c r="A393" s="17" t="s">
        <v>73</v>
      </c>
      <c r="E393" s="19" t="s">
        <v>258</v>
      </c>
    </row>
    <row r="394" spans="1:16" x14ac:dyDescent="0.25">
      <c r="A394" s="17" t="s">
        <v>64</v>
      </c>
      <c r="B394" s="17">
        <v>77</v>
      </c>
      <c r="C394" s="18" t="s">
        <v>381</v>
      </c>
      <c r="D394" t="s">
        <v>66</v>
      </c>
      <c r="E394" s="19" t="s">
        <v>382</v>
      </c>
      <c r="F394" s="20" t="s">
        <v>68</v>
      </c>
      <c r="G394" s="21">
        <v>1</v>
      </c>
      <c r="H394" s="22">
        <v>0</v>
      </c>
      <c r="I394" s="22">
        <f>ROUND(G394*H394,P4)</f>
        <v>0</v>
      </c>
      <c r="O394" s="23">
        <f>I394*0.21</f>
        <v>0</v>
      </c>
      <c r="P394">
        <v>3</v>
      </c>
    </row>
    <row r="395" spans="1:16" x14ac:dyDescent="0.25">
      <c r="A395" s="17" t="s">
        <v>69</v>
      </c>
      <c r="E395" s="24" t="s">
        <v>66</v>
      </c>
    </row>
    <row r="396" spans="1:16" x14ac:dyDescent="0.25">
      <c r="A396" s="17" t="s">
        <v>70</v>
      </c>
      <c r="E396" s="25" t="s">
        <v>165</v>
      </c>
    </row>
    <row r="397" spans="1:16" x14ac:dyDescent="0.25">
      <c r="A397" s="17" t="s">
        <v>70</v>
      </c>
      <c r="E397" s="25" t="s">
        <v>110</v>
      </c>
    </row>
    <row r="398" spans="1:16" ht="105" x14ac:dyDescent="0.25">
      <c r="A398" s="17" t="s">
        <v>73</v>
      </c>
      <c r="E398" s="19" t="s">
        <v>383</v>
      </c>
    </row>
    <row r="399" spans="1:16" x14ac:dyDescent="0.25">
      <c r="A399" s="17" t="s">
        <v>64</v>
      </c>
      <c r="B399" s="17">
        <v>78</v>
      </c>
      <c r="C399" s="18" t="s">
        <v>384</v>
      </c>
      <c r="D399" t="s">
        <v>66</v>
      </c>
      <c r="E399" s="19" t="s">
        <v>385</v>
      </c>
      <c r="F399" s="20" t="s">
        <v>68</v>
      </c>
      <c r="G399" s="21">
        <v>1</v>
      </c>
      <c r="H399" s="22">
        <v>0</v>
      </c>
      <c r="I399" s="22">
        <f>ROUND(G399*H399,P4)</f>
        <v>0</v>
      </c>
      <c r="O399" s="23">
        <f>I399*0.21</f>
        <v>0</v>
      </c>
      <c r="P399">
        <v>3</v>
      </c>
    </row>
    <row r="400" spans="1:16" x14ac:dyDescent="0.25">
      <c r="A400" s="17" t="s">
        <v>69</v>
      </c>
      <c r="E400" s="24" t="s">
        <v>66</v>
      </c>
    </row>
    <row r="401" spans="1:16" x14ac:dyDescent="0.25">
      <c r="A401" s="17" t="s">
        <v>70</v>
      </c>
      <c r="E401" s="25" t="s">
        <v>165</v>
      </c>
    </row>
    <row r="402" spans="1:16" x14ac:dyDescent="0.25">
      <c r="A402" s="17" t="s">
        <v>70</v>
      </c>
      <c r="E402" s="25" t="s">
        <v>110</v>
      </c>
    </row>
    <row r="403" spans="1:16" ht="180" x14ac:dyDescent="0.25">
      <c r="A403" s="17" t="s">
        <v>73</v>
      </c>
      <c r="E403" s="19" t="s">
        <v>258</v>
      </c>
    </row>
    <row r="404" spans="1:16" x14ac:dyDescent="0.25">
      <c r="A404" s="17" t="s">
        <v>64</v>
      </c>
      <c r="B404" s="17">
        <v>79</v>
      </c>
      <c r="C404" s="18" t="s">
        <v>386</v>
      </c>
      <c r="D404" t="s">
        <v>66</v>
      </c>
      <c r="E404" s="19" t="s">
        <v>387</v>
      </c>
      <c r="F404" s="20" t="s">
        <v>68</v>
      </c>
      <c r="G404" s="21">
        <v>1</v>
      </c>
      <c r="H404" s="22">
        <v>0</v>
      </c>
      <c r="I404" s="22">
        <f>ROUND(G404*H404,P4)</f>
        <v>0</v>
      </c>
      <c r="O404" s="23">
        <f>I404*0.21</f>
        <v>0</v>
      </c>
      <c r="P404">
        <v>3</v>
      </c>
    </row>
    <row r="405" spans="1:16" x14ac:dyDescent="0.25">
      <c r="A405" s="17" t="s">
        <v>69</v>
      </c>
      <c r="E405" s="24" t="s">
        <v>66</v>
      </c>
    </row>
    <row r="406" spans="1:16" x14ac:dyDescent="0.25">
      <c r="A406" s="17" t="s">
        <v>70</v>
      </c>
      <c r="E406" s="25" t="s">
        <v>165</v>
      </c>
    </row>
    <row r="407" spans="1:16" x14ac:dyDescent="0.25">
      <c r="A407" s="17" t="s">
        <v>70</v>
      </c>
      <c r="E407" s="25" t="s">
        <v>110</v>
      </c>
    </row>
    <row r="408" spans="1:16" ht="105" x14ac:dyDescent="0.25">
      <c r="A408" s="17" t="s">
        <v>73</v>
      </c>
      <c r="E408" s="19" t="s">
        <v>383</v>
      </c>
    </row>
    <row r="409" spans="1:16" x14ac:dyDescent="0.25">
      <c r="A409" s="17" t="s">
        <v>64</v>
      </c>
      <c r="B409" s="17">
        <v>80</v>
      </c>
      <c r="C409" s="18" t="s">
        <v>388</v>
      </c>
      <c r="D409" t="s">
        <v>66</v>
      </c>
      <c r="E409" s="19" t="s">
        <v>389</v>
      </c>
      <c r="F409" s="20" t="s">
        <v>68</v>
      </c>
      <c r="G409" s="21">
        <v>6</v>
      </c>
      <c r="H409" s="22">
        <v>0</v>
      </c>
      <c r="I409" s="22">
        <f>ROUND(G409*H409,P4)</f>
        <v>0</v>
      </c>
      <c r="O409" s="23">
        <f>I409*0.21</f>
        <v>0</v>
      </c>
      <c r="P409">
        <v>3</v>
      </c>
    </row>
    <row r="410" spans="1:16" x14ac:dyDescent="0.25">
      <c r="A410" s="17" t="s">
        <v>69</v>
      </c>
      <c r="E410" s="24" t="s">
        <v>66</v>
      </c>
    </row>
    <row r="411" spans="1:16" x14ac:dyDescent="0.25">
      <c r="A411" s="17" t="s">
        <v>70</v>
      </c>
      <c r="E411" s="25" t="s">
        <v>165</v>
      </c>
    </row>
    <row r="412" spans="1:16" x14ac:dyDescent="0.25">
      <c r="A412" s="17" t="s">
        <v>70</v>
      </c>
      <c r="E412" s="25" t="s">
        <v>97</v>
      </c>
    </row>
    <row r="413" spans="1:16" ht="180" x14ac:dyDescent="0.25">
      <c r="A413" s="17" t="s">
        <v>73</v>
      </c>
      <c r="E413" s="19" t="s">
        <v>258</v>
      </c>
    </row>
    <row r="414" spans="1:16" x14ac:dyDescent="0.25">
      <c r="A414" s="17" t="s">
        <v>64</v>
      </c>
      <c r="B414" s="17">
        <v>81</v>
      </c>
      <c r="C414" s="18" t="s">
        <v>390</v>
      </c>
      <c r="D414" t="s">
        <v>66</v>
      </c>
      <c r="E414" s="19" t="s">
        <v>391</v>
      </c>
      <c r="F414" s="20" t="s">
        <v>68</v>
      </c>
      <c r="G414" s="21">
        <v>6</v>
      </c>
      <c r="H414" s="22">
        <v>0</v>
      </c>
      <c r="I414" s="22">
        <f>ROUND(G414*H414,P4)</f>
        <v>0</v>
      </c>
      <c r="O414" s="23">
        <f>I414*0.21</f>
        <v>0</v>
      </c>
      <c r="P414">
        <v>3</v>
      </c>
    </row>
    <row r="415" spans="1:16" x14ac:dyDescent="0.25">
      <c r="A415" s="17" t="s">
        <v>69</v>
      </c>
      <c r="E415" s="24" t="s">
        <v>66</v>
      </c>
    </row>
    <row r="416" spans="1:16" x14ac:dyDescent="0.25">
      <c r="A416" s="17" t="s">
        <v>70</v>
      </c>
      <c r="E416" s="25" t="s">
        <v>165</v>
      </c>
    </row>
    <row r="417" spans="1:16" x14ac:dyDescent="0.25">
      <c r="A417" s="17" t="s">
        <v>70</v>
      </c>
      <c r="E417" s="25" t="s">
        <v>97</v>
      </c>
    </row>
    <row r="418" spans="1:16" ht="105" x14ac:dyDescent="0.25">
      <c r="A418" s="17" t="s">
        <v>73</v>
      </c>
      <c r="E418" s="19" t="s">
        <v>383</v>
      </c>
    </row>
    <row r="419" spans="1:16" x14ac:dyDescent="0.25">
      <c r="A419" s="17" t="s">
        <v>64</v>
      </c>
      <c r="B419" s="17">
        <v>82</v>
      </c>
      <c r="C419" s="18" t="s">
        <v>392</v>
      </c>
      <c r="D419" t="s">
        <v>66</v>
      </c>
      <c r="E419" s="19" t="s">
        <v>393</v>
      </c>
      <c r="F419" s="20" t="s">
        <v>68</v>
      </c>
      <c r="G419" s="21">
        <v>60</v>
      </c>
      <c r="H419" s="22">
        <v>0</v>
      </c>
      <c r="I419" s="22">
        <f>ROUND(G419*H419,P4)</f>
        <v>0</v>
      </c>
      <c r="O419" s="23">
        <f>I419*0.21</f>
        <v>0</v>
      </c>
      <c r="P419">
        <v>3</v>
      </c>
    </row>
    <row r="420" spans="1:16" x14ac:dyDescent="0.25">
      <c r="A420" s="17" t="s">
        <v>69</v>
      </c>
      <c r="E420" s="24" t="s">
        <v>66</v>
      </c>
    </row>
    <row r="421" spans="1:16" x14ac:dyDescent="0.25">
      <c r="A421" s="17" t="s">
        <v>70</v>
      </c>
      <c r="E421" s="25" t="s">
        <v>165</v>
      </c>
    </row>
    <row r="422" spans="1:16" x14ac:dyDescent="0.25">
      <c r="A422" s="17" t="s">
        <v>70</v>
      </c>
      <c r="E422" s="25" t="s">
        <v>394</v>
      </c>
    </row>
    <row r="423" spans="1:16" ht="180" x14ac:dyDescent="0.25">
      <c r="A423" s="17" t="s">
        <v>73</v>
      </c>
      <c r="E423" s="19" t="s">
        <v>258</v>
      </c>
    </row>
    <row r="424" spans="1:16" x14ac:dyDescent="0.25">
      <c r="A424" s="17" t="s">
        <v>64</v>
      </c>
      <c r="B424" s="17">
        <v>83</v>
      </c>
      <c r="C424" s="18" t="s">
        <v>395</v>
      </c>
      <c r="D424" t="s">
        <v>66</v>
      </c>
      <c r="E424" s="19" t="s">
        <v>396</v>
      </c>
      <c r="F424" s="20" t="s">
        <v>68</v>
      </c>
      <c r="G424" s="21">
        <v>60</v>
      </c>
      <c r="H424" s="22">
        <v>0</v>
      </c>
      <c r="I424" s="22">
        <f>ROUND(G424*H424,P4)</f>
        <v>0</v>
      </c>
      <c r="O424" s="23">
        <f>I424*0.21</f>
        <v>0</v>
      </c>
      <c r="P424">
        <v>3</v>
      </c>
    </row>
    <row r="425" spans="1:16" x14ac:dyDescent="0.25">
      <c r="A425" s="17" t="s">
        <v>69</v>
      </c>
      <c r="E425" s="24" t="s">
        <v>66</v>
      </c>
    </row>
    <row r="426" spans="1:16" x14ac:dyDescent="0.25">
      <c r="A426" s="17" t="s">
        <v>70</v>
      </c>
      <c r="E426" s="25" t="s">
        <v>165</v>
      </c>
    </row>
    <row r="427" spans="1:16" x14ac:dyDescent="0.25">
      <c r="A427" s="17" t="s">
        <v>70</v>
      </c>
      <c r="E427" s="25" t="s">
        <v>394</v>
      </c>
    </row>
    <row r="428" spans="1:16" ht="105" x14ac:dyDescent="0.25">
      <c r="A428" s="17" t="s">
        <v>73</v>
      </c>
      <c r="E428" s="19" t="s">
        <v>383</v>
      </c>
    </row>
    <row r="429" spans="1:16" x14ac:dyDescent="0.25">
      <c r="A429" s="17" t="s">
        <v>64</v>
      </c>
      <c r="B429" s="17">
        <v>84</v>
      </c>
      <c r="C429" s="18" t="s">
        <v>397</v>
      </c>
      <c r="D429" t="s">
        <v>66</v>
      </c>
      <c r="E429" s="19" t="s">
        <v>398</v>
      </c>
      <c r="F429" s="20" t="s">
        <v>113</v>
      </c>
      <c r="G429" s="21">
        <v>50</v>
      </c>
      <c r="H429" s="22">
        <v>0</v>
      </c>
      <c r="I429" s="22">
        <f>ROUND(G429*H429,P4)</f>
        <v>0</v>
      </c>
      <c r="O429" s="23">
        <f>I429*0.21</f>
        <v>0</v>
      </c>
      <c r="P429">
        <v>3</v>
      </c>
    </row>
    <row r="430" spans="1:16" x14ac:dyDescent="0.25">
      <c r="A430" s="17" t="s">
        <v>69</v>
      </c>
      <c r="E430" s="24" t="s">
        <v>66</v>
      </c>
    </row>
    <row r="431" spans="1:16" x14ac:dyDescent="0.25">
      <c r="A431" s="17" t="s">
        <v>70</v>
      </c>
      <c r="E431" s="25" t="s">
        <v>165</v>
      </c>
    </row>
    <row r="432" spans="1:16" x14ac:dyDescent="0.25">
      <c r="A432" s="17" t="s">
        <v>70</v>
      </c>
      <c r="E432" s="25" t="s">
        <v>235</v>
      </c>
    </row>
    <row r="433" spans="1:16" ht="195" x14ac:dyDescent="0.25">
      <c r="A433" s="17" t="s">
        <v>73</v>
      </c>
      <c r="E433" s="19" t="s">
        <v>399</v>
      </c>
    </row>
    <row r="434" spans="1:16" x14ac:dyDescent="0.25">
      <c r="A434" s="17" t="s">
        <v>64</v>
      </c>
      <c r="B434" s="17">
        <v>85</v>
      </c>
      <c r="C434" s="18" t="s">
        <v>400</v>
      </c>
      <c r="D434" t="s">
        <v>66</v>
      </c>
      <c r="E434" s="19" t="s">
        <v>401</v>
      </c>
      <c r="F434" s="20" t="s">
        <v>113</v>
      </c>
      <c r="G434" s="21">
        <v>50</v>
      </c>
      <c r="H434" s="22">
        <v>0</v>
      </c>
      <c r="I434" s="22">
        <f>ROUND(G434*H434,P4)</f>
        <v>0</v>
      </c>
      <c r="O434" s="23">
        <f>I434*0.21</f>
        <v>0</v>
      </c>
      <c r="P434">
        <v>3</v>
      </c>
    </row>
    <row r="435" spans="1:16" x14ac:dyDescent="0.25">
      <c r="A435" s="17" t="s">
        <v>69</v>
      </c>
      <c r="E435" s="24" t="s">
        <v>66</v>
      </c>
    </row>
    <row r="436" spans="1:16" x14ac:dyDescent="0.25">
      <c r="A436" s="17" t="s">
        <v>70</v>
      </c>
      <c r="E436" s="25" t="s">
        <v>165</v>
      </c>
    </row>
    <row r="437" spans="1:16" x14ac:dyDescent="0.25">
      <c r="A437" s="17" t="s">
        <v>70</v>
      </c>
      <c r="E437" s="25" t="s">
        <v>235</v>
      </c>
    </row>
    <row r="438" spans="1:16" ht="150" x14ac:dyDescent="0.25">
      <c r="A438" s="17" t="s">
        <v>73</v>
      </c>
      <c r="E438" s="19" t="s">
        <v>308</v>
      </c>
    </row>
    <row r="439" spans="1:16" x14ac:dyDescent="0.25">
      <c r="A439" s="17" t="s">
        <v>64</v>
      </c>
      <c r="B439" s="17">
        <v>86</v>
      </c>
      <c r="C439" s="18" t="s">
        <v>402</v>
      </c>
      <c r="D439" t="s">
        <v>66</v>
      </c>
      <c r="E439" s="19" t="s">
        <v>403</v>
      </c>
      <c r="F439" s="20" t="s">
        <v>68</v>
      </c>
      <c r="G439" s="21">
        <v>2</v>
      </c>
      <c r="H439" s="22">
        <v>0</v>
      </c>
      <c r="I439" s="22">
        <f>ROUND(G439*H439,P4)</f>
        <v>0</v>
      </c>
      <c r="O439" s="23">
        <f>I439*0.21</f>
        <v>0</v>
      </c>
      <c r="P439">
        <v>3</v>
      </c>
    </row>
    <row r="440" spans="1:16" x14ac:dyDescent="0.25">
      <c r="A440" s="17" t="s">
        <v>69</v>
      </c>
      <c r="E440" s="24" t="s">
        <v>66</v>
      </c>
    </row>
    <row r="441" spans="1:16" x14ac:dyDescent="0.25">
      <c r="A441" s="17" t="s">
        <v>70</v>
      </c>
      <c r="E441" s="25" t="s">
        <v>165</v>
      </c>
    </row>
    <row r="442" spans="1:16" x14ac:dyDescent="0.25">
      <c r="A442" s="17" t="s">
        <v>70</v>
      </c>
      <c r="E442" s="25" t="s">
        <v>93</v>
      </c>
    </row>
    <row r="443" spans="1:16" ht="90" x14ac:dyDescent="0.25">
      <c r="A443" s="17" t="s">
        <v>73</v>
      </c>
      <c r="E443" s="19" t="s">
        <v>404</v>
      </c>
    </row>
    <row r="444" spans="1:16" x14ac:dyDescent="0.25">
      <c r="A444" s="17" t="s">
        <v>64</v>
      </c>
      <c r="B444" s="17">
        <v>87</v>
      </c>
      <c r="C444" s="18" t="s">
        <v>405</v>
      </c>
      <c r="D444" t="s">
        <v>66</v>
      </c>
      <c r="E444" s="19" t="s">
        <v>406</v>
      </c>
      <c r="F444" s="20" t="s">
        <v>68</v>
      </c>
      <c r="G444" s="21">
        <v>1</v>
      </c>
      <c r="H444" s="22">
        <v>0</v>
      </c>
      <c r="I444" s="22">
        <f>ROUND(G444*H444,P4)</f>
        <v>0</v>
      </c>
      <c r="O444" s="23">
        <f>I444*0.21</f>
        <v>0</v>
      </c>
      <c r="P444">
        <v>3</v>
      </c>
    </row>
    <row r="445" spans="1:16" x14ac:dyDescent="0.25">
      <c r="A445" s="17" t="s">
        <v>69</v>
      </c>
      <c r="E445" s="24" t="s">
        <v>66</v>
      </c>
    </row>
    <row r="446" spans="1:16" x14ac:dyDescent="0.25">
      <c r="A446" s="17" t="s">
        <v>70</v>
      </c>
      <c r="E446" s="25" t="s">
        <v>165</v>
      </c>
    </row>
    <row r="447" spans="1:16" x14ac:dyDescent="0.25">
      <c r="A447" s="17" t="s">
        <v>70</v>
      </c>
      <c r="E447" s="25" t="s">
        <v>110</v>
      </c>
    </row>
    <row r="448" spans="1:16" ht="90" x14ac:dyDescent="0.25">
      <c r="A448" s="17" t="s">
        <v>73</v>
      </c>
      <c r="E448" s="19" t="s">
        <v>404</v>
      </c>
    </row>
    <row r="449" spans="1:16" x14ac:dyDescent="0.25">
      <c r="A449" s="17" t="s">
        <v>64</v>
      </c>
      <c r="B449" s="17">
        <v>88</v>
      </c>
      <c r="C449" s="18" t="s">
        <v>407</v>
      </c>
      <c r="D449" t="s">
        <v>66</v>
      </c>
      <c r="E449" s="19" t="s">
        <v>408</v>
      </c>
      <c r="F449" s="20" t="s">
        <v>68</v>
      </c>
      <c r="G449" s="21">
        <v>1</v>
      </c>
      <c r="H449" s="22">
        <v>0</v>
      </c>
      <c r="I449" s="22">
        <f>ROUND(G449*H449,P4)</f>
        <v>0</v>
      </c>
      <c r="O449" s="23">
        <f>I449*0.21</f>
        <v>0</v>
      </c>
      <c r="P449">
        <v>3</v>
      </c>
    </row>
    <row r="450" spans="1:16" x14ac:dyDescent="0.25">
      <c r="A450" s="17" t="s">
        <v>69</v>
      </c>
      <c r="E450" s="24" t="s">
        <v>66</v>
      </c>
    </row>
    <row r="451" spans="1:16" x14ac:dyDescent="0.25">
      <c r="A451" s="17" t="s">
        <v>70</v>
      </c>
      <c r="E451" s="25" t="s">
        <v>165</v>
      </c>
    </row>
    <row r="452" spans="1:16" x14ac:dyDescent="0.25">
      <c r="A452" s="17" t="s">
        <v>70</v>
      </c>
      <c r="E452" s="25" t="s">
        <v>110</v>
      </c>
    </row>
    <row r="453" spans="1:16" ht="90" x14ac:dyDescent="0.25">
      <c r="A453" s="17" t="s">
        <v>73</v>
      </c>
      <c r="E453" s="19" t="s">
        <v>404</v>
      </c>
    </row>
    <row r="454" spans="1:16" x14ac:dyDescent="0.25">
      <c r="A454" s="17" t="s">
        <v>64</v>
      </c>
      <c r="B454" s="17">
        <v>89</v>
      </c>
      <c r="C454" s="18" t="s">
        <v>409</v>
      </c>
      <c r="D454" t="s">
        <v>66</v>
      </c>
      <c r="E454" s="19" t="s">
        <v>410</v>
      </c>
      <c r="F454" s="20" t="s">
        <v>68</v>
      </c>
      <c r="G454" s="21">
        <v>1</v>
      </c>
      <c r="H454" s="22">
        <v>0</v>
      </c>
      <c r="I454" s="22">
        <f>ROUND(G454*H454,P4)</f>
        <v>0</v>
      </c>
      <c r="O454" s="23">
        <f>I454*0.21</f>
        <v>0</v>
      </c>
      <c r="P454">
        <v>3</v>
      </c>
    </row>
    <row r="455" spans="1:16" x14ac:dyDescent="0.25">
      <c r="A455" s="17" t="s">
        <v>69</v>
      </c>
      <c r="E455" s="19" t="s">
        <v>411</v>
      </c>
    </row>
    <row r="456" spans="1:16" x14ac:dyDescent="0.25">
      <c r="A456" s="17" t="s">
        <v>70</v>
      </c>
      <c r="E456" s="25" t="s">
        <v>165</v>
      </c>
    </row>
    <row r="457" spans="1:16" x14ac:dyDescent="0.25">
      <c r="A457" s="17" t="s">
        <v>70</v>
      </c>
      <c r="E457" s="25" t="s">
        <v>110</v>
      </c>
    </row>
    <row r="458" spans="1:16" ht="90" x14ac:dyDescent="0.25">
      <c r="A458" s="17" t="s">
        <v>73</v>
      </c>
      <c r="E458" s="19" t="s">
        <v>412</v>
      </c>
    </row>
    <row r="459" spans="1:16" x14ac:dyDescent="0.25">
      <c r="A459" s="17" t="s">
        <v>64</v>
      </c>
      <c r="B459" s="17">
        <v>90</v>
      </c>
      <c r="C459" s="18" t="s">
        <v>413</v>
      </c>
      <c r="D459" t="s">
        <v>66</v>
      </c>
      <c r="E459" s="19" t="s">
        <v>414</v>
      </c>
      <c r="F459" s="20" t="s">
        <v>68</v>
      </c>
      <c r="G459" s="21">
        <v>1</v>
      </c>
      <c r="H459" s="22">
        <v>0</v>
      </c>
      <c r="I459" s="22">
        <f>ROUND(G459*H459,P4)</f>
        <v>0</v>
      </c>
      <c r="O459" s="23">
        <f>I459*0.21</f>
        <v>0</v>
      </c>
      <c r="P459">
        <v>3</v>
      </c>
    </row>
    <row r="460" spans="1:16" x14ac:dyDescent="0.25">
      <c r="A460" s="17" t="s">
        <v>69</v>
      </c>
      <c r="E460" s="19" t="s">
        <v>415</v>
      </c>
    </row>
    <row r="461" spans="1:16" x14ac:dyDescent="0.25">
      <c r="A461" s="17" t="s">
        <v>70</v>
      </c>
      <c r="E461" s="25" t="s">
        <v>165</v>
      </c>
    </row>
    <row r="462" spans="1:16" x14ac:dyDescent="0.25">
      <c r="A462" s="17" t="s">
        <v>70</v>
      </c>
      <c r="E462" s="25" t="s">
        <v>110</v>
      </c>
    </row>
    <row r="463" spans="1:16" ht="135" x14ac:dyDescent="0.25">
      <c r="A463" s="17" t="s">
        <v>73</v>
      </c>
      <c r="E463" s="19" t="s">
        <v>416</v>
      </c>
    </row>
    <row r="464" spans="1:16" x14ac:dyDescent="0.25">
      <c r="A464" s="17" t="s">
        <v>64</v>
      </c>
      <c r="B464" s="17">
        <v>91</v>
      </c>
      <c r="C464" s="18" t="s">
        <v>417</v>
      </c>
      <c r="D464" t="s">
        <v>66</v>
      </c>
      <c r="E464" s="19" t="s">
        <v>418</v>
      </c>
      <c r="F464" s="20" t="s">
        <v>68</v>
      </c>
      <c r="G464" s="21">
        <v>3</v>
      </c>
      <c r="H464" s="22">
        <v>0</v>
      </c>
      <c r="I464" s="22">
        <f>ROUND(G464*H464,P4)</f>
        <v>0</v>
      </c>
      <c r="O464" s="23">
        <f>I464*0.21</f>
        <v>0</v>
      </c>
      <c r="P464">
        <v>3</v>
      </c>
    </row>
    <row r="465" spans="1:16" x14ac:dyDescent="0.25">
      <c r="A465" s="17" t="s">
        <v>69</v>
      </c>
      <c r="E465" s="24" t="s">
        <v>66</v>
      </c>
    </row>
    <row r="466" spans="1:16" x14ac:dyDescent="0.25">
      <c r="A466" s="17" t="s">
        <v>70</v>
      </c>
      <c r="E466" s="25" t="s">
        <v>165</v>
      </c>
    </row>
    <row r="467" spans="1:16" x14ac:dyDescent="0.25">
      <c r="A467" s="17" t="s">
        <v>70</v>
      </c>
      <c r="E467" s="25" t="s">
        <v>419</v>
      </c>
    </row>
    <row r="468" spans="1:16" ht="180" x14ac:dyDescent="0.25">
      <c r="A468" s="17" t="s">
        <v>73</v>
      </c>
      <c r="E468" s="19" t="s">
        <v>298</v>
      </c>
    </row>
    <row r="469" spans="1:16" x14ac:dyDescent="0.25">
      <c r="A469" s="17" t="s">
        <v>64</v>
      </c>
      <c r="B469" s="17">
        <v>92</v>
      </c>
      <c r="C469" s="18" t="s">
        <v>420</v>
      </c>
      <c r="D469" t="s">
        <v>66</v>
      </c>
      <c r="E469" s="19" t="s">
        <v>421</v>
      </c>
      <c r="F469" s="20" t="s">
        <v>68</v>
      </c>
      <c r="G469" s="21">
        <v>3</v>
      </c>
      <c r="H469" s="22">
        <v>0</v>
      </c>
      <c r="I469" s="22">
        <f>ROUND(G469*H469,P4)</f>
        <v>0</v>
      </c>
      <c r="O469" s="23">
        <f>I469*0.21</f>
        <v>0</v>
      </c>
      <c r="P469">
        <v>3</v>
      </c>
    </row>
    <row r="470" spans="1:16" x14ac:dyDescent="0.25">
      <c r="A470" s="17" t="s">
        <v>69</v>
      </c>
      <c r="E470" s="24" t="s">
        <v>66</v>
      </c>
    </row>
    <row r="471" spans="1:16" x14ac:dyDescent="0.25">
      <c r="A471" s="17" t="s">
        <v>70</v>
      </c>
      <c r="E471" s="25" t="s">
        <v>165</v>
      </c>
    </row>
    <row r="472" spans="1:16" x14ac:dyDescent="0.25">
      <c r="A472" s="17" t="s">
        <v>70</v>
      </c>
      <c r="E472" s="25" t="s">
        <v>419</v>
      </c>
    </row>
    <row r="473" spans="1:16" ht="150" x14ac:dyDescent="0.25">
      <c r="A473" s="17" t="s">
        <v>73</v>
      </c>
      <c r="E473" s="19" t="s">
        <v>301</v>
      </c>
    </row>
    <row r="474" spans="1:16" ht="30" x14ac:dyDescent="0.25">
      <c r="A474" s="17" t="s">
        <v>64</v>
      </c>
      <c r="B474" s="17">
        <v>93</v>
      </c>
      <c r="C474" s="18" t="s">
        <v>422</v>
      </c>
      <c r="D474" t="s">
        <v>66</v>
      </c>
      <c r="E474" s="19" t="s">
        <v>423</v>
      </c>
      <c r="F474" s="20" t="s">
        <v>68</v>
      </c>
      <c r="G474" s="21">
        <v>2</v>
      </c>
      <c r="H474" s="22">
        <v>0</v>
      </c>
      <c r="I474" s="22">
        <f>ROUND(G474*H474,P4)</f>
        <v>0</v>
      </c>
      <c r="O474" s="23">
        <f>I474*0.21</f>
        <v>0</v>
      </c>
      <c r="P474">
        <v>3</v>
      </c>
    </row>
    <row r="475" spans="1:16" x14ac:dyDescent="0.25">
      <c r="A475" s="17" t="s">
        <v>69</v>
      </c>
      <c r="E475" s="24" t="s">
        <v>66</v>
      </c>
    </row>
    <row r="476" spans="1:16" x14ac:dyDescent="0.25">
      <c r="A476" s="17" t="s">
        <v>70</v>
      </c>
      <c r="E476" s="25" t="s">
        <v>165</v>
      </c>
    </row>
    <row r="477" spans="1:16" x14ac:dyDescent="0.25">
      <c r="A477" s="17" t="s">
        <v>70</v>
      </c>
      <c r="E477" s="25" t="s">
        <v>93</v>
      </c>
    </row>
    <row r="478" spans="1:16" ht="180" x14ac:dyDescent="0.25">
      <c r="A478" s="17" t="s">
        <v>73</v>
      </c>
      <c r="E478" s="19" t="s">
        <v>298</v>
      </c>
    </row>
    <row r="479" spans="1:16" x14ac:dyDescent="0.25">
      <c r="A479" s="17" t="s">
        <v>64</v>
      </c>
      <c r="B479" s="17">
        <v>94</v>
      </c>
      <c r="C479" s="18" t="s">
        <v>424</v>
      </c>
      <c r="D479" t="s">
        <v>66</v>
      </c>
      <c r="E479" s="19" t="s">
        <v>425</v>
      </c>
      <c r="F479" s="20" t="s">
        <v>68</v>
      </c>
      <c r="G479" s="21">
        <v>2</v>
      </c>
      <c r="H479" s="22">
        <v>0</v>
      </c>
      <c r="I479" s="22">
        <f>ROUND(G479*H479,P4)</f>
        <v>0</v>
      </c>
      <c r="O479" s="23">
        <f>I479*0.21</f>
        <v>0</v>
      </c>
      <c r="P479">
        <v>3</v>
      </c>
    </row>
    <row r="480" spans="1:16" x14ac:dyDescent="0.25">
      <c r="A480" s="17" t="s">
        <v>69</v>
      </c>
      <c r="E480" s="24" t="s">
        <v>66</v>
      </c>
    </row>
    <row r="481" spans="1:16" x14ac:dyDescent="0.25">
      <c r="A481" s="17" t="s">
        <v>70</v>
      </c>
      <c r="E481" s="25" t="s">
        <v>165</v>
      </c>
    </row>
    <row r="482" spans="1:16" x14ac:dyDescent="0.25">
      <c r="A482" s="17" t="s">
        <v>70</v>
      </c>
      <c r="E482" s="25" t="s">
        <v>93</v>
      </c>
    </row>
    <row r="483" spans="1:16" ht="105" x14ac:dyDescent="0.25">
      <c r="A483" s="17" t="s">
        <v>73</v>
      </c>
      <c r="E483" s="19" t="s">
        <v>346</v>
      </c>
    </row>
    <row r="484" spans="1:16" x14ac:dyDescent="0.25">
      <c r="A484" s="17" t="s">
        <v>64</v>
      </c>
      <c r="B484" s="17">
        <v>95</v>
      </c>
      <c r="C484" s="18" t="s">
        <v>426</v>
      </c>
      <c r="D484" t="s">
        <v>66</v>
      </c>
      <c r="E484" s="19" t="s">
        <v>427</v>
      </c>
      <c r="F484" s="20" t="s">
        <v>68</v>
      </c>
      <c r="G484" s="21">
        <v>1</v>
      </c>
      <c r="H484" s="22">
        <v>0</v>
      </c>
      <c r="I484" s="22">
        <f>ROUND(G484*H484,P4)</f>
        <v>0</v>
      </c>
      <c r="O484" s="23">
        <f>I484*0.21</f>
        <v>0</v>
      </c>
      <c r="P484">
        <v>3</v>
      </c>
    </row>
    <row r="485" spans="1:16" x14ac:dyDescent="0.25">
      <c r="A485" s="17" t="s">
        <v>69</v>
      </c>
      <c r="E485" s="24" t="s">
        <v>66</v>
      </c>
    </row>
    <row r="486" spans="1:16" x14ac:dyDescent="0.25">
      <c r="A486" s="17" t="s">
        <v>70</v>
      </c>
      <c r="E486" s="25" t="s">
        <v>165</v>
      </c>
    </row>
    <row r="487" spans="1:16" x14ac:dyDescent="0.25">
      <c r="A487" s="17" t="s">
        <v>70</v>
      </c>
      <c r="E487" s="25" t="s">
        <v>110</v>
      </c>
    </row>
    <row r="488" spans="1:16" ht="180" x14ac:dyDescent="0.25">
      <c r="A488" s="17" t="s">
        <v>73</v>
      </c>
      <c r="E488" s="19" t="s">
        <v>298</v>
      </c>
    </row>
    <row r="489" spans="1:16" x14ac:dyDescent="0.25">
      <c r="A489" s="17" t="s">
        <v>64</v>
      </c>
      <c r="B489" s="17">
        <v>96</v>
      </c>
      <c r="C489" s="18" t="s">
        <v>428</v>
      </c>
      <c r="D489" t="s">
        <v>66</v>
      </c>
      <c r="E489" s="19" t="s">
        <v>429</v>
      </c>
      <c r="F489" s="20" t="s">
        <v>68</v>
      </c>
      <c r="G489" s="21">
        <v>1</v>
      </c>
      <c r="H489" s="22">
        <v>0</v>
      </c>
      <c r="I489" s="22">
        <f>ROUND(G489*H489,P4)</f>
        <v>0</v>
      </c>
      <c r="O489" s="23">
        <f>I489*0.21</f>
        <v>0</v>
      </c>
      <c r="P489">
        <v>3</v>
      </c>
    </row>
    <row r="490" spans="1:16" x14ac:dyDescent="0.25">
      <c r="A490" s="17" t="s">
        <v>69</v>
      </c>
      <c r="E490" s="24" t="s">
        <v>66</v>
      </c>
    </row>
    <row r="491" spans="1:16" x14ac:dyDescent="0.25">
      <c r="A491" s="17" t="s">
        <v>70</v>
      </c>
      <c r="E491" s="25" t="s">
        <v>165</v>
      </c>
    </row>
    <row r="492" spans="1:16" x14ac:dyDescent="0.25">
      <c r="A492" s="17" t="s">
        <v>70</v>
      </c>
      <c r="E492" s="25" t="s">
        <v>110</v>
      </c>
    </row>
    <row r="493" spans="1:16" ht="105" x14ac:dyDescent="0.25">
      <c r="A493" s="17" t="s">
        <v>73</v>
      </c>
      <c r="E493" s="19" t="s">
        <v>383</v>
      </c>
    </row>
    <row r="494" spans="1:16" x14ac:dyDescent="0.25">
      <c r="A494" s="17" t="s">
        <v>64</v>
      </c>
      <c r="B494" s="17">
        <v>97</v>
      </c>
      <c r="C494" s="18" t="s">
        <v>430</v>
      </c>
      <c r="D494" t="s">
        <v>66</v>
      </c>
      <c r="E494" s="19" t="s">
        <v>431</v>
      </c>
      <c r="F494" s="20" t="s">
        <v>68</v>
      </c>
      <c r="G494" s="21">
        <v>1</v>
      </c>
      <c r="H494" s="22">
        <v>0</v>
      </c>
      <c r="I494" s="22">
        <f>ROUND(G494*H494,P4)</f>
        <v>0</v>
      </c>
      <c r="O494" s="23">
        <f>I494*0.21</f>
        <v>0</v>
      </c>
      <c r="P494">
        <v>3</v>
      </c>
    </row>
    <row r="495" spans="1:16" x14ac:dyDescent="0.25">
      <c r="A495" s="17" t="s">
        <v>69</v>
      </c>
      <c r="E495" s="24" t="s">
        <v>66</v>
      </c>
    </row>
    <row r="496" spans="1:16" x14ac:dyDescent="0.25">
      <c r="A496" s="17" t="s">
        <v>70</v>
      </c>
      <c r="E496" s="25" t="s">
        <v>165</v>
      </c>
    </row>
    <row r="497" spans="1:16" x14ac:dyDescent="0.25">
      <c r="A497" s="17" t="s">
        <v>70</v>
      </c>
      <c r="E497" s="25" t="s">
        <v>110</v>
      </c>
    </row>
    <row r="498" spans="1:16" ht="180" x14ac:dyDescent="0.25">
      <c r="A498" s="17" t="s">
        <v>73</v>
      </c>
      <c r="E498" s="19" t="s">
        <v>298</v>
      </c>
    </row>
    <row r="499" spans="1:16" x14ac:dyDescent="0.25">
      <c r="A499" s="17" t="s">
        <v>64</v>
      </c>
      <c r="B499" s="17">
        <v>98</v>
      </c>
      <c r="C499" s="18" t="s">
        <v>432</v>
      </c>
      <c r="D499" t="s">
        <v>66</v>
      </c>
      <c r="E499" s="19" t="s">
        <v>433</v>
      </c>
      <c r="F499" s="20" t="s">
        <v>68</v>
      </c>
      <c r="G499" s="21">
        <v>1</v>
      </c>
      <c r="H499" s="22">
        <v>0</v>
      </c>
      <c r="I499" s="22">
        <f>ROUND(G499*H499,P4)</f>
        <v>0</v>
      </c>
      <c r="O499" s="23">
        <f>I499*0.21</f>
        <v>0</v>
      </c>
      <c r="P499">
        <v>3</v>
      </c>
    </row>
    <row r="500" spans="1:16" x14ac:dyDescent="0.25">
      <c r="A500" s="17" t="s">
        <v>69</v>
      </c>
      <c r="E500" s="24" t="s">
        <v>66</v>
      </c>
    </row>
    <row r="501" spans="1:16" x14ac:dyDescent="0.25">
      <c r="A501" s="17" t="s">
        <v>70</v>
      </c>
      <c r="E501" s="25" t="s">
        <v>165</v>
      </c>
    </row>
    <row r="502" spans="1:16" x14ac:dyDescent="0.25">
      <c r="A502" s="17" t="s">
        <v>70</v>
      </c>
      <c r="E502" s="25" t="s">
        <v>110</v>
      </c>
    </row>
    <row r="503" spans="1:16" ht="105" x14ac:dyDescent="0.25">
      <c r="A503" s="17" t="s">
        <v>73</v>
      </c>
      <c r="E503" s="19" t="s">
        <v>383</v>
      </c>
    </row>
    <row r="504" spans="1:16" x14ac:dyDescent="0.25">
      <c r="A504" s="17" t="s">
        <v>64</v>
      </c>
      <c r="B504" s="17">
        <v>99</v>
      </c>
      <c r="C504" s="18" t="s">
        <v>434</v>
      </c>
      <c r="D504" t="s">
        <v>66</v>
      </c>
      <c r="E504" s="19" t="s">
        <v>435</v>
      </c>
      <c r="F504" s="20" t="s">
        <v>68</v>
      </c>
      <c r="G504" s="21">
        <v>120</v>
      </c>
      <c r="H504" s="22">
        <v>0</v>
      </c>
      <c r="I504" s="22">
        <f>ROUND(G504*H504,P4)</f>
        <v>0</v>
      </c>
      <c r="O504" s="23">
        <f>I504*0.21</f>
        <v>0</v>
      </c>
      <c r="P504">
        <v>3</v>
      </c>
    </row>
    <row r="505" spans="1:16" x14ac:dyDescent="0.25">
      <c r="A505" s="17" t="s">
        <v>69</v>
      </c>
      <c r="E505" s="24" t="s">
        <v>66</v>
      </c>
    </row>
    <row r="506" spans="1:16" x14ac:dyDescent="0.25">
      <c r="A506" s="17" t="s">
        <v>70</v>
      </c>
      <c r="E506" s="25" t="s">
        <v>165</v>
      </c>
    </row>
    <row r="507" spans="1:16" x14ac:dyDescent="0.25">
      <c r="A507" s="17" t="s">
        <v>70</v>
      </c>
      <c r="E507" s="25" t="s">
        <v>436</v>
      </c>
    </row>
    <row r="508" spans="1:16" ht="120" x14ac:dyDescent="0.25">
      <c r="A508" s="17" t="s">
        <v>73</v>
      </c>
      <c r="E508" s="19" t="s">
        <v>437</v>
      </c>
    </row>
    <row r="509" spans="1:16" ht="30" x14ac:dyDescent="0.25">
      <c r="A509" s="17" t="s">
        <v>64</v>
      </c>
      <c r="B509" s="17">
        <v>100</v>
      </c>
      <c r="C509" s="18" t="s">
        <v>438</v>
      </c>
      <c r="D509" t="s">
        <v>66</v>
      </c>
      <c r="E509" s="19" t="s">
        <v>439</v>
      </c>
      <c r="F509" s="20" t="s">
        <v>68</v>
      </c>
      <c r="G509" s="21">
        <v>30</v>
      </c>
      <c r="H509" s="22">
        <v>0</v>
      </c>
      <c r="I509" s="22">
        <f>ROUND(G509*H509,P4)</f>
        <v>0</v>
      </c>
      <c r="O509" s="23">
        <f>I509*0.21</f>
        <v>0</v>
      </c>
      <c r="P509">
        <v>3</v>
      </c>
    </row>
    <row r="510" spans="1:16" x14ac:dyDescent="0.25">
      <c r="A510" s="17" t="s">
        <v>69</v>
      </c>
      <c r="E510" s="24" t="s">
        <v>66</v>
      </c>
    </row>
    <row r="511" spans="1:16" x14ac:dyDescent="0.25">
      <c r="A511" s="17" t="s">
        <v>70</v>
      </c>
      <c r="E511" s="25" t="s">
        <v>165</v>
      </c>
    </row>
    <row r="512" spans="1:16" x14ac:dyDescent="0.25">
      <c r="A512" s="17" t="s">
        <v>70</v>
      </c>
      <c r="E512" s="25" t="s">
        <v>175</v>
      </c>
    </row>
    <row r="513" spans="1:16" ht="105" x14ac:dyDescent="0.25">
      <c r="A513" s="17" t="s">
        <v>73</v>
      </c>
      <c r="E513" s="19" t="s">
        <v>440</v>
      </c>
    </row>
    <row r="514" spans="1:16" ht="30" x14ac:dyDescent="0.25">
      <c r="A514" s="17" t="s">
        <v>64</v>
      </c>
      <c r="B514" s="17">
        <v>101</v>
      </c>
      <c r="C514" s="18" t="s">
        <v>441</v>
      </c>
      <c r="D514" t="s">
        <v>66</v>
      </c>
      <c r="E514" s="19" t="s">
        <v>442</v>
      </c>
      <c r="F514" s="20" t="s">
        <v>311</v>
      </c>
      <c r="G514" s="21">
        <v>30</v>
      </c>
      <c r="H514" s="22">
        <v>0</v>
      </c>
      <c r="I514" s="22">
        <f>ROUND(G514*H514,P4)</f>
        <v>0</v>
      </c>
      <c r="O514" s="23">
        <f>I514*0.21</f>
        <v>0</v>
      </c>
      <c r="P514">
        <v>3</v>
      </c>
    </row>
    <row r="515" spans="1:16" x14ac:dyDescent="0.25">
      <c r="A515" s="17" t="s">
        <v>69</v>
      </c>
      <c r="E515" s="24" t="s">
        <v>66</v>
      </c>
    </row>
    <row r="516" spans="1:16" x14ac:dyDescent="0.25">
      <c r="A516" s="17" t="s">
        <v>70</v>
      </c>
      <c r="E516" s="25" t="s">
        <v>165</v>
      </c>
    </row>
    <row r="517" spans="1:16" x14ac:dyDescent="0.25">
      <c r="A517" s="17" t="s">
        <v>70</v>
      </c>
      <c r="E517" s="25" t="s">
        <v>175</v>
      </c>
    </row>
    <row r="518" spans="1:16" ht="105" x14ac:dyDescent="0.25">
      <c r="A518" s="17" t="s">
        <v>73</v>
      </c>
      <c r="E518" s="19" t="s">
        <v>312</v>
      </c>
    </row>
    <row r="519" spans="1:16" ht="30" x14ac:dyDescent="0.25">
      <c r="A519" s="17" t="s">
        <v>64</v>
      </c>
      <c r="B519" s="17">
        <v>102</v>
      </c>
      <c r="C519" s="18" t="s">
        <v>443</v>
      </c>
      <c r="D519" t="s">
        <v>66</v>
      </c>
      <c r="E519" s="19" t="s">
        <v>444</v>
      </c>
      <c r="F519" s="20" t="s">
        <v>311</v>
      </c>
      <c r="G519" s="21">
        <v>15</v>
      </c>
      <c r="H519" s="22">
        <v>0</v>
      </c>
      <c r="I519" s="22">
        <f>ROUND(G519*H519,P4)</f>
        <v>0</v>
      </c>
      <c r="O519" s="23">
        <f>I519*0.21</f>
        <v>0</v>
      </c>
      <c r="P519">
        <v>3</v>
      </c>
    </row>
    <row r="520" spans="1:16" x14ac:dyDescent="0.25">
      <c r="A520" s="17" t="s">
        <v>69</v>
      </c>
      <c r="E520" s="24" t="s">
        <v>66</v>
      </c>
    </row>
    <row r="521" spans="1:16" x14ac:dyDescent="0.25">
      <c r="A521" s="17" t="s">
        <v>70</v>
      </c>
      <c r="E521" s="25" t="s">
        <v>165</v>
      </c>
    </row>
    <row r="522" spans="1:16" x14ac:dyDescent="0.25">
      <c r="A522" s="17" t="s">
        <v>70</v>
      </c>
      <c r="E522" s="25" t="s">
        <v>181</v>
      </c>
    </row>
    <row r="523" spans="1:16" ht="105" x14ac:dyDescent="0.25">
      <c r="A523" s="17" t="s">
        <v>73</v>
      </c>
      <c r="E523" s="19" t="s">
        <v>312</v>
      </c>
    </row>
    <row r="524" spans="1:16" x14ac:dyDescent="0.25">
      <c r="A524" s="17" t="s">
        <v>64</v>
      </c>
      <c r="B524" s="17">
        <v>103</v>
      </c>
      <c r="C524" s="18" t="s">
        <v>445</v>
      </c>
      <c r="D524" t="s">
        <v>66</v>
      </c>
      <c r="E524" s="19" t="s">
        <v>446</v>
      </c>
      <c r="F524" s="20" t="s">
        <v>447</v>
      </c>
      <c r="G524" s="21">
        <v>72</v>
      </c>
      <c r="H524" s="22">
        <v>0</v>
      </c>
      <c r="I524" s="22">
        <f>ROUND(G524*H524,P4)</f>
        <v>0</v>
      </c>
      <c r="O524" s="23">
        <f>I524*0.21</f>
        <v>0</v>
      </c>
      <c r="P524">
        <v>3</v>
      </c>
    </row>
    <row r="525" spans="1:16" x14ac:dyDescent="0.25">
      <c r="A525" s="17" t="s">
        <v>69</v>
      </c>
      <c r="E525" s="24" t="s">
        <v>66</v>
      </c>
    </row>
    <row r="526" spans="1:16" x14ac:dyDescent="0.25">
      <c r="A526" s="17" t="s">
        <v>70</v>
      </c>
      <c r="E526" s="25" t="s">
        <v>165</v>
      </c>
    </row>
    <row r="527" spans="1:16" x14ac:dyDescent="0.25">
      <c r="A527" s="17" t="s">
        <v>70</v>
      </c>
      <c r="E527" s="25" t="s">
        <v>448</v>
      </c>
    </row>
    <row r="528" spans="1:16" ht="135" x14ac:dyDescent="0.25">
      <c r="A528" s="17" t="s">
        <v>73</v>
      </c>
      <c r="E528" s="19" t="s">
        <v>449</v>
      </c>
    </row>
    <row r="529" spans="1:16" x14ac:dyDescent="0.25">
      <c r="A529" s="17" t="s">
        <v>64</v>
      </c>
      <c r="B529" s="17">
        <v>104</v>
      </c>
      <c r="C529" s="18" t="s">
        <v>450</v>
      </c>
      <c r="D529" t="s">
        <v>66</v>
      </c>
      <c r="E529" s="19" t="s">
        <v>451</v>
      </c>
      <c r="F529" s="20" t="s">
        <v>447</v>
      </c>
      <c r="G529" s="21">
        <v>156</v>
      </c>
      <c r="H529" s="22">
        <v>0</v>
      </c>
      <c r="I529" s="22">
        <f>ROUND(G529*H529,P4)</f>
        <v>0</v>
      </c>
      <c r="O529" s="23">
        <f>I529*0.21</f>
        <v>0</v>
      </c>
      <c r="P529">
        <v>3</v>
      </c>
    </row>
    <row r="530" spans="1:16" x14ac:dyDescent="0.25">
      <c r="A530" s="17" t="s">
        <v>69</v>
      </c>
      <c r="E530" s="19" t="s">
        <v>452</v>
      </c>
    </row>
    <row r="531" spans="1:16" x14ac:dyDescent="0.25">
      <c r="A531" s="17" t="s">
        <v>70</v>
      </c>
      <c r="E531" s="25" t="s">
        <v>165</v>
      </c>
    </row>
    <row r="532" spans="1:16" x14ac:dyDescent="0.25">
      <c r="A532" s="17" t="s">
        <v>70</v>
      </c>
      <c r="E532" s="25" t="s">
        <v>453</v>
      </c>
    </row>
    <row r="533" spans="1:16" ht="240" x14ac:dyDescent="0.25">
      <c r="A533" s="17" t="s">
        <v>73</v>
      </c>
      <c r="E533" s="19" t="s">
        <v>454</v>
      </c>
    </row>
    <row r="534" spans="1:16" x14ac:dyDescent="0.25">
      <c r="A534" s="17" t="s">
        <v>64</v>
      </c>
      <c r="B534" s="17">
        <v>105</v>
      </c>
      <c r="C534" s="18" t="s">
        <v>455</v>
      </c>
      <c r="D534" t="s">
        <v>66</v>
      </c>
      <c r="E534" s="19" t="s">
        <v>456</v>
      </c>
      <c r="F534" s="20" t="s">
        <v>77</v>
      </c>
      <c r="G534" s="21">
        <v>0.2</v>
      </c>
      <c r="H534" s="22">
        <v>0</v>
      </c>
      <c r="I534" s="22">
        <f>ROUND(G534*H534,P4)</f>
        <v>0</v>
      </c>
      <c r="O534" s="23">
        <f>I534*0.21</f>
        <v>0</v>
      </c>
      <c r="P534">
        <v>3</v>
      </c>
    </row>
    <row r="535" spans="1:16" x14ac:dyDescent="0.25">
      <c r="A535" s="17" t="s">
        <v>69</v>
      </c>
      <c r="E535" s="24" t="s">
        <v>66</v>
      </c>
    </row>
    <row r="536" spans="1:16" x14ac:dyDescent="0.25">
      <c r="A536" s="17" t="s">
        <v>70</v>
      </c>
      <c r="E536" s="25" t="s">
        <v>165</v>
      </c>
    </row>
    <row r="537" spans="1:16" x14ac:dyDescent="0.25">
      <c r="A537" s="17" t="s">
        <v>70</v>
      </c>
      <c r="E537" s="25" t="s">
        <v>457</v>
      </c>
    </row>
    <row r="538" spans="1:16" ht="105" x14ac:dyDescent="0.25">
      <c r="A538" s="17" t="s">
        <v>73</v>
      </c>
      <c r="E538" s="19" t="s">
        <v>458</v>
      </c>
    </row>
    <row r="539" spans="1:16" x14ac:dyDescent="0.25">
      <c r="A539" s="17" t="s">
        <v>64</v>
      </c>
      <c r="B539" s="17">
        <v>106</v>
      </c>
      <c r="C539" s="18" t="s">
        <v>459</v>
      </c>
      <c r="D539" t="s">
        <v>66</v>
      </c>
      <c r="E539" s="19" t="s">
        <v>460</v>
      </c>
      <c r="F539" s="20" t="s">
        <v>113</v>
      </c>
      <c r="G539" s="21">
        <v>10</v>
      </c>
      <c r="H539" s="22">
        <v>0</v>
      </c>
      <c r="I539" s="22">
        <f>ROUND(G539*H539,P4)</f>
        <v>0</v>
      </c>
      <c r="O539" s="23">
        <f>I539*0.21</f>
        <v>0</v>
      </c>
      <c r="P539">
        <v>3</v>
      </c>
    </row>
    <row r="540" spans="1:16" x14ac:dyDescent="0.25">
      <c r="A540" s="17" t="s">
        <v>69</v>
      </c>
      <c r="E540" s="24" t="s">
        <v>66</v>
      </c>
    </row>
    <row r="541" spans="1:16" x14ac:dyDescent="0.25">
      <c r="A541" s="17" t="s">
        <v>70</v>
      </c>
      <c r="E541" s="25" t="s">
        <v>165</v>
      </c>
    </row>
    <row r="542" spans="1:16" x14ac:dyDescent="0.25">
      <c r="A542" s="17" t="s">
        <v>70</v>
      </c>
      <c r="E542" s="25" t="s">
        <v>145</v>
      </c>
    </row>
    <row r="543" spans="1:16" ht="90" x14ac:dyDescent="0.25">
      <c r="A543" s="17" t="s">
        <v>73</v>
      </c>
      <c r="E543" s="19" t="s">
        <v>461</v>
      </c>
    </row>
    <row r="544" spans="1:16" x14ac:dyDescent="0.25">
      <c r="A544" s="17" t="s">
        <v>64</v>
      </c>
      <c r="B544" s="17">
        <v>107</v>
      </c>
      <c r="C544" s="18" t="s">
        <v>462</v>
      </c>
      <c r="D544" t="s">
        <v>66</v>
      </c>
      <c r="E544" s="19" t="s">
        <v>463</v>
      </c>
      <c r="F544" s="20" t="s">
        <v>68</v>
      </c>
      <c r="G544" s="21">
        <v>48</v>
      </c>
      <c r="H544" s="22">
        <v>0</v>
      </c>
      <c r="I544" s="22">
        <f>ROUND(G544*H544,P4)</f>
        <v>0</v>
      </c>
      <c r="O544" s="23">
        <f>I544*0.21</f>
        <v>0</v>
      </c>
      <c r="P544">
        <v>3</v>
      </c>
    </row>
    <row r="545" spans="1:16" x14ac:dyDescent="0.25">
      <c r="A545" s="17" t="s">
        <v>69</v>
      </c>
      <c r="E545" s="24" t="s">
        <v>66</v>
      </c>
    </row>
    <row r="546" spans="1:16" x14ac:dyDescent="0.25">
      <c r="A546" s="17" t="s">
        <v>70</v>
      </c>
      <c r="E546" s="25" t="s">
        <v>165</v>
      </c>
    </row>
    <row r="547" spans="1:16" x14ac:dyDescent="0.25">
      <c r="A547" s="17" t="s">
        <v>70</v>
      </c>
      <c r="E547" s="25" t="s">
        <v>464</v>
      </c>
    </row>
    <row r="548" spans="1:16" ht="180" x14ac:dyDescent="0.25">
      <c r="A548" s="17" t="s">
        <v>73</v>
      </c>
      <c r="E548" s="19" t="s">
        <v>258</v>
      </c>
    </row>
    <row r="549" spans="1:16" x14ac:dyDescent="0.25">
      <c r="A549" s="17" t="s">
        <v>64</v>
      </c>
      <c r="B549" s="17">
        <v>108</v>
      </c>
      <c r="C549" s="18" t="s">
        <v>465</v>
      </c>
      <c r="D549" t="s">
        <v>66</v>
      </c>
      <c r="E549" s="19" t="s">
        <v>466</v>
      </c>
      <c r="F549" s="20" t="s">
        <v>68</v>
      </c>
      <c r="G549" s="21">
        <v>48</v>
      </c>
      <c r="H549" s="22">
        <v>0</v>
      </c>
      <c r="I549" s="22">
        <f>ROUND(G549*H549,P4)</f>
        <v>0</v>
      </c>
      <c r="O549" s="23">
        <f>I549*0.21</f>
        <v>0</v>
      </c>
      <c r="P549">
        <v>3</v>
      </c>
    </row>
    <row r="550" spans="1:16" x14ac:dyDescent="0.25">
      <c r="A550" s="17" t="s">
        <v>69</v>
      </c>
      <c r="E550" s="24" t="s">
        <v>66</v>
      </c>
    </row>
    <row r="551" spans="1:16" x14ac:dyDescent="0.25">
      <c r="A551" s="17" t="s">
        <v>70</v>
      </c>
      <c r="E551" s="25" t="s">
        <v>165</v>
      </c>
    </row>
    <row r="552" spans="1:16" x14ac:dyDescent="0.25">
      <c r="A552" s="17" t="s">
        <v>70</v>
      </c>
      <c r="E552" s="25" t="s">
        <v>464</v>
      </c>
    </row>
    <row r="553" spans="1:16" ht="90" x14ac:dyDescent="0.25">
      <c r="A553" s="17" t="s">
        <v>73</v>
      </c>
      <c r="E553" s="19" t="s">
        <v>467</v>
      </c>
    </row>
    <row r="554" spans="1:16" x14ac:dyDescent="0.25">
      <c r="A554" s="17" t="s">
        <v>64</v>
      </c>
      <c r="B554" s="17">
        <v>109</v>
      </c>
      <c r="C554" s="18" t="s">
        <v>468</v>
      </c>
      <c r="D554" t="s">
        <v>66</v>
      </c>
      <c r="E554" s="19" t="s">
        <v>469</v>
      </c>
      <c r="F554" s="20" t="s">
        <v>68</v>
      </c>
      <c r="G554" s="21">
        <v>1</v>
      </c>
      <c r="H554" s="22">
        <v>0</v>
      </c>
      <c r="I554" s="22">
        <f>ROUND(G554*H554,P4)</f>
        <v>0</v>
      </c>
      <c r="O554" s="23">
        <f>I554*0.21</f>
        <v>0</v>
      </c>
      <c r="P554">
        <v>3</v>
      </c>
    </row>
    <row r="555" spans="1:16" x14ac:dyDescent="0.25">
      <c r="A555" s="17" t="s">
        <v>69</v>
      </c>
      <c r="E555" s="24" t="s">
        <v>66</v>
      </c>
    </row>
    <row r="556" spans="1:16" x14ac:dyDescent="0.25">
      <c r="A556" s="17" t="s">
        <v>70</v>
      </c>
      <c r="E556" s="25" t="s">
        <v>165</v>
      </c>
    </row>
    <row r="557" spans="1:16" x14ac:dyDescent="0.25">
      <c r="A557" s="17" t="s">
        <v>70</v>
      </c>
      <c r="E557" s="25" t="s">
        <v>110</v>
      </c>
    </row>
    <row r="558" spans="1:16" ht="180" x14ac:dyDescent="0.25">
      <c r="A558" s="17" t="s">
        <v>73</v>
      </c>
      <c r="E558" s="19" t="s">
        <v>258</v>
      </c>
    </row>
    <row r="559" spans="1:16" x14ac:dyDescent="0.25">
      <c r="A559" s="17" t="s">
        <v>64</v>
      </c>
      <c r="B559" s="17">
        <v>110</v>
      </c>
      <c r="C559" s="18" t="s">
        <v>470</v>
      </c>
      <c r="D559" t="s">
        <v>66</v>
      </c>
      <c r="E559" s="19" t="s">
        <v>471</v>
      </c>
      <c r="F559" s="20" t="s">
        <v>68</v>
      </c>
      <c r="G559" s="21">
        <v>1</v>
      </c>
      <c r="H559" s="22">
        <v>0</v>
      </c>
      <c r="I559" s="22">
        <f>ROUND(G559*H559,P4)</f>
        <v>0</v>
      </c>
      <c r="O559" s="23">
        <f>I559*0.21</f>
        <v>0</v>
      </c>
      <c r="P559">
        <v>3</v>
      </c>
    </row>
    <row r="560" spans="1:16" x14ac:dyDescent="0.25">
      <c r="A560" s="17" t="s">
        <v>69</v>
      </c>
      <c r="E560" s="24" t="s">
        <v>66</v>
      </c>
    </row>
    <row r="561" spans="1:5" x14ac:dyDescent="0.25">
      <c r="A561" s="17" t="s">
        <v>70</v>
      </c>
      <c r="E561" s="25" t="s">
        <v>165</v>
      </c>
    </row>
    <row r="562" spans="1:5" x14ac:dyDescent="0.25">
      <c r="A562" s="17" t="s">
        <v>70</v>
      </c>
      <c r="E562" s="25" t="s">
        <v>110</v>
      </c>
    </row>
    <row r="563" spans="1:5" ht="105" x14ac:dyDescent="0.25">
      <c r="A563" s="17" t="s">
        <v>73</v>
      </c>
      <c r="E563" s="19" t="s">
        <v>472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8"/>
  <sheetViews>
    <sheetView topLeftCell="B130" workbookViewId="0">
      <selection activeCell="I3" sqref="I3"/>
    </sheetView>
  </sheetViews>
  <sheetFormatPr defaultRowHeight="15" x14ac:dyDescent="0.25"/>
  <cols>
    <col min="1" max="1" width="9.140625" hidden="1" customWidth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</cols>
  <sheetData>
    <row r="1" spans="1:16" x14ac:dyDescent="0.25">
      <c r="A1" s="34" t="s">
        <v>0</v>
      </c>
      <c r="B1" s="27"/>
      <c r="C1" s="27"/>
      <c r="D1" s="27"/>
      <c r="E1" s="2" t="s">
        <v>1</v>
      </c>
      <c r="F1" s="27"/>
      <c r="G1" s="27"/>
      <c r="H1" s="27"/>
      <c r="I1" s="27"/>
      <c r="P1">
        <v>3</v>
      </c>
    </row>
    <row r="2" spans="1:16" ht="20.25" x14ac:dyDescent="0.25">
      <c r="B2" s="27"/>
      <c r="C2" s="27"/>
      <c r="D2" s="27"/>
      <c r="E2" s="26" t="s">
        <v>38</v>
      </c>
      <c r="F2" s="27"/>
      <c r="G2" s="27"/>
      <c r="H2" s="27"/>
      <c r="I2" s="27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27"/>
      <c r="G3" s="27"/>
      <c r="H3" s="12" t="s">
        <v>15</v>
      </c>
      <c r="I3" s="35">
        <f>I10+I16+I22+I28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45</v>
      </c>
      <c r="D4" s="33"/>
      <c r="E4" s="11" t="s">
        <v>46</v>
      </c>
      <c r="F4" s="27"/>
      <c r="G4" s="27"/>
      <c r="H4" s="27"/>
      <c r="I4" s="27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158</v>
      </c>
      <c r="D5" s="33"/>
      <c r="E5" s="11" t="s">
        <v>159</v>
      </c>
      <c r="F5" s="27"/>
      <c r="G5" s="27"/>
      <c r="H5" s="27"/>
      <c r="I5" s="27"/>
      <c r="O5">
        <v>0.21</v>
      </c>
    </row>
    <row r="6" spans="1:16" x14ac:dyDescent="0.25">
      <c r="A6" t="s">
        <v>50</v>
      </c>
      <c r="B6" s="11" t="s">
        <v>51</v>
      </c>
      <c r="C6" s="32" t="s">
        <v>15</v>
      </c>
      <c r="D6" s="33"/>
      <c r="E6" s="11" t="s">
        <v>16</v>
      </c>
      <c r="F6" s="27"/>
      <c r="G6" s="27"/>
      <c r="H6" s="27"/>
      <c r="I6" s="27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28" t="s">
        <v>60</v>
      </c>
      <c r="I8" s="28" t="s">
        <v>61</v>
      </c>
    </row>
    <row r="9" spans="1:16" x14ac:dyDescent="0.25">
      <c r="A9" s="28">
        <v>0</v>
      </c>
      <c r="B9" s="28">
        <v>1</v>
      </c>
      <c r="C9" s="28">
        <v>2</v>
      </c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28">
        <v>8</v>
      </c>
    </row>
    <row r="10" spans="1:16" x14ac:dyDescent="0.25">
      <c r="A10" s="36" t="s">
        <v>62</v>
      </c>
      <c r="B10" s="36"/>
      <c r="C10" s="37" t="s">
        <v>473</v>
      </c>
      <c r="D10" s="36"/>
      <c r="E10" s="36" t="s">
        <v>474</v>
      </c>
      <c r="F10" s="36"/>
      <c r="G10" s="36"/>
      <c r="H10" s="36"/>
      <c r="I10" s="38">
        <f>SUMIFS(I11:I15,A11:A15,"P")</f>
        <v>0</v>
      </c>
    </row>
    <row r="11" spans="1:16" x14ac:dyDescent="0.25">
      <c r="A11" s="17" t="s">
        <v>64</v>
      </c>
      <c r="B11" s="17">
        <v>1</v>
      </c>
      <c r="C11" s="18" t="s">
        <v>475</v>
      </c>
      <c r="D11" t="s">
        <v>66</v>
      </c>
      <c r="E11" s="19" t="s">
        <v>476</v>
      </c>
      <c r="F11" s="20" t="s">
        <v>127</v>
      </c>
      <c r="G11" s="21">
        <v>50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39" t="s">
        <v>477</v>
      </c>
    </row>
    <row r="14" spans="1:16" x14ac:dyDescent="0.25">
      <c r="A14" s="17" t="s">
        <v>70</v>
      </c>
      <c r="E14" s="39" t="s">
        <v>235</v>
      </c>
    </row>
    <row r="15" spans="1:16" ht="315" x14ac:dyDescent="0.25">
      <c r="A15" s="17" t="s">
        <v>73</v>
      </c>
      <c r="E15" s="19" t="s">
        <v>168</v>
      </c>
    </row>
    <row r="16" spans="1:16" x14ac:dyDescent="0.25">
      <c r="A16" s="36" t="s">
        <v>62</v>
      </c>
      <c r="B16" s="36"/>
      <c r="C16" s="37" t="s">
        <v>478</v>
      </c>
      <c r="D16" s="36"/>
      <c r="E16" s="36" t="s">
        <v>479</v>
      </c>
      <c r="F16" s="36"/>
      <c r="G16" s="36"/>
      <c r="H16" s="36"/>
      <c r="I16" s="38">
        <f>SUMIFS(I17:I21,A17:A21,"P")</f>
        <v>0</v>
      </c>
    </row>
    <row r="17" spans="1:16" x14ac:dyDescent="0.25">
      <c r="A17" s="17" t="s">
        <v>64</v>
      </c>
      <c r="B17" s="17">
        <v>2</v>
      </c>
      <c r="C17" s="18" t="s">
        <v>146</v>
      </c>
      <c r="D17" t="s">
        <v>66</v>
      </c>
      <c r="E17" s="19" t="s">
        <v>147</v>
      </c>
      <c r="F17" s="20" t="s">
        <v>127</v>
      </c>
      <c r="G17" s="21">
        <v>50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24" t="s">
        <v>66</v>
      </c>
    </row>
    <row r="19" spans="1:16" x14ac:dyDescent="0.25">
      <c r="A19" s="17" t="s">
        <v>70</v>
      </c>
      <c r="E19" s="39" t="s">
        <v>477</v>
      </c>
    </row>
    <row r="20" spans="1:16" x14ac:dyDescent="0.25">
      <c r="A20" s="17" t="s">
        <v>70</v>
      </c>
      <c r="E20" s="39" t="s">
        <v>235</v>
      </c>
    </row>
    <row r="21" spans="1:16" ht="225" x14ac:dyDescent="0.25">
      <c r="A21" s="17" t="s">
        <v>73</v>
      </c>
      <c r="E21" s="19" t="s">
        <v>178</v>
      </c>
    </row>
    <row r="22" spans="1:16" x14ac:dyDescent="0.25">
      <c r="A22" s="36" t="s">
        <v>62</v>
      </c>
      <c r="B22" s="36"/>
      <c r="C22" s="37" t="s">
        <v>231</v>
      </c>
      <c r="D22" s="36"/>
      <c r="E22" s="36" t="s">
        <v>480</v>
      </c>
      <c r="F22" s="36"/>
      <c r="G22" s="36"/>
      <c r="H22" s="36"/>
      <c r="I22" s="38">
        <f>SUMIFS(I23:I27,A23:A27,"P")</f>
        <v>0</v>
      </c>
    </row>
    <row r="23" spans="1:16" ht="30" x14ac:dyDescent="0.25">
      <c r="A23" s="17" t="s">
        <v>64</v>
      </c>
      <c r="B23" s="17">
        <v>3</v>
      </c>
      <c r="C23" s="18" t="s">
        <v>481</v>
      </c>
      <c r="D23" t="s">
        <v>66</v>
      </c>
      <c r="E23" s="19" t="s">
        <v>482</v>
      </c>
      <c r="F23" s="20" t="s">
        <v>68</v>
      </c>
      <c r="G23" s="21">
        <v>1</v>
      </c>
      <c r="H23" s="22">
        <v>0</v>
      </c>
      <c r="I23" s="22">
        <f>ROUND(G23*H23,P4)</f>
        <v>0</v>
      </c>
      <c r="O23" s="23">
        <f>I23*0.21</f>
        <v>0</v>
      </c>
      <c r="P23">
        <v>3</v>
      </c>
    </row>
    <row r="24" spans="1:16" x14ac:dyDescent="0.25">
      <c r="A24" s="17" t="s">
        <v>69</v>
      </c>
      <c r="E24" s="24" t="s">
        <v>66</v>
      </c>
    </row>
    <row r="25" spans="1:16" x14ac:dyDescent="0.25">
      <c r="A25" s="17" t="s">
        <v>70</v>
      </c>
      <c r="E25" s="39" t="s">
        <v>483</v>
      </c>
    </row>
    <row r="26" spans="1:16" x14ac:dyDescent="0.25">
      <c r="A26" s="17" t="s">
        <v>70</v>
      </c>
      <c r="E26" s="39" t="s">
        <v>110</v>
      </c>
    </row>
    <row r="27" spans="1:16" ht="45" x14ac:dyDescent="0.25">
      <c r="A27" s="17" t="s">
        <v>73</v>
      </c>
      <c r="E27" s="19" t="s">
        <v>484</v>
      </c>
    </row>
    <row r="28" spans="1:16" x14ac:dyDescent="0.25">
      <c r="A28" s="36" t="s">
        <v>62</v>
      </c>
      <c r="B28" s="36"/>
      <c r="C28" s="37" t="s">
        <v>259</v>
      </c>
      <c r="D28" s="36"/>
      <c r="E28" s="36" t="s">
        <v>485</v>
      </c>
      <c r="F28" s="36"/>
      <c r="G28" s="36"/>
      <c r="H28" s="36"/>
      <c r="I28" s="38">
        <f>SUM(I29:I147)</f>
        <v>0</v>
      </c>
    </row>
    <row r="29" spans="1:16" x14ac:dyDescent="0.25">
      <c r="A29" s="17" t="s">
        <v>64</v>
      </c>
      <c r="B29" s="17">
        <v>4</v>
      </c>
      <c r="C29" s="18" t="s">
        <v>486</v>
      </c>
      <c r="D29" t="s">
        <v>66</v>
      </c>
      <c r="E29" s="19" t="s">
        <v>487</v>
      </c>
      <c r="F29" s="20" t="s">
        <v>488</v>
      </c>
      <c r="G29" s="21">
        <v>16</v>
      </c>
      <c r="H29" s="22">
        <v>0</v>
      </c>
      <c r="I29" s="22">
        <f>ROUND(G29*H29,P4)</f>
        <v>0</v>
      </c>
      <c r="O29" s="23">
        <f>I29*0.21</f>
        <v>0</v>
      </c>
      <c r="P29">
        <v>3</v>
      </c>
    </row>
    <row r="30" spans="1:16" x14ac:dyDescent="0.25">
      <c r="A30" s="17" t="s">
        <v>69</v>
      </c>
      <c r="E30" s="24" t="s">
        <v>66</v>
      </c>
    </row>
    <row r="31" spans="1:16" x14ac:dyDescent="0.25">
      <c r="A31" s="17" t="s">
        <v>70</v>
      </c>
      <c r="E31" s="39" t="s">
        <v>483</v>
      </c>
    </row>
    <row r="32" spans="1:16" x14ac:dyDescent="0.25">
      <c r="A32" s="17" t="s">
        <v>70</v>
      </c>
      <c r="E32" s="39" t="s">
        <v>129</v>
      </c>
    </row>
    <row r="33" spans="1:16" ht="90" x14ac:dyDescent="0.25">
      <c r="A33" s="17" t="s">
        <v>73</v>
      </c>
      <c r="E33" s="19" t="s">
        <v>489</v>
      </c>
    </row>
    <row r="34" spans="1:16" ht="30" x14ac:dyDescent="0.25">
      <c r="A34" s="17" t="s">
        <v>64</v>
      </c>
      <c r="B34" s="17">
        <v>5</v>
      </c>
      <c r="C34" s="18" t="s">
        <v>490</v>
      </c>
      <c r="D34" t="s">
        <v>66</v>
      </c>
      <c r="E34" s="19" t="s">
        <v>491</v>
      </c>
      <c r="F34" s="20" t="s">
        <v>68</v>
      </c>
      <c r="G34" s="21">
        <v>1</v>
      </c>
      <c r="H34" s="22">
        <v>0</v>
      </c>
      <c r="I34" s="22">
        <f>ROUND(G34*H34,P4)</f>
        <v>0</v>
      </c>
      <c r="O34" s="23">
        <f>I34*0.21</f>
        <v>0</v>
      </c>
      <c r="P34">
        <v>3</v>
      </c>
    </row>
    <row r="35" spans="1:16" x14ac:dyDescent="0.25">
      <c r="A35" s="17" t="s">
        <v>69</v>
      </c>
      <c r="E35" s="24" t="s">
        <v>66</v>
      </c>
    </row>
    <row r="36" spans="1:16" x14ac:dyDescent="0.25">
      <c r="A36" s="17" t="s">
        <v>70</v>
      </c>
      <c r="E36" s="39" t="s">
        <v>483</v>
      </c>
    </row>
    <row r="37" spans="1:16" x14ac:dyDescent="0.25">
      <c r="A37" s="17" t="s">
        <v>70</v>
      </c>
      <c r="E37" s="39" t="s">
        <v>110</v>
      </c>
    </row>
    <row r="38" spans="1:16" ht="150" x14ac:dyDescent="0.25">
      <c r="A38" s="17" t="s">
        <v>73</v>
      </c>
      <c r="E38" s="19" t="s">
        <v>492</v>
      </c>
    </row>
    <row r="39" spans="1:16" x14ac:dyDescent="0.25">
      <c r="A39" s="17" t="s">
        <v>64</v>
      </c>
      <c r="B39" s="17">
        <v>6</v>
      </c>
      <c r="C39" s="18" t="s">
        <v>493</v>
      </c>
      <c r="D39" t="s">
        <v>66</v>
      </c>
      <c r="E39" s="19" t="s">
        <v>494</v>
      </c>
      <c r="F39" s="20" t="s">
        <v>68</v>
      </c>
      <c r="G39" s="21">
        <v>1</v>
      </c>
      <c r="H39" s="22">
        <v>0</v>
      </c>
      <c r="I39" s="22">
        <f>ROUND(G39*H39,P4)</f>
        <v>0</v>
      </c>
      <c r="O39" s="23">
        <f>I39*0.21</f>
        <v>0</v>
      </c>
      <c r="P39">
        <v>3</v>
      </c>
    </row>
    <row r="40" spans="1:16" x14ac:dyDescent="0.25">
      <c r="A40" s="17" t="s">
        <v>69</v>
      </c>
      <c r="E40" s="24" t="s">
        <v>66</v>
      </c>
    </row>
    <row r="41" spans="1:16" x14ac:dyDescent="0.25">
      <c r="A41" s="17" t="s">
        <v>70</v>
      </c>
      <c r="E41" s="39" t="s">
        <v>483</v>
      </c>
    </row>
    <row r="42" spans="1:16" x14ac:dyDescent="0.25">
      <c r="A42" s="17" t="s">
        <v>70</v>
      </c>
      <c r="E42" s="39" t="s">
        <v>110</v>
      </c>
    </row>
    <row r="43" spans="1:16" ht="150" x14ac:dyDescent="0.25">
      <c r="A43" s="17" t="s">
        <v>73</v>
      </c>
      <c r="E43" s="19" t="s">
        <v>492</v>
      </c>
    </row>
    <row r="44" spans="1:16" ht="30" x14ac:dyDescent="0.25">
      <c r="A44" s="17" t="s">
        <v>64</v>
      </c>
      <c r="B44" s="17">
        <v>7</v>
      </c>
      <c r="C44" s="18" t="s">
        <v>495</v>
      </c>
      <c r="D44" t="s">
        <v>66</v>
      </c>
      <c r="E44" s="19" t="s">
        <v>496</v>
      </c>
      <c r="F44" s="20" t="s">
        <v>68</v>
      </c>
      <c r="G44" s="21">
        <v>1</v>
      </c>
      <c r="H44" s="22">
        <v>0</v>
      </c>
      <c r="I44" s="22">
        <f>ROUND(G44*H44,P4)</f>
        <v>0</v>
      </c>
      <c r="O44" s="23">
        <f>I44*0.21</f>
        <v>0</v>
      </c>
      <c r="P44">
        <v>3</v>
      </c>
    </row>
    <row r="45" spans="1:16" x14ac:dyDescent="0.25">
      <c r="A45" s="17" t="s">
        <v>69</v>
      </c>
      <c r="E45" s="24" t="s">
        <v>66</v>
      </c>
    </row>
    <row r="46" spans="1:16" x14ac:dyDescent="0.25">
      <c r="A46" s="17" t="s">
        <v>70</v>
      </c>
      <c r="E46" s="39" t="s">
        <v>483</v>
      </c>
    </row>
    <row r="47" spans="1:16" x14ac:dyDescent="0.25">
      <c r="A47" s="17" t="s">
        <v>70</v>
      </c>
      <c r="E47" s="39" t="s">
        <v>110</v>
      </c>
    </row>
    <row r="48" spans="1:16" ht="150" x14ac:dyDescent="0.25">
      <c r="A48" s="17" t="s">
        <v>73</v>
      </c>
      <c r="E48" s="19" t="s">
        <v>492</v>
      </c>
    </row>
    <row r="49" spans="1:16" x14ac:dyDescent="0.25">
      <c r="A49" s="17" t="s">
        <v>64</v>
      </c>
      <c r="B49" s="17">
        <v>8</v>
      </c>
      <c r="C49" s="18" t="s">
        <v>497</v>
      </c>
      <c r="D49" t="s">
        <v>66</v>
      </c>
      <c r="E49" s="19" t="s">
        <v>498</v>
      </c>
      <c r="F49" s="20" t="s">
        <v>68</v>
      </c>
      <c r="G49" s="21">
        <v>3</v>
      </c>
      <c r="H49" s="22">
        <v>0</v>
      </c>
      <c r="I49" s="22">
        <f>ROUND(G49*H49,P4)</f>
        <v>0</v>
      </c>
      <c r="O49" s="23">
        <f>I49*0.21</f>
        <v>0</v>
      </c>
      <c r="P49">
        <v>3</v>
      </c>
    </row>
    <row r="50" spans="1:16" x14ac:dyDescent="0.25">
      <c r="A50" s="17" t="s">
        <v>69</v>
      </c>
      <c r="E50" s="24" t="s">
        <v>66</v>
      </c>
    </row>
    <row r="51" spans="1:16" x14ac:dyDescent="0.25">
      <c r="A51" s="17" t="s">
        <v>70</v>
      </c>
      <c r="E51" s="39" t="s">
        <v>483</v>
      </c>
    </row>
    <row r="52" spans="1:16" x14ac:dyDescent="0.25">
      <c r="A52" s="17" t="s">
        <v>70</v>
      </c>
      <c r="E52" s="39" t="s">
        <v>419</v>
      </c>
    </row>
    <row r="53" spans="1:16" ht="105" x14ac:dyDescent="0.25">
      <c r="A53" s="17" t="s">
        <v>73</v>
      </c>
      <c r="E53" s="19" t="s">
        <v>499</v>
      </c>
    </row>
    <row r="54" spans="1:16" x14ac:dyDescent="0.25">
      <c r="A54" s="17" t="s">
        <v>64</v>
      </c>
      <c r="B54" s="17">
        <v>9</v>
      </c>
      <c r="C54" s="18" t="s">
        <v>500</v>
      </c>
      <c r="D54" t="s">
        <v>66</v>
      </c>
      <c r="E54" s="19" t="s">
        <v>501</v>
      </c>
      <c r="F54" s="20" t="s">
        <v>68</v>
      </c>
      <c r="G54" s="21">
        <v>1</v>
      </c>
      <c r="H54" s="22">
        <v>0</v>
      </c>
      <c r="I54" s="22">
        <f>ROUND(G54*H54,P4)</f>
        <v>0</v>
      </c>
      <c r="O54" s="23">
        <f>I54*0.21</f>
        <v>0</v>
      </c>
      <c r="P54">
        <v>3</v>
      </c>
    </row>
    <row r="55" spans="1:16" x14ac:dyDescent="0.25">
      <c r="A55" s="17" t="s">
        <v>69</v>
      </c>
      <c r="E55" s="24" t="s">
        <v>66</v>
      </c>
    </row>
    <row r="56" spans="1:16" x14ac:dyDescent="0.25">
      <c r="A56" s="17" t="s">
        <v>70</v>
      </c>
      <c r="E56" s="39" t="s">
        <v>483</v>
      </c>
    </row>
    <row r="57" spans="1:16" x14ac:dyDescent="0.25">
      <c r="A57" s="17" t="s">
        <v>70</v>
      </c>
      <c r="E57" s="39" t="s">
        <v>110</v>
      </c>
    </row>
    <row r="58" spans="1:16" ht="150" x14ac:dyDescent="0.25">
      <c r="A58" s="17" t="s">
        <v>73</v>
      </c>
      <c r="E58" s="19" t="s">
        <v>492</v>
      </c>
    </row>
    <row r="59" spans="1:16" x14ac:dyDescent="0.25">
      <c r="A59" s="17" t="s">
        <v>64</v>
      </c>
      <c r="B59" s="17">
        <v>10</v>
      </c>
      <c r="C59" s="18" t="s">
        <v>502</v>
      </c>
      <c r="D59" t="s">
        <v>66</v>
      </c>
      <c r="E59" s="19" t="s">
        <v>503</v>
      </c>
      <c r="F59" s="20" t="s">
        <v>68</v>
      </c>
      <c r="G59" s="21">
        <v>1</v>
      </c>
      <c r="H59" s="22">
        <v>0</v>
      </c>
      <c r="I59" s="22">
        <f>ROUND(G59*H59,P4)</f>
        <v>0</v>
      </c>
      <c r="O59" s="23">
        <f>I59*0.21</f>
        <v>0</v>
      </c>
      <c r="P59">
        <v>3</v>
      </c>
    </row>
    <row r="60" spans="1:16" x14ac:dyDescent="0.25">
      <c r="A60" s="17" t="s">
        <v>69</v>
      </c>
      <c r="E60" s="24" t="s">
        <v>66</v>
      </c>
    </row>
    <row r="61" spans="1:16" x14ac:dyDescent="0.25">
      <c r="A61" s="17" t="s">
        <v>70</v>
      </c>
      <c r="E61" s="39" t="s">
        <v>483</v>
      </c>
    </row>
    <row r="62" spans="1:16" x14ac:dyDescent="0.25">
      <c r="A62" s="17" t="s">
        <v>70</v>
      </c>
      <c r="E62" s="39" t="s">
        <v>110</v>
      </c>
    </row>
    <row r="63" spans="1:16" ht="150" x14ac:dyDescent="0.25">
      <c r="A63" s="17" t="s">
        <v>73</v>
      </c>
      <c r="E63" s="19" t="s">
        <v>492</v>
      </c>
    </row>
    <row r="64" spans="1:16" ht="30" x14ac:dyDescent="0.25">
      <c r="A64" s="17" t="s">
        <v>64</v>
      </c>
      <c r="B64" s="17">
        <v>11</v>
      </c>
      <c r="C64" s="18" t="s">
        <v>504</v>
      </c>
      <c r="D64" t="s">
        <v>66</v>
      </c>
      <c r="E64" s="19" t="s">
        <v>505</v>
      </c>
      <c r="F64" s="20" t="s">
        <v>68</v>
      </c>
      <c r="G64" s="21">
        <v>1</v>
      </c>
      <c r="H64" s="22">
        <v>0</v>
      </c>
      <c r="I64" s="22">
        <f>ROUND(G64*H64,P4)</f>
        <v>0</v>
      </c>
      <c r="O64" s="23">
        <f>I64*0.21</f>
        <v>0</v>
      </c>
      <c r="P64">
        <v>3</v>
      </c>
    </row>
    <row r="65" spans="1:16" x14ac:dyDescent="0.25">
      <c r="A65" s="17" t="s">
        <v>69</v>
      </c>
      <c r="E65" s="24" t="s">
        <v>66</v>
      </c>
    </row>
    <row r="66" spans="1:16" x14ac:dyDescent="0.25">
      <c r="A66" s="17" t="s">
        <v>70</v>
      </c>
      <c r="E66" s="39" t="s">
        <v>483</v>
      </c>
    </row>
    <row r="67" spans="1:16" x14ac:dyDescent="0.25">
      <c r="A67" s="17" t="s">
        <v>70</v>
      </c>
      <c r="E67" s="39" t="s">
        <v>110</v>
      </c>
    </row>
    <row r="68" spans="1:16" ht="150" x14ac:dyDescent="0.25">
      <c r="A68" s="17" t="s">
        <v>73</v>
      </c>
      <c r="E68" s="19" t="s">
        <v>492</v>
      </c>
    </row>
    <row r="69" spans="1:16" ht="30" x14ac:dyDescent="0.25">
      <c r="A69" s="17" t="s">
        <v>64</v>
      </c>
      <c r="B69" s="17">
        <v>12</v>
      </c>
      <c r="C69" s="18" t="s">
        <v>506</v>
      </c>
      <c r="D69" t="s">
        <v>66</v>
      </c>
      <c r="E69" s="19" t="s">
        <v>507</v>
      </c>
      <c r="F69" s="20" t="s">
        <v>68</v>
      </c>
      <c r="G69" s="21">
        <v>1</v>
      </c>
      <c r="H69" s="22">
        <v>0</v>
      </c>
      <c r="I69" s="22">
        <f>ROUND(G69*H69,P4)</f>
        <v>0</v>
      </c>
      <c r="O69" s="23">
        <f>I69*0.21</f>
        <v>0</v>
      </c>
      <c r="P69">
        <v>3</v>
      </c>
    </row>
    <row r="70" spans="1:16" x14ac:dyDescent="0.25">
      <c r="A70" s="17" t="s">
        <v>69</v>
      </c>
      <c r="E70" s="24" t="s">
        <v>66</v>
      </c>
    </row>
    <row r="71" spans="1:16" x14ac:dyDescent="0.25">
      <c r="A71" s="17" t="s">
        <v>70</v>
      </c>
      <c r="E71" s="39" t="s">
        <v>483</v>
      </c>
    </row>
    <row r="72" spans="1:16" x14ac:dyDescent="0.25">
      <c r="A72" s="17" t="s">
        <v>70</v>
      </c>
      <c r="E72" s="39" t="s">
        <v>110</v>
      </c>
    </row>
    <row r="73" spans="1:16" ht="150" x14ac:dyDescent="0.25">
      <c r="A73" s="17" t="s">
        <v>73</v>
      </c>
      <c r="E73" s="19" t="s">
        <v>492</v>
      </c>
    </row>
    <row r="74" spans="1:16" x14ac:dyDescent="0.25">
      <c r="A74" s="17" t="s">
        <v>64</v>
      </c>
      <c r="B74" s="17">
        <v>13</v>
      </c>
      <c r="C74" s="18" t="s">
        <v>508</v>
      </c>
      <c r="D74" t="s">
        <v>66</v>
      </c>
      <c r="E74" s="19" t="s">
        <v>509</v>
      </c>
      <c r="F74" s="20" t="s">
        <v>68</v>
      </c>
      <c r="G74" s="21">
        <v>4</v>
      </c>
      <c r="H74" s="22">
        <v>0</v>
      </c>
      <c r="I74" s="22">
        <f>ROUND(G74*H74,P4)</f>
        <v>0</v>
      </c>
      <c r="O74" s="23">
        <f>I74*0.21</f>
        <v>0</v>
      </c>
      <c r="P74">
        <v>3</v>
      </c>
    </row>
    <row r="75" spans="1:16" x14ac:dyDescent="0.25">
      <c r="A75" s="17" t="s">
        <v>69</v>
      </c>
      <c r="E75" s="24" t="s">
        <v>66</v>
      </c>
    </row>
    <row r="76" spans="1:16" x14ac:dyDescent="0.25">
      <c r="A76" s="17" t="s">
        <v>70</v>
      </c>
      <c r="E76" s="39" t="s">
        <v>483</v>
      </c>
    </row>
    <row r="77" spans="1:16" x14ac:dyDescent="0.25">
      <c r="A77" s="17" t="s">
        <v>70</v>
      </c>
      <c r="E77" s="39" t="s">
        <v>72</v>
      </c>
    </row>
    <row r="78" spans="1:16" ht="105" x14ac:dyDescent="0.25">
      <c r="A78" s="17" t="s">
        <v>73</v>
      </c>
      <c r="E78" s="19" t="s">
        <v>499</v>
      </c>
    </row>
    <row r="79" spans="1:16" x14ac:dyDescent="0.25">
      <c r="A79" s="17" t="s">
        <v>64</v>
      </c>
      <c r="B79" s="17">
        <v>14</v>
      </c>
      <c r="C79" s="18" t="s">
        <v>510</v>
      </c>
      <c r="D79" t="s">
        <v>66</v>
      </c>
      <c r="E79" s="19" t="s">
        <v>511</v>
      </c>
      <c r="F79" s="20" t="s">
        <v>68</v>
      </c>
      <c r="G79" s="21">
        <v>1</v>
      </c>
      <c r="H79" s="22">
        <v>0</v>
      </c>
      <c r="I79" s="22">
        <f>ROUND(G79*H79,P4)</f>
        <v>0</v>
      </c>
      <c r="O79" s="23">
        <f>I79*0.21</f>
        <v>0</v>
      </c>
      <c r="P79">
        <v>3</v>
      </c>
    </row>
    <row r="80" spans="1:16" x14ac:dyDescent="0.25">
      <c r="A80" s="17" t="s">
        <v>69</v>
      </c>
      <c r="E80" s="24" t="s">
        <v>66</v>
      </c>
    </row>
    <row r="81" spans="1:16" x14ac:dyDescent="0.25">
      <c r="A81" s="17" t="s">
        <v>70</v>
      </c>
      <c r="E81" s="39" t="s">
        <v>483</v>
      </c>
    </row>
    <row r="82" spans="1:16" x14ac:dyDescent="0.25">
      <c r="A82" s="17" t="s">
        <v>70</v>
      </c>
      <c r="E82" s="39" t="s">
        <v>110</v>
      </c>
    </row>
    <row r="83" spans="1:16" ht="150" x14ac:dyDescent="0.25">
      <c r="A83" s="17" t="s">
        <v>73</v>
      </c>
      <c r="E83" s="19" t="s">
        <v>512</v>
      </c>
    </row>
    <row r="84" spans="1:16" x14ac:dyDescent="0.25">
      <c r="A84" s="17" t="s">
        <v>64</v>
      </c>
      <c r="B84" s="17">
        <v>15</v>
      </c>
      <c r="C84" s="18" t="s">
        <v>513</v>
      </c>
      <c r="D84" t="s">
        <v>66</v>
      </c>
      <c r="E84" s="19" t="s">
        <v>514</v>
      </c>
      <c r="F84" s="20" t="s">
        <v>68</v>
      </c>
      <c r="G84" s="21">
        <v>1</v>
      </c>
      <c r="H84" s="22">
        <v>0</v>
      </c>
      <c r="I84" s="22">
        <f>ROUND(G84*H84,P4)</f>
        <v>0</v>
      </c>
      <c r="O84" s="23">
        <f>I84*0.21</f>
        <v>0</v>
      </c>
      <c r="P84">
        <v>3</v>
      </c>
    </row>
    <row r="85" spans="1:16" x14ac:dyDescent="0.25">
      <c r="A85" s="17" t="s">
        <v>69</v>
      </c>
      <c r="E85" s="24" t="s">
        <v>66</v>
      </c>
    </row>
    <row r="86" spans="1:16" x14ac:dyDescent="0.25">
      <c r="A86" s="17" t="s">
        <v>70</v>
      </c>
      <c r="E86" s="39" t="s">
        <v>483</v>
      </c>
    </row>
    <row r="87" spans="1:16" x14ac:dyDescent="0.25">
      <c r="A87" s="17" t="s">
        <v>70</v>
      </c>
      <c r="E87" s="39" t="s">
        <v>110</v>
      </c>
    </row>
    <row r="88" spans="1:16" ht="105" x14ac:dyDescent="0.25">
      <c r="A88" s="17" t="s">
        <v>73</v>
      </c>
      <c r="E88" s="19" t="s">
        <v>499</v>
      </c>
    </row>
    <row r="89" spans="1:16" ht="30" x14ac:dyDescent="0.25">
      <c r="A89" s="17" t="s">
        <v>64</v>
      </c>
      <c r="B89" s="17">
        <v>16</v>
      </c>
      <c r="C89" s="18" t="s">
        <v>515</v>
      </c>
      <c r="D89" t="s">
        <v>66</v>
      </c>
      <c r="E89" s="19" t="s">
        <v>516</v>
      </c>
      <c r="F89" s="20" t="s">
        <v>68</v>
      </c>
      <c r="G89" s="21">
        <v>3</v>
      </c>
      <c r="H89" s="22">
        <v>0</v>
      </c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69</v>
      </c>
      <c r="E90" s="24" t="s">
        <v>66</v>
      </c>
    </row>
    <row r="91" spans="1:16" x14ac:dyDescent="0.25">
      <c r="A91" s="17" t="s">
        <v>70</v>
      </c>
      <c r="E91" s="39" t="s">
        <v>483</v>
      </c>
    </row>
    <row r="92" spans="1:16" x14ac:dyDescent="0.25">
      <c r="A92" s="17" t="s">
        <v>70</v>
      </c>
      <c r="E92" s="39" t="s">
        <v>419</v>
      </c>
    </row>
    <row r="93" spans="1:16" ht="150" x14ac:dyDescent="0.25">
      <c r="A93" s="17" t="s">
        <v>73</v>
      </c>
      <c r="E93" s="19" t="s">
        <v>492</v>
      </c>
    </row>
    <row r="94" spans="1:16" ht="30" x14ac:dyDescent="0.25">
      <c r="A94" s="17" t="s">
        <v>64</v>
      </c>
      <c r="B94" s="17">
        <v>17</v>
      </c>
      <c r="C94" s="18" t="s">
        <v>517</v>
      </c>
      <c r="D94" t="s">
        <v>66</v>
      </c>
      <c r="E94" s="19" t="s">
        <v>518</v>
      </c>
      <c r="F94" s="20" t="s">
        <v>68</v>
      </c>
      <c r="G94" s="21">
        <v>3</v>
      </c>
      <c r="H94" s="22">
        <v>0</v>
      </c>
      <c r="I94" s="22">
        <f>ROUND(G94*H94,P4)</f>
        <v>0</v>
      </c>
      <c r="O94" s="23">
        <f>I94*0.21</f>
        <v>0</v>
      </c>
      <c r="P94">
        <v>3</v>
      </c>
    </row>
    <row r="95" spans="1:16" x14ac:dyDescent="0.25">
      <c r="A95" s="17" t="s">
        <v>69</v>
      </c>
      <c r="E95" s="24" t="s">
        <v>66</v>
      </c>
    </row>
    <row r="96" spans="1:16" x14ac:dyDescent="0.25">
      <c r="A96" s="17" t="s">
        <v>70</v>
      </c>
      <c r="E96" s="39" t="s">
        <v>483</v>
      </c>
    </row>
    <row r="97" spans="1:16" x14ac:dyDescent="0.25">
      <c r="A97" s="17" t="s">
        <v>70</v>
      </c>
      <c r="E97" s="39" t="s">
        <v>419</v>
      </c>
    </row>
    <row r="98" spans="1:16" ht="150" x14ac:dyDescent="0.25">
      <c r="A98" s="17" t="s">
        <v>73</v>
      </c>
      <c r="E98" s="19" t="s">
        <v>492</v>
      </c>
    </row>
    <row r="99" spans="1:16" ht="30" x14ac:dyDescent="0.25">
      <c r="A99" s="17" t="s">
        <v>64</v>
      </c>
      <c r="B99" s="17">
        <v>18</v>
      </c>
      <c r="C99" s="18" t="s">
        <v>519</v>
      </c>
      <c r="D99" t="s">
        <v>66</v>
      </c>
      <c r="E99" s="19" t="s">
        <v>520</v>
      </c>
      <c r="F99" s="20" t="s">
        <v>68</v>
      </c>
      <c r="G99" s="21">
        <v>3</v>
      </c>
      <c r="H99" s="22">
        <v>0</v>
      </c>
      <c r="I99" s="22">
        <f>ROUND(G99*H99,P4)</f>
        <v>0</v>
      </c>
      <c r="O99" s="23">
        <f>I99*0.21</f>
        <v>0</v>
      </c>
      <c r="P99">
        <v>3</v>
      </c>
    </row>
    <row r="100" spans="1:16" x14ac:dyDescent="0.25">
      <c r="A100" s="17" t="s">
        <v>69</v>
      </c>
      <c r="E100" s="24" t="s">
        <v>66</v>
      </c>
    </row>
    <row r="101" spans="1:16" x14ac:dyDescent="0.25">
      <c r="A101" s="17" t="s">
        <v>70</v>
      </c>
      <c r="E101" s="39" t="s">
        <v>483</v>
      </c>
    </row>
    <row r="102" spans="1:16" x14ac:dyDescent="0.25">
      <c r="A102" s="17" t="s">
        <v>70</v>
      </c>
      <c r="E102" s="39" t="s">
        <v>419</v>
      </c>
    </row>
    <row r="103" spans="1:16" ht="150" x14ac:dyDescent="0.25">
      <c r="A103" s="17" t="s">
        <v>73</v>
      </c>
      <c r="E103" s="19" t="s">
        <v>492</v>
      </c>
    </row>
    <row r="104" spans="1:16" x14ac:dyDescent="0.25">
      <c r="A104" s="17" t="s">
        <v>64</v>
      </c>
      <c r="B104" s="17">
        <v>19</v>
      </c>
      <c r="C104" s="18" t="s">
        <v>521</v>
      </c>
      <c r="D104" t="s">
        <v>66</v>
      </c>
      <c r="E104" s="19" t="s">
        <v>522</v>
      </c>
      <c r="F104" s="20" t="s">
        <v>68</v>
      </c>
      <c r="G104" s="21">
        <v>9</v>
      </c>
      <c r="H104" s="22">
        <v>0</v>
      </c>
      <c r="I104" s="22">
        <f>ROUND(G104*H104,P4)</f>
        <v>0</v>
      </c>
      <c r="O104" s="23">
        <f>I104*0.21</f>
        <v>0</v>
      </c>
      <c r="P104">
        <v>3</v>
      </c>
    </row>
    <row r="105" spans="1:16" x14ac:dyDescent="0.25">
      <c r="A105" s="17" t="s">
        <v>69</v>
      </c>
      <c r="E105" s="24" t="s">
        <v>66</v>
      </c>
    </row>
    <row r="106" spans="1:16" x14ac:dyDescent="0.25">
      <c r="A106" s="17" t="s">
        <v>70</v>
      </c>
      <c r="E106" s="39" t="s">
        <v>483</v>
      </c>
    </row>
    <row r="107" spans="1:16" x14ac:dyDescent="0.25">
      <c r="A107" s="17" t="s">
        <v>70</v>
      </c>
      <c r="E107" s="39" t="s">
        <v>523</v>
      </c>
    </row>
    <row r="108" spans="1:16" ht="105" x14ac:dyDescent="0.25">
      <c r="A108" s="17" t="s">
        <v>73</v>
      </c>
      <c r="E108" s="19" t="s">
        <v>499</v>
      </c>
    </row>
    <row r="109" spans="1:16" ht="30" x14ac:dyDescent="0.25">
      <c r="A109" s="17" t="s">
        <v>64</v>
      </c>
      <c r="B109" s="17">
        <v>20</v>
      </c>
      <c r="C109" s="18" t="s">
        <v>524</v>
      </c>
      <c r="D109" t="s">
        <v>66</v>
      </c>
      <c r="E109" s="19" t="s">
        <v>525</v>
      </c>
      <c r="F109" s="20" t="s">
        <v>68</v>
      </c>
      <c r="G109" s="21">
        <v>3</v>
      </c>
      <c r="H109" s="22">
        <v>0</v>
      </c>
      <c r="I109" s="22">
        <f>ROUND(G109*H109,P4)</f>
        <v>0</v>
      </c>
      <c r="O109" s="23">
        <f>I109*0.21</f>
        <v>0</v>
      </c>
      <c r="P109">
        <v>3</v>
      </c>
    </row>
    <row r="110" spans="1:16" x14ac:dyDescent="0.25">
      <c r="A110" s="17" t="s">
        <v>69</v>
      </c>
      <c r="E110" s="24" t="s">
        <v>66</v>
      </c>
    </row>
    <row r="111" spans="1:16" x14ac:dyDescent="0.25">
      <c r="A111" s="17" t="s">
        <v>70</v>
      </c>
      <c r="E111" s="39" t="s">
        <v>483</v>
      </c>
    </row>
    <row r="112" spans="1:16" x14ac:dyDescent="0.25">
      <c r="A112" s="17" t="s">
        <v>70</v>
      </c>
      <c r="E112" s="39" t="s">
        <v>419</v>
      </c>
    </row>
    <row r="113" spans="1:16" ht="150" x14ac:dyDescent="0.25">
      <c r="A113" s="17" t="s">
        <v>73</v>
      </c>
      <c r="E113" s="19" t="s">
        <v>492</v>
      </c>
    </row>
    <row r="114" spans="1:16" x14ac:dyDescent="0.25">
      <c r="A114" s="17" t="s">
        <v>64</v>
      </c>
      <c r="B114" s="17">
        <v>21</v>
      </c>
      <c r="C114" s="18" t="s">
        <v>526</v>
      </c>
      <c r="D114" t="s">
        <v>66</v>
      </c>
      <c r="E114" s="19" t="s">
        <v>527</v>
      </c>
      <c r="F114" s="20" t="s">
        <v>68</v>
      </c>
      <c r="G114" s="21">
        <v>3</v>
      </c>
      <c r="H114" s="22">
        <v>0</v>
      </c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69</v>
      </c>
      <c r="E115" s="24" t="s">
        <v>66</v>
      </c>
    </row>
    <row r="116" spans="1:16" x14ac:dyDescent="0.25">
      <c r="A116" s="17" t="s">
        <v>70</v>
      </c>
      <c r="E116" s="39" t="s">
        <v>483</v>
      </c>
    </row>
    <row r="117" spans="1:16" x14ac:dyDescent="0.25">
      <c r="A117" s="17" t="s">
        <v>70</v>
      </c>
      <c r="E117" s="39" t="s">
        <v>419</v>
      </c>
    </row>
    <row r="118" spans="1:16" ht="105" x14ac:dyDescent="0.25">
      <c r="A118" s="17" t="s">
        <v>73</v>
      </c>
      <c r="E118" s="19" t="s">
        <v>499</v>
      </c>
    </row>
    <row r="119" spans="1:16" x14ac:dyDescent="0.25">
      <c r="A119" s="17" t="s">
        <v>64</v>
      </c>
      <c r="B119" s="17">
        <v>22</v>
      </c>
      <c r="C119" s="18" t="s">
        <v>528</v>
      </c>
      <c r="D119" t="s">
        <v>66</v>
      </c>
      <c r="E119" s="19" t="s">
        <v>529</v>
      </c>
      <c r="F119" s="20" t="s">
        <v>530</v>
      </c>
      <c r="G119" s="21">
        <v>1.5</v>
      </c>
      <c r="H119" s="22">
        <v>0</v>
      </c>
      <c r="I119" s="22">
        <f>ROUND(G119*H119,P4)</f>
        <v>0</v>
      </c>
      <c r="O119" s="23">
        <f>I119*0.21</f>
        <v>0</v>
      </c>
      <c r="P119">
        <v>3</v>
      </c>
    </row>
    <row r="120" spans="1:16" x14ac:dyDescent="0.25">
      <c r="A120" s="17" t="s">
        <v>69</v>
      </c>
      <c r="E120" s="24" t="s">
        <v>66</v>
      </c>
    </row>
    <row r="121" spans="1:16" x14ac:dyDescent="0.25">
      <c r="A121" s="17" t="s">
        <v>70</v>
      </c>
      <c r="E121" s="39" t="s">
        <v>477</v>
      </c>
    </row>
    <row r="122" spans="1:16" x14ac:dyDescent="0.25">
      <c r="A122" s="17" t="s">
        <v>70</v>
      </c>
      <c r="E122" s="39" t="s">
        <v>531</v>
      </c>
    </row>
    <row r="123" spans="1:16" ht="165" x14ac:dyDescent="0.25">
      <c r="A123" s="17" t="s">
        <v>73</v>
      </c>
      <c r="E123" s="19" t="s">
        <v>532</v>
      </c>
    </row>
    <row r="124" spans="1:16" x14ac:dyDescent="0.25">
      <c r="A124" s="17" t="s">
        <v>64</v>
      </c>
      <c r="B124" s="17">
        <v>23</v>
      </c>
      <c r="C124" s="18" t="s">
        <v>533</v>
      </c>
      <c r="D124" t="s">
        <v>66</v>
      </c>
      <c r="E124" s="19" t="s">
        <v>534</v>
      </c>
      <c r="F124" s="20" t="s">
        <v>530</v>
      </c>
      <c r="G124" s="21">
        <v>1.5</v>
      </c>
      <c r="H124" s="22">
        <v>0</v>
      </c>
      <c r="I124" s="22">
        <f>ROUND(G124*H124,P4)</f>
        <v>0</v>
      </c>
      <c r="O124" s="23">
        <f>I124*0.21</f>
        <v>0</v>
      </c>
      <c r="P124">
        <v>3</v>
      </c>
    </row>
    <row r="125" spans="1:16" x14ac:dyDescent="0.25">
      <c r="A125" s="17" t="s">
        <v>69</v>
      </c>
      <c r="E125" s="24" t="s">
        <v>66</v>
      </c>
    </row>
    <row r="126" spans="1:16" x14ac:dyDescent="0.25">
      <c r="A126" s="17" t="s">
        <v>70</v>
      </c>
      <c r="E126" s="39" t="s">
        <v>477</v>
      </c>
    </row>
    <row r="127" spans="1:16" x14ac:dyDescent="0.25">
      <c r="A127" s="17" t="s">
        <v>70</v>
      </c>
      <c r="E127" s="39" t="s">
        <v>531</v>
      </c>
    </row>
    <row r="128" spans="1:16" ht="90" x14ac:dyDescent="0.25">
      <c r="A128" s="17" t="s">
        <v>73</v>
      </c>
      <c r="E128" s="19" t="s">
        <v>535</v>
      </c>
    </row>
    <row r="129" spans="1:16" ht="30" x14ac:dyDescent="0.25">
      <c r="A129" s="17" t="s">
        <v>64</v>
      </c>
      <c r="B129" s="17">
        <v>24</v>
      </c>
      <c r="C129" s="18" t="s">
        <v>536</v>
      </c>
      <c r="D129" t="s">
        <v>66</v>
      </c>
      <c r="E129" s="19" t="s">
        <v>537</v>
      </c>
      <c r="F129" s="20" t="s">
        <v>538</v>
      </c>
      <c r="G129" s="21">
        <v>1</v>
      </c>
      <c r="H129" s="22">
        <v>0</v>
      </c>
      <c r="I129" s="22">
        <f>ROUND(G129*H129,P4)</f>
        <v>0</v>
      </c>
      <c r="O129" s="23">
        <f>I129*0.21</f>
        <v>0</v>
      </c>
      <c r="P129">
        <v>3</v>
      </c>
    </row>
    <row r="130" spans="1:16" x14ac:dyDescent="0.25">
      <c r="A130" s="17" t="s">
        <v>69</v>
      </c>
      <c r="E130" s="24" t="s">
        <v>66</v>
      </c>
    </row>
    <row r="131" spans="1:16" x14ac:dyDescent="0.25">
      <c r="A131" s="17" t="s">
        <v>70</v>
      </c>
      <c r="E131" s="39" t="s">
        <v>483</v>
      </c>
    </row>
    <row r="132" spans="1:16" x14ac:dyDescent="0.25">
      <c r="A132" s="17" t="s">
        <v>70</v>
      </c>
      <c r="E132" s="39" t="s">
        <v>110</v>
      </c>
    </row>
    <row r="133" spans="1:16" ht="120" x14ac:dyDescent="0.25">
      <c r="A133" s="17" t="s">
        <v>73</v>
      </c>
      <c r="E133" s="19" t="s">
        <v>539</v>
      </c>
    </row>
    <row r="134" spans="1:16" x14ac:dyDescent="0.25">
      <c r="A134" s="17" t="s">
        <v>64</v>
      </c>
      <c r="B134" s="17">
        <v>25</v>
      </c>
      <c r="C134" s="18" t="s">
        <v>540</v>
      </c>
      <c r="D134" t="s">
        <v>66</v>
      </c>
      <c r="E134" s="19" t="s">
        <v>541</v>
      </c>
      <c r="F134" s="20" t="s">
        <v>538</v>
      </c>
      <c r="G134" s="21">
        <v>1</v>
      </c>
      <c r="H134" s="22">
        <v>0</v>
      </c>
      <c r="I134" s="22">
        <f>ROUND(G134*H134,P4)</f>
        <v>0</v>
      </c>
      <c r="O134" s="23">
        <f>I134*0.21</f>
        <v>0</v>
      </c>
      <c r="P134">
        <v>3</v>
      </c>
    </row>
    <row r="135" spans="1:16" x14ac:dyDescent="0.25">
      <c r="A135" s="17" t="s">
        <v>69</v>
      </c>
      <c r="E135" s="24" t="s">
        <v>66</v>
      </c>
    </row>
    <row r="136" spans="1:16" x14ac:dyDescent="0.25">
      <c r="A136" s="17" t="s">
        <v>70</v>
      </c>
      <c r="E136" s="39" t="s">
        <v>483</v>
      </c>
    </row>
    <row r="137" spans="1:16" x14ac:dyDescent="0.25">
      <c r="A137" s="17" t="s">
        <v>70</v>
      </c>
      <c r="E137" s="39" t="s">
        <v>110</v>
      </c>
    </row>
    <row r="138" spans="1:16" ht="120" x14ac:dyDescent="0.25">
      <c r="A138" s="17" t="s">
        <v>73</v>
      </c>
      <c r="E138" s="19" t="s">
        <v>542</v>
      </c>
    </row>
    <row r="139" spans="1:16" ht="30" x14ac:dyDescent="0.25">
      <c r="A139" s="17" t="s">
        <v>64</v>
      </c>
      <c r="B139" s="17">
        <v>26</v>
      </c>
      <c r="C139" s="18" t="s">
        <v>543</v>
      </c>
      <c r="D139" t="s">
        <v>66</v>
      </c>
      <c r="E139" s="19" t="s">
        <v>544</v>
      </c>
      <c r="F139" s="20" t="s">
        <v>538</v>
      </c>
      <c r="G139" s="21">
        <v>1</v>
      </c>
      <c r="H139" s="22">
        <v>0</v>
      </c>
      <c r="I139" s="22">
        <f>ROUND(G139*H139,P4)</f>
        <v>0</v>
      </c>
      <c r="O139" s="23">
        <f>I139*0.21</f>
        <v>0</v>
      </c>
      <c r="P139">
        <v>3</v>
      </c>
    </row>
    <row r="140" spans="1:16" x14ac:dyDescent="0.25">
      <c r="A140" s="17" t="s">
        <v>69</v>
      </c>
      <c r="E140" s="24" t="s">
        <v>66</v>
      </c>
    </row>
    <row r="141" spans="1:16" x14ac:dyDescent="0.25">
      <c r="A141" s="17" t="s">
        <v>70</v>
      </c>
      <c r="E141" s="39" t="s">
        <v>483</v>
      </c>
    </row>
    <row r="142" spans="1:16" x14ac:dyDescent="0.25">
      <c r="A142" s="17" t="s">
        <v>70</v>
      </c>
      <c r="E142" s="39" t="s">
        <v>110</v>
      </c>
    </row>
    <row r="143" spans="1:16" ht="135" x14ac:dyDescent="0.25">
      <c r="A143" s="17" t="s">
        <v>73</v>
      </c>
      <c r="E143" s="19" t="s">
        <v>545</v>
      </c>
    </row>
    <row r="144" spans="1:16" x14ac:dyDescent="0.25">
      <c r="A144" s="17" t="s">
        <v>64</v>
      </c>
      <c r="B144" s="40">
        <v>27</v>
      </c>
      <c r="C144" s="41">
        <v>702211</v>
      </c>
      <c r="D144" s="42"/>
      <c r="E144" s="43" t="s">
        <v>1545</v>
      </c>
      <c r="F144" s="44" t="s">
        <v>113</v>
      </c>
      <c r="G144" s="45">
        <v>100</v>
      </c>
      <c r="H144" s="46">
        <v>0</v>
      </c>
      <c r="I144" s="22">
        <f>ROUND(G144*H144,P137)</f>
        <v>0</v>
      </c>
      <c r="O144" s="23">
        <f>I144*0.21</f>
        <v>0</v>
      </c>
      <c r="P144">
        <v>3</v>
      </c>
    </row>
    <row r="145" spans="1:9" x14ac:dyDescent="0.25">
      <c r="A145" s="17" t="s">
        <v>69</v>
      </c>
      <c r="B145" s="42"/>
      <c r="C145" s="42"/>
      <c r="D145" s="42"/>
      <c r="E145" s="47" t="s">
        <v>66</v>
      </c>
      <c r="F145" s="42"/>
      <c r="G145" s="42"/>
      <c r="H145" s="42"/>
      <c r="I145" s="42"/>
    </row>
    <row r="146" spans="1:9" x14ac:dyDescent="0.25">
      <c r="A146" s="17" t="s">
        <v>70</v>
      </c>
      <c r="B146" s="42"/>
      <c r="C146" s="42"/>
      <c r="D146" s="42"/>
      <c r="E146" s="48" t="s">
        <v>1546</v>
      </c>
      <c r="F146" s="42"/>
      <c r="G146" s="42"/>
      <c r="H146" s="42"/>
      <c r="I146" s="42"/>
    </row>
    <row r="147" spans="1:9" ht="120" x14ac:dyDescent="0.25">
      <c r="A147" s="17" t="s">
        <v>70</v>
      </c>
      <c r="B147" s="42"/>
      <c r="C147" s="42"/>
      <c r="D147" s="42"/>
      <c r="E147" s="48" t="s">
        <v>1547</v>
      </c>
      <c r="F147" s="42"/>
      <c r="G147" s="42"/>
      <c r="H147" s="42"/>
      <c r="I147" s="42"/>
    </row>
    <row r="148" spans="1:9" x14ac:dyDescent="0.25">
      <c r="A148" s="17" t="s">
        <v>73</v>
      </c>
      <c r="B148" s="42"/>
      <c r="C148" s="42"/>
      <c r="D148" s="42"/>
      <c r="E148" s="43"/>
      <c r="F148" s="42"/>
      <c r="G148" s="42"/>
      <c r="H148" s="42"/>
      <c r="I148" s="42"/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0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17</v>
      </c>
      <c r="I3" s="13">
        <f>SUMIFS(I10:I140,A10:A140,"SD")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45</v>
      </c>
      <c r="D4" s="33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158</v>
      </c>
      <c r="D5" s="33"/>
      <c r="E5" s="11" t="s">
        <v>159</v>
      </c>
      <c r="F5" s="3"/>
      <c r="G5" s="3"/>
      <c r="H5" s="3"/>
      <c r="I5" s="3"/>
      <c r="O5">
        <v>0.21</v>
      </c>
    </row>
    <row r="6" spans="1:16" ht="30" x14ac:dyDescent="0.25">
      <c r="A6" t="s">
        <v>50</v>
      </c>
      <c r="B6" s="11" t="s">
        <v>51</v>
      </c>
      <c r="C6" s="32" t="s">
        <v>17</v>
      </c>
      <c r="D6" s="33"/>
      <c r="E6" s="11" t="s">
        <v>18</v>
      </c>
      <c r="F6" s="3"/>
      <c r="G6" s="3"/>
      <c r="H6" s="3"/>
      <c r="I6" s="3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63</v>
      </c>
      <c r="D10" s="14"/>
      <c r="E10" s="14" t="s">
        <v>159</v>
      </c>
      <c r="F10" s="14"/>
      <c r="G10" s="14"/>
      <c r="H10" s="14"/>
      <c r="I10" s="16">
        <f>SUMIFS(I11:I140,A11:A140,"P")</f>
        <v>0</v>
      </c>
    </row>
    <row r="11" spans="1:16" x14ac:dyDescent="0.25">
      <c r="A11" s="17" t="s">
        <v>64</v>
      </c>
      <c r="B11" s="17">
        <v>1</v>
      </c>
      <c r="C11" s="18" t="s">
        <v>546</v>
      </c>
      <c r="D11" t="s">
        <v>66</v>
      </c>
      <c r="E11" s="19" t="s">
        <v>547</v>
      </c>
      <c r="F11" s="20" t="s">
        <v>113</v>
      </c>
      <c r="G11" s="21">
        <v>50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25" t="s">
        <v>548</v>
      </c>
    </row>
    <row r="14" spans="1:16" x14ac:dyDescent="0.25">
      <c r="A14" s="17" t="s">
        <v>70</v>
      </c>
      <c r="E14" s="25" t="s">
        <v>235</v>
      </c>
    </row>
    <row r="15" spans="1:16" x14ac:dyDescent="0.25">
      <c r="A15" s="17" t="s">
        <v>73</v>
      </c>
      <c r="E15" s="19" t="s">
        <v>74</v>
      </c>
    </row>
    <row r="16" spans="1:16" x14ac:dyDescent="0.25">
      <c r="A16" s="17" t="s">
        <v>64</v>
      </c>
      <c r="B16" s="17">
        <v>2</v>
      </c>
      <c r="C16" s="18" t="s">
        <v>549</v>
      </c>
      <c r="D16" t="s">
        <v>66</v>
      </c>
      <c r="E16" s="19" t="s">
        <v>550</v>
      </c>
      <c r="F16" s="20" t="s">
        <v>113</v>
      </c>
      <c r="G16" s="21">
        <v>50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69</v>
      </c>
      <c r="E17" s="24" t="s">
        <v>66</v>
      </c>
    </row>
    <row r="18" spans="1:16" x14ac:dyDescent="0.25">
      <c r="A18" s="17" t="s">
        <v>70</v>
      </c>
      <c r="E18" s="25" t="s">
        <v>548</v>
      </c>
    </row>
    <row r="19" spans="1:16" x14ac:dyDescent="0.25">
      <c r="A19" s="17" t="s">
        <v>70</v>
      </c>
      <c r="E19" s="25" t="s">
        <v>235</v>
      </c>
    </row>
    <row r="20" spans="1:16" x14ac:dyDescent="0.25">
      <c r="A20" s="17" t="s">
        <v>73</v>
      </c>
      <c r="E20" s="19" t="s">
        <v>74</v>
      </c>
    </row>
    <row r="21" spans="1:16" x14ac:dyDescent="0.25">
      <c r="A21" s="17" t="s">
        <v>64</v>
      </c>
      <c r="B21" s="17">
        <v>3</v>
      </c>
      <c r="C21" s="18" t="s">
        <v>551</v>
      </c>
      <c r="D21" t="s">
        <v>66</v>
      </c>
      <c r="E21" s="19" t="s">
        <v>552</v>
      </c>
      <c r="F21" s="20" t="s">
        <v>68</v>
      </c>
      <c r="G21" s="21">
        <v>1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69</v>
      </c>
      <c r="E22" s="24" t="s">
        <v>66</v>
      </c>
    </row>
    <row r="23" spans="1:16" x14ac:dyDescent="0.25">
      <c r="A23" s="17" t="s">
        <v>70</v>
      </c>
      <c r="E23" s="25" t="s">
        <v>109</v>
      </c>
    </row>
    <row r="24" spans="1:16" x14ac:dyDescent="0.25">
      <c r="A24" s="17" t="s">
        <v>70</v>
      </c>
      <c r="E24" s="25" t="s">
        <v>110</v>
      </c>
    </row>
    <row r="25" spans="1:16" x14ac:dyDescent="0.25">
      <c r="A25" s="17" t="s">
        <v>73</v>
      </c>
      <c r="E25" s="19" t="s">
        <v>74</v>
      </c>
    </row>
    <row r="26" spans="1:16" x14ac:dyDescent="0.25">
      <c r="A26" s="17" t="s">
        <v>64</v>
      </c>
      <c r="B26" s="17">
        <v>4</v>
      </c>
      <c r="C26" s="18" t="s">
        <v>553</v>
      </c>
      <c r="D26" t="s">
        <v>66</v>
      </c>
      <c r="E26" s="19" t="s">
        <v>554</v>
      </c>
      <c r="F26" s="20" t="s">
        <v>68</v>
      </c>
      <c r="G26" s="21">
        <v>1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69</v>
      </c>
      <c r="E27" s="24" t="s">
        <v>66</v>
      </c>
    </row>
    <row r="28" spans="1:16" x14ac:dyDescent="0.25">
      <c r="A28" s="17" t="s">
        <v>70</v>
      </c>
      <c r="E28" s="25" t="s">
        <v>109</v>
      </c>
    </row>
    <row r="29" spans="1:16" x14ac:dyDescent="0.25">
      <c r="A29" s="17" t="s">
        <v>70</v>
      </c>
      <c r="E29" s="25" t="s">
        <v>110</v>
      </c>
    </row>
    <row r="30" spans="1:16" x14ac:dyDescent="0.25">
      <c r="A30" s="17" t="s">
        <v>73</v>
      </c>
      <c r="E30" s="19" t="s">
        <v>74</v>
      </c>
    </row>
    <row r="31" spans="1:16" x14ac:dyDescent="0.25">
      <c r="A31" s="17" t="s">
        <v>64</v>
      </c>
      <c r="B31" s="17">
        <v>5</v>
      </c>
      <c r="C31" s="18" t="s">
        <v>555</v>
      </c>
      <c r="D31" t="s">
        <v>66</v>
      </c>
      <c r="E31" s="19" t="s">
        <v>556</v>
      </c>
      <c r="F31" s="20" t="s">
        <v>68</v>
      </c>
      <c r="G31" s="21">
        <v>2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24" t="s">
        <v>66</v>
      </c>
    </row>
    <row r="33" spans="1:16" x14ac:dyDescent="0.25">
      <c r="A33" s="17" t="s">
        <v>70</v>
      </c>
      <c r="E33" s="25" t="s">
        <v>557</v>
      </c>
    </row>
    <row r="34" spans="1:16" x14ac:dyDescent="0.25">
      <c r="A34" s="17" t="s">
        <v>70</v>
      </c>
      <c r="E34" s="25" t="s">
        <v>93</v>
      </c>
    </row>
    <row r="35" spans="1:16" x14ac:dyDescent="0.25">
      <c r="A35" s="17" t="s">
        <v>73</v>
      </c>
      <c r="E35" s="19" t="s">
        <v>74</v>
      </c>
    </row>
    <row r="36" spans="1:16" x14ac:dyDescent="0.25">
      <c r="A36" s="17" t="s">
        <v>64</v>
      </c>
      <c r="B36" s="17">
        <v>6</v>
      </c>
      <c r="C36" s="18" t="s">
        <v>558</v>
      </c>
      <c r="D36" t="s">
        <v>66</v>
      </c>
      <c r="E36" s="19" t="s">
        <v>559</v>
      </c>
      <c r="F36" s="20" t="s">
        <v>68</v>
      </c>
      <c r="G36" s="21">
        <v>2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 t="s">
        <v>66</v>
      </c>
    </row>
    <row r="38" spans="1:16" x14ac:dyDescent="0.25">
      <c r="A38" s="17" t="s">
        <v>70</v>
      </c>
      <c r="E38" s="25" t="s">
        <v>557</v>
      </c>
    </row>
    <row r="39" spans="1:16" x14ac:dyDescent="0.25">
      <c r="A39" s="17" t="s">
        <v>70</v>
      </c>
      <c r="E39" s="25" t="s">
        <v>93</v>
      </c>
    </row>
    <row r="40" spans="1:16" x14ac:dyDescent="0.25">
      <c r="A40" s="17" t="s">
        <v>73</v>
      </c>
      <c r="E40" s="19" t="s">
        <v>74</v>
      </c>
    </row>
    <row r="41" spans="1:16" x14ac:dyDescent="0.25">
      <c r="A41" s="17" t="s">
        <v>64</v>
      </c>
      <c r="B41" s="17">
        <v>7</v>
      </c>
      <c r="C41" s="18" t="s">
        <v>560</v>
      </c>
      <c r="D41" t="s">
        <v>66</v>
      </c>
      <c r="E41" s="19" t="s">
        <v>561</v>
      </c>
      <c r="F41" s="20" t="s">
        <v>68</v>
      </c>
      <c r="G41" s="21">
        <v>1</v>
      </c>
      <c r="H41" s="22">
        <v>0</v>
      </c>
      <c r="I41" s="22">
        <f>ROUND(G41*H41,P4)</f>
        <v>0</v>
      </c>
      <c r="O41" s="23">
        <f>I41*0.21</f>
        <v>0</v>
      </c>
      <c r="P41">
        <v>3</v>
      </c>
    </row>
    <row r="42" spans="1:16" x14ac:dyDescent="0.25">
      <c r="A42" s="17" t="s">
        <v>69</v>
      </c>
      <c r="E42" s="24" t="s">
        <v>66</v>
      </c>
    </row>
    <row r="43" spans="1:16" x14ac:dyDescent="0.25">
      <c r="A43" s="17" t="s">
        <v>70</v>
      </c>
      <c r="E43" s="25" t="s">
        <v>109</v>
      </c>
    </row>
    <row r="44" spans="1:16" x14ac:dyDescent="0.25">
      <c r="A44" s="17" t="s">
        <v>70</v>
      </c>
      <c r="E44" s="25" t="s">
        <v>110</v>
      </c>
    </row>
    <row r="45" spans="1:16" x14ac:dyDescent="0.25">
      <c r="A45" s="17" t="s">
        <v>73</v>
      </c>
      <c r="E45" s="19" t="s">
        <v>74</v>
      </c>
    </row>
    <row r="46" spans="1:16" x14ac:dyDescent="0.25">
      <c r="A46" s="17" t="s">
        <v>64</v>
      </c>
      <c r="B46" s="17">
        <v>8</v>
      </c>
      <c r="C46" s="18" t="s">
        <v>562</v>
      </c>
      <c r="D46" t="s">
        <v>66</v>
      </c>
      <c r="E46" s="19" t="s">
        <v>563</v>
      </c>
      <c r="F46" s="20" t="s">
        <v>68</v>
      </c>
      <c r="G46" s="21">
        <v>1</v>
      </c>
      <c r="H46" s="22">
        <v>0</v>
      </c>
      <c r="I46" s="22">
        <f>ROUND(G46*H46,P4)</f>
        <v>0</v>
      </c>
      <c r="O46" s="23">
        <f>I46*0.21</f>
        <v>0</v>
      </c>
      <c r="P46">
        <v>3</v>
      </c>
    </row>
    <row r="47" spans="1:16" x14ac:dyDescent="0.25">
      <c r="A47" s="17" t="s">
        <v>69</v>
      </c>
      <c r="E47" s="24" t="s">
        <v>66</v>
      </c>
    </row>
    <row r="48" spans="1:16" x14ac:dyDescent="0.25">
      <c r="A48" s="17" t="s">
        <v>70</v>
      </c>
      <c r="E48" s="25" t="s">
        <v>109</v>
      </c>
    </row>
    <row r="49" spans="1:16" x14ac:dyDescent="0.25">
      <c r="A49" s="17" t="s">
        <v>70</v>
      </c>
      <c r="E49" s="25" t="s">
        <v>110</v>
      </c>
    </row>
    <row r="50" spans="1:16" x14ac:dyDescent="0.25">
      <c r="A50" s="17" t="s">
        <v>73</v>
      </c>
      <c r="E50" s="19" t="s">
        <v>74</v>
      </c>
    </row>
    <row r="51" spans="1:16" x14ac:dyDescent="0.25">
      <c r="A51" s="17" t="s">
        <v>64</v>
      </c>
      <c r="B51" s="17">
        <v>9</v>
      </c>
      <c r="C51" s="18" t="s">
        <v>564</v>
      </c>
      <c r="D51" t="s">
        <v>66</v>
      </c>
      <c r="E51" s="19" t="s">
        <v>565</v>
      </c>
      <c r="F51" s="20" t="s">
        <v>68</v>
      </c>
      <c r="G51" s="21">
        <v>10</v>
      </c>
      <c r="H51" s="22">
        <v>0</v>
      </c>
      <c r="I51" s="22">
        <f>ROUND(G51*H51,P4)</f>
        <v>0</v>
      </c>
      <c r="O51" s="23">
        <f>I51*0.21</f>
        <v>0</v>
      </c>
      <c r="P51">
        <v>3</v>
      </c>
    </row>
    <row r="52" spans="1:16" x14ac:dyDescent="0.25">
      <c r="A52" s="17" t="s">
        <v>69</v>
      </c>
      <c r="E52" s="24" t="s">
        <v>66</v>
      </c>
    </row>
    <row r="53" spans="1:16" x14ac:dyDescent="0.25">
      <c r="A53" s="17" t="s">
        <v>70</v>
      </c>
      <c r="E53" s="25" t="s">
        <v>566</v>
      </c>
    </row>
    <row r="54" spans="1:16" x14ac:dyDescent="0.25">
      <c r="A54" s="17" t="s">
        <v>70</v>
      </c>
      <c r="E54" s="25" t="s">
        <v>145</v>
      </c>
    </row>
    <row r="55" spans="1:16" x14ac:dyDescent="0.25">
      <c r="A55" s="17" t="s">
        <v>73</v>
      </c>
      <c r="E55" s="19" t="s">
        <v>74</v>
      </c>
    </row>
    <row r="56" spans="1:16" ht="30" x14ac:dyDescent="0.25">
      <c r="A56" s="17" t="s">
        <v>64</v>
      </c>
      <c r="B56" s="17">
        <v>10</v>
      </c>
      <c r="C56" s="18" t="s">
        <v>567</v>
      </c>
      <c r="D56" t="s">
        <v>66</v>
      </c>
      <c r="E56" s="19" t="s">
        <v>568</v>
      </c>
      <c r="F56" s="20" t="s">
        <v>68</v>
      </c>
      <c r="G56" s="21">
        <v>1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69</v>
      </c>
      <c r="E57" s="24" t="s">
        <v>66</v>
      </c>
    </row>
    <row r="58" spans="1:16" x14ac:dyDescent="0.25">
      <c r="A58" s="17" t="s">
        <v>70</v>
      </c>
      <c r="E58" s="25" t="s">
        <v>109</v>
      </c>
    </row>
    <row r="59" spans="1:16" x14ac:dyDescent="0.25">
      <c r="A59" s="17" t="s">
        <v>70</v>
      </c>
      <c r="E59" s="25" t="s">
        <v>110</v>
      </c>
    </row>
    <row r="60" spans="1:16" x14ac:dyDescent="0.25">
      <c r="A60" s="17" t="s">
        <v>73</v>
      </c>
      <c r="E60" s="19" t="s">
        <v>74</v>
      </c>
    </row>
    <row r="61" spans="1:16" x14ac:dyDescent="0.25">
      <c r="A61" s="17" t="s">
        <v>64</v>
      </c>
      <c r="B61" s="17">
        <v>11</v>
      </c>
      <c r="C61" s="18" t="s">
        <v>569</v>
      </c>
      <c r="D61" t="s">
        <v>66</v>
      </c>
      <c r="E61" s="19" t="s">
        <v>570</v>
      </c>
      <c r="F61" s="20" t="s">
        <v>68</v>
      </c>
      <c r="G61" s="21">
        <v>2</v>
      </c>
      <c r="H61" s="22">
        <v>0</v>
      </c>
      <c r="I61" s="22">
        <f>ROUND(G61*H61,P4)</f>
        <v>0</v>
      </c>
      <c r="O61" s="23">
        <f>I61*0.21</f>
        <v>0</v>
      </c>
      <c r="P61">
        <v>3</v>
      </c>
    </row>
    <row r="62" spans="1:16" x14ac:dyDescent="0.25">
      <c r="A62" s="17" t="s">
        <v>69</v>
      </c>
      <c r="E62" s="24" t="s">
        <v>66</v>
      </c>
    </row>
    <row r="63" spans="1:16" x14ac:dyDescent="0.25">
      <c r="A63" s="17" t="s">
        <v>70</v>
      </c>
      <c r="E63" s="25" t="s">
        <v>557</v>
      </c>
    </row>
    <row r="64" spans="1:16" x14ac:dyDescent="0.25">
      <c r="A64" s="17" t="s">
        <v>70</v>
      </c>
      <c r="E64" s="25" t="s">
        <v>93</v>
      </c>
    </row>
    <row r="65" spans="1:16" ht="135" x14ac:dyDescent="0.25">
      <c r="A65" s="17" t="s">
        <v>73</v>
      </c>
      <c r="E65" s="19" t="s">
        <v>571</v>
      </c>
    </row>
    <row r="66" spans="1:16" x14ac:dyDescent="0.25">
      <c r="A66" s="17" t="s">
        <v>64</v>
      </c>
      <c r="B66" s="17">
        <v>12</v>
      </c>
      <c r="C66" s="18" t="s">
        <v>572</v>
      </c>
      <c r="D66" t="s">
        <v>66</v>
      </c>
      <c r="E66" s="19" t="s">
        <v>573</v>
      </c>
      <c r="F66" s="20" t="s">
        <v>68</v>
      </c>
      <c r="G66" s="21">
        <v>9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69</v>
      </c>
      <c r="E67" s="24" t="s">
        <v>66</v>
      </c>
    </row>
    <row r="68" spans="1:16" x14ac:dyDescent="0.25">
      <c r="A68" s="17" t="s">
        <v>70</v>
      </c>
      <c r="E68" s="25" t="s">
        <v>574</v>
      </c>
    </row>
    <row r="69" spans="1:16" x14ac:dyDescent="0.25">
      <c r="A69" s="17" t="s">
        <v>70</v>
      </c>
      <c r="E69" s="25" t="s">
        <v>523</v>
      </c>
    </row>
    <row r="70" spans="1:16" ht="165" x14ac:dyDescent="0.25">
      <c r="A70" s="17" t="s">
        <v>73</v>
      </c>
      <c r="E70" s="19" t="s">
        <v>575</v>
      </c>
    </row>
    <row r="71" spans="1:16" x14ac:dyDescent="0.25">
      <c r="A71" s="17" t="s">
        <v>64</v>
      </c>
      <c r="B71" s="17">
        <v>13</v>
      </c>
      <c r="C71" s="18" t="s">
        <v>576</v>
      </c>
      <c r="D71" t="s">
        <v>66</v>
      </c>
      <c r="E71" s="19" t="s">
        <v>577</v>
      </c>
      <c r="F71" s="20" t="s">
        <v>68</v>
      </c>
      <c r="G71" s="21">
        <v>3</v>
      </c>
      <c r="H71" s="22">
        <v>0</v>
      </c>
      <c r="I71" s="22">
        <f>ROUND(G71*H71,P4)</f>
        <v>0</v>
      </c>
      <c r="O71" s="23">
        <f>I71*0.21</f>
        <v>0</v>
      </c>
      <c r="P71">
        <v>3</v>
      </c>
    </row>
    <row r="72" spans="1:16" x14ac:dyDescent="0.25">
      <c r="A72" s="17" t="s">
        <v>69</v>
      </c>
      <c r="E72" s="24" t="s">
        <v>66</v>
      </c>
    </row>
    <row r="73" spans="1:16" x14ac:dyDescent="0.25">
      <c r="A73" s="17" t="s">
        <v>70</v>
      </c>
      <c r="E73" s="25" t="s">
        <v>578</v>
      </c>
    </row>
    <row r="74" spans="1:16" x14ac:dyDescent="0.25">
      <c r="A74" s="17" t="s">
        <v>70</v>
      </c>
      <c r="E74" s="25" t="s">
        <v>419</v>
      </c>
    </row>
    <row r="75" spans="1:16" x14ac:dyDescent="0.25">
      <c r="A75" s="17" t="s">
        <v>73</v>
      </c>
      <c r="E75" s="19" t="s">
        <v>579</v>
      </c>
    </row>
    <row r="76" spans="1:16" x14ac:dyDescent="0.25">
      <c r="A76" s="17" t="s">
        <v>64</v>
      </c>
      <c r="B76" s="17">
        <v>14</v>
      </c>
      <c r="C76" s="18" t="s">
        <v>580</v>
      </c>
      <c r="D76" t="s">
        <v>66</v>
      </c>
      <c r="E76" s="19" t="s">
        <v>581</v>
      </c>
      <c r="F76" s="20" t="s">
        <v>68</v>
      </c>
      <c r="G76" s="21">
        <v>1</v>
      </c>
      <c r="H76" s="22">
        <v>0</v>
      </c>
      <c r="I76" s="22">
        <f>ROUND(G76*H76,P4)</f>
        <v>0</v>
      </c>
      <c r="O76" s="23">
        <f>I76*0.21</f>
        <v>0</v>
      </c>
      <c r="P76">
        <v>3</v>
      </c>
    </row>
    <row r="77" spans="1:16" x14ac:dyDescent="0.25">
      <c r="A77" s="17" t="s">
        <v>69</v>
      </c>
      <c r="E77" s="24" t="s">
        <v>66</v>
      </c>
    </row>
    <row r="78" spans="1:16" x14ac:dyDescent="0.25">
      <c r="A78" s="17" t="s">
        <v>70</v>
      </c>
      <c r="E78" s="25" t="s">
        <v>109</v>
      </c>
    </row>
    <row r="79" spans="1:16" x14ac:dyDescent="0.25">
      <c r="A79" s="17" t="s">
        <v>70</v>
      </c>
      <c r="E79" s="25" t="s">
        <v>110</v>
      </c>
    </row>
    <row r="80" spans="1:16" ht="195" x14ac:dyDescent="0.25">
      <c r="A80" s="17" t="s">
        <v>73</v>
      </c>
      <c r="E80" s="19" t="s">
        <v>582</v>
      </c>
    </row>
    <row r="81" spans="1:16" x14ac:dyDescent="0.25">
      <c r="A81" s="17" t="s">
        <v>64</v>
      </c>
      <c r="B81" s="17">
        <v>15</v>
      </c>
      <c r="C81" s="18" t="s">
        <v>583</v>
      </c>
      <c r="D81" t="s">
        <v>66</v>
      </c>
      <c r="E81" s="19" t="s">
        <v>584</v>
      </c>
      <c r="F81" s="20" t="s">
        <v>68</v>
      </c>
      <c r="G81" s="21">
        <v>1</v>
      </c>
      <c r="H81" s="22">
        <v>0</v>
      </c>
      <c r="I81" s="22">
        <f>ROUND(G81*H81,P4)</f>
        <v>0</v>
      </c>
      <c r="O81" s="23">
        <f>I81*0.21</f>
        <v>0</v>
      </c>
      <c r="P81">
        <v>3</v>
      </c>
    </row>
    <row r="82" spans="1:16" x14ac:dyDescent="0.25">
      <c r="A82" s="17" t="s">
        <v>69</v>
      </c>
      <c r="E82" s="24" t="s">
        <v>66</v>
      </c>
    </row>
    <row r="83" spans="1:16" x14ac:dyDescent="0.25">
      <c r="A83" s="17" t="s">
        <v>70</v>
      </c>
      <c r="E83" s="25" t="s">
        <v>109</v>
      </c>
    </row>
    <row r="84" spans="1:16" x14ac:dyDescent="0.25">
      <c r="A84" s="17" t="s">
        <v>70</v>
      </c>
      <c r="E84" s="25" t="s">
        <v>110</v>
      </c>
    </row>
    <row r="85" spans="1:16" ht="210" x14ac:dyDescent="0.25">
      <c r="A85" s="17" t="s">
        <v>73</v>
      </c>
      <c r="E85" s="19" t="s">
        <v>585</v>
      </c>
    </row>
    <row r="86" spans="1:16" x14ac:dyDescent="0.25">
      <c r="A86" s="17" t="s">
        <v>64</v>
      </c>
      <c r="B86" s="17">
        <v>16</v>
      </c>
      <c r="C86" s="18" t="s">
        <v>586</v>
      </c>
      <c r="D86" t="s">
        <v>66</v>
      </c>
      <c r="E86" s="19" t="s">
        <v>587</v>
      </c>
      <c r="F86" s="20" t="s">
        <v>68</v>
      </c>
      <c r="G86" s="21">
        <v>1</v>
      </c>
      <c r="H86" s="22">
        <v>0</v>
      </c>
      <c r="I86" s="22">
        <f>ROUND(G86*H86,P4)</f>
        <v>0</v>
      </c>
      <c r="O86" s="23">
        <f>I86*0.21</f>
        <v>0</v>
      </c>
      <c r="P86">
        <v>3</v>
      </c>
    </row>
    <row r="87" spans="1:16" x14ac:dyDescent="0.25">
      <c r="A87" s="17" t="s">
        <v>69</v>
      </c>
      <c r="E87" s="24" t="s">
        <v>66</v>
      </c>
    </row>
    <row r="88" spans="1:16" x14ac:dyDescent="0.25">
      <c r="A88" s="17" t="s">
        <v>70</v>
      </c>
      <c r="E88" s="25" t="s">
        <v>588</v>
      </c>
    </row>
    <row r="89" spans="1:16" x14ac:dyDescent="0.25">
      <c r="A89" s="17" t="s">
        <v>70</v>
      </c>
      <c r="E89" s="25" t="s">
        <v>110</v>
      </c>
    </row>
    <row r="90" spans="1:16" ht="195" x14ac:dyDescent="0.25">
      <c r="A90" s="17" t="s">
        <v>73</v>
      </c>
      <c r="E90" s="19" t="s">
        <v>589</v>
      </c>
    </row>
    <row r="91" spans="1:16" x14ac:dyDescent="0.25">
      <c r="A91" s="17" t="s">
        <v>64</v>
      </c>
      <c r="B91" s="17">
        <v>17</v>
      </c>
      <c r="C91" s="18" t="s">
        <v>590</v>
      </c>
      <c r="D91" t="s">
        <v>66</v>
      </c>
      <c r="E91" s="19" t="s">
        <v>591</v>
      </c>
      <c r="F91" s="20" t="s">
        <v>68</v>
      </c>
      <c r="G91" s="21">
        <v>1</v>
      </c>
      <c r="H91" s="22">
        <v>0</v>
      </c>
      <c r="I91" s="22">
        <f>ROUND(G91*H91,P4)</f>
        <v>0</v>
      </c>
      <c r="O91" s="23">
        <f>I91*0.21</f>
        <v>0</v>
      </c>
      <c r="P91">
        <v>3</v>
      </c>
    </row>
    <row r="92" spans="1:16" x14ac:dyDescent="0.25">
      <c r="A92" s="17" t="s">
        <v>69</v>
      </c>
      <c r="E92" s="24" t="s">
        <v>66</v>
      </c>
    </row>
    <row r="93" spans="1:16" x14ac:dyDescent="0.25">
      <c r="A93" s="17" t="s">
        <v>70</v>
      </c>
      <c r="E93" s="25" t="s">
        <v>109</v>
      </c>
    </row>
    <row r="94" spans="1:16" x14ac:dyDescent="0.25">
      <c r="A94" s="17" t="s">
        <v>70</v>
      </c>
      <c r="E94" s="25" t="s">
        <v>110</v>
      </c>
    </row>
    <row r="95" spans="1:16" ht="195" x14ac:dyDescent="0.25">
      <c r="A95" s="17" t="s">
        <v>73</v>
      </c>
      <c r="E95" s="19" t="s">
        <v>592</v>
      </c>
    </row>
    <row r="96" spans="1:16" x14ac:dyDescent="0.25">
      <c r="A96" s="17" t="s">
        <v>64</v>
      </c>
      <c r="B96" s="17">
        <v>18</v>
      </c>
      <c r="C96" s="18" t="s">
        <v>593</v>
      </c>
      <c r="D96" t="s">
        <v>66</v>
      </c>
      <c r="E96" s="19" t="s">
        <v>594</v>
      </c>
      <c r="F96" s="20" t="s">
        <v>68</v>
      </c>
      <c r="G96" s="21">
        <v>1</v>
      </c>
      <c r="H96" s="22">
        <v>0</v>
      </c>
      <c r="I96" s="22">
        <f>ROUND(G96*H96,P4)</f>
        <v>0</v>
      </c>
      <c r="O96" s="23">
        <f>I96*0.21</f>
        <v>0</v>
      </c>
      <c r="P96">
        <v>3</v>
      </c>
    </row>
    <row r="97" spans="1:16" x14ac:dyDescent="0.25">
      <c r="A97" s="17" t="s">
        <v>69</v>
      </c>
      <c r="E97" s="24" t="s">
        <v>66</v>
      </c>
    </row>
    <row r="98" spans="1:16" x14ac:dyDescent="0.25">
      <c r="A98" s="17" t="s">
        <v>70</v>
      </c>
      <c r="E98" s="25" t="s">
        <v>109</v>
      </c>
    </row>
    <row r="99" spans="1:16" x14ac:dyDescent="0.25">
      <c r="A99" s="17" t="s">
        <v>70</v>
      </c>
      <c r="E99" s="25" t="s">
        <v>110</v>
      </c>
    </row>
    <row r="100" spans="1:16" ht="195" x14ac:dyDescent="0.25">
      <c r="A100" s="17" t="s">
        <v>73</v>
      </c>
      <c r="E100" s="19" t="s">
        <v>595</v>
      </c>
    </row>
    <row r="101" spans="1:16" x14ac:dyDescent="0.25">
      <c r="A101" s="17" t="s">
        <v>64</v>
      </c>
      <c r="B101" s="17">
        <v>19</v>
      </c>
      <c r="C101" s="18" t="s">
        <v>596</v>
      </c>
      <c r="D101" t="s">
        <v>66</v>
      </c>
      <c r="E101" s="19" t="s">
        <v>597</v>
      </c>
      <c r="F101" s="20" t="s">
        <v>68</v>
      </c>
      <c r="G101" s="21">
        <v>1</v>
      </c>
      <c r="H101" s="22">
        <v>0</v>
      </c>
      <c r="I101" s="22">
        <f>ROUND(G101*H101,P4)</f>
        <v>0</v>
      </c>
      <c r="O101" s="23">
        <f>I101*0.21</f>
        <v>0</v>
      </c>
      <c r="P101">
        <v>3</v>
      </c>
    </row>
    <row r="102" spans="1:16" x14ac:dyDescent="0.25">
      <c r="A102" s="17" t="s">
        <v>69</v>
      </c>
      <c r="E102" s="24" t="s">
        <v>66</v>
      </c>
    </row>
    <row r="103" spans="1:16" x14ac:dyDescent="0.25">
      <c r="A103" s="17" t="s">
        <v>70</v>
      </c>
      <c r="E103" s="25" t="s">
        <v>109</v>
      </c>
    </row>
    <row r="104" spans="1:16" x14ac:dyDescent="0.25">
      <c r="A104" s="17" t="s">
        <v>70</v>
      </c>
      <c r="E104" s="25" t="s">
        <v>110</v>
      </c>
    </row>
    <row r="105" spans="1:16" ht="135" x14ac:dyDescent="0.25">
      <c r="A105" s="17" t="s">
        <v>73</v>
      </c>
      <c r="E105" s="19" t="s">
        <v>598</v>
      </c>
    </row>
    <row r="106" spans="1:16" x14ac:dyDescent="0.25">
      <c r="A106" s="17" t="s">
        <v>64</v>
      </c>
      <c r="B106" s="17">
        <v>20</v>
      </c>
      <c r="C106" s="18" t="s">
        <v>599</v>
      </c>
      <c r="D106" t="s">
        <v>66</v>
      </c>
      <c r="E106" s="19" t="s">
        <v>600</v>
      </c>
      <c r="F106" s="20" t="s">
        <v>68</v>
      </c>
      <c r="G106" s="21">
        <v>1</v>
      </c>
      <c r="H106" s="22">
        <v>0</v>
      </c>
      <c r="I106" s="22">
        <f>ROUND(G106*H106,P4)</f>
        <v>0</v>
      </c>
      <c r="O106" s="23">
        <f>I106*0.21</f>
        <v>0</v>
      </c>
      <c r="P106">
        <v>3</v>
      </c>
    </row>
    <row r="107" spans="1:16" x14ac:dyDescent="0.25">
      <c r="A107" s="17" t="s">
        <v>69</v>
      </c>
      <c r="E107" s="24" t="s">
        <v>66</v>
      </c>
    </row>
    <row r="108" spans="1:16" x14ac:dyDescent="0.25">
      <c r="A108" s="17" t="s">
        <v>70</v>
      </c>
      <c r="E108" s="25" t="s">
        <v>109</v>
      </c>
    </row>
    <row r="109" spans="1:16" x14ac:dyDescent="0.25">
      <c r="A109" s="17" t="s">
        <v>70</v>
      </c>
      <c r="E109" s="25" t="s">
        <v>110</v>
      </c>
    </row>
    <row r="110" spans="1:16" ht="135" x14ac:dyDescent="0.25">
      <c r="A110" s="17" t="s">
        <v>73</v>
      </c>
      <c r="E110" s="19" t="s">
        <v>601</v>
      </c>
    </row>
    <row r="111" spans="1:16" ht="30" x14ac:dyDescent="0.25">
      <c r="A111" s="17" t="s">
        <v>64</v>
      </c>
      <c r="B111" s="17">
        <v>21</v>
      </c>
      <c r="C111" s="18" t="s">
        <v>602</v>
      </c>
      <c r="D111" t="s">
        <v>66</v>
      </c>
      <c r="E111" s="19" t="s">
        <v>603</v>
      </c>
      <c r="F111" s="20" t="s">
        <v>68</v>
      </c>
      <c r="G111" s="21">
        <v>1</v>
      </c>
      <c r="H111" s="22">
        <v>0</v>
      </c>
      <c r="I111" s="22">
        <f>ROUND(G111*H111,P4)</f>
        <v>0</v>
      </c>
      <c r="O111" s="23">
        <f>I111*0.21</f>
        <v>0</v>
      </c>
      <c r="P111">
        <v>3</v>
      </c>
    </row>
    <row r="112" spans="1:16" x14ac:dyDescent="0.25">
      <c r="A112" s="17" t="s">
        <v>69</v>
      </c>
      <c r="E112" s="24" t="s">
        <v>66</v>
      </c>
    </row>
    <row r="113" spans="1:16" x14ac:dyDescent="0.25">
      <c r="A113" s="17" t="s">
        <v>70</v>
      </c>
      <c r="E113" s="25" t="s">
        <v>109</v>
      </c>
    </row>
    <row r="114" spans="1:16" x14ac:dyDescent="0.25">
      <c r="A114" s="17" t="s">
        <v>70</v>
      </c>
      <c r="E114" s="25" t="s">
        <v>110</v>
      </c>
    </row>
    <row r="115" spans="1:16" ht="135" x14ac:dyDescent="0.25">
      <c r="A115" s="17" t="s">
        <v>73</v>
      </c>
      <c r="E115" s="19" t="s">
        <v>604</v>
      </c>
    </row>
    <row r="116" spans="1:16" x14ac:dyDescent="0.25">
      <c r="A116" s="17" t="s">
        <v>64</v>
      </c>
      <c r="B116" s="17">
        <v>22</v>
      </c>
      <c r="C116" s="18" t="s">
        <v>605</v>
      </c>
      <c r="D116" t="s">
        <v>66</v>
      </c>
      <c r="E116" s="19" t="s">
        <v>606</v>
      </c>
      <c r="F116" s="20" t="s">
        <v>68</v>
      </c>
      <c r="G116" s="21">
        <v>1</v>
      </c>
      <c r="H116" s="22">
        <v>0</v>
      </c>
      <c r="I116" s="22">
        <f>ROUND(G116*H116,P4)</f>
        <v>0</v>
      </c>
      <c r="O116" s="23">
        <f>I116*0.21</f>
        <v>0</v>
      </c>
      <c r="P116">
        <v>3</v>
      </c>
    </row>
    <row r="117" spans="1:16" x14ac:dyDescent="0.25">
      <c r="A117" s="17" t="s">
        <v>69</v>
      </c>
      <c r="E117" s="24" t="s">
        <v>66</v>
      </c>
    </row>
    <row r="118" spans="1:16" x14ac:dyDescent="0.25">
      <c r="A118" s="17" t="s">
        <v>70</v>
      </c>
      <c r="E118" s="25" t="s">
        <v>109</v>
      </c>
    </row>
    <row r="119" spans="1:16" x14ac:dyDescent="0.25">
      <c r="A119" s="17" t="s">
        <v>70</v>
      </c>
      <c r="E119" s="25" t="s">
        <v>110</v>
      </c>
    </row>
    <row r="120" spans="1:16" ht="105" x14ac:dyDescent="0.25">
      <c r="A120" s="17" t="s">
        <v>73</v>
      </c>
      <c r="E120" s="19" t="s">
        <v>607</v>
      </c>
    </row>
    <row r="121" spans="1:16" x14ac:dyDescent="0.25">
      <c r="A121" s="17" t="s">
        <v>64</v>
      </c>
      <c r="B121" s="17">
        <v>23</v>
      </c>
      <c r="C121" s="18" t="s">
        <v>608</v>
      </c>
      <c r="D121" t="s">
        <v>66</v>
      </c>
      <c r="E121" s="19" t="s">
        <v>609</v>
      </c>
      <c r="F121" s="20" t="s">
        <v>68</v>
      </c>
      <c r="G121" s="21">
        <v>5</v>
      </c>
      <c r="H121" s="22">
        <v>0</v>
      </c>
      <c r="I121" s="22">
        <f>ROUND(G121*H121,P4)</f>
        <v>0</v>
      </c>
      <c r="O121" s="23">
        <f>I121*0.21</f>
        <v>0</v>
      </c>
      <c r="P121">
        <v>3</v>
      </c>
    </row>
    <row r="122" spans="1:16" x14ac:dyDescent="0.25">
      <c r="A122" s="17" t="s">
        <v>69</v>
      </c>
      <c r="E122" s="24" t="s">
        <v>66</v>
      </c>
    </row>
    <row r="123" spans="1:16" x14ac:dyDescent="0.25">
      <c r="A123" s="17" t="s">
        <v>70</v>
      </c>
      <c r="E123" s="25" t="s">
        <v>610</v>
      </c>
    </row>
    <row r="124" spans="1:16" x14ac:dyDescent="0.25">
      <c r="A124" s="17" t="s">
        <v>70</v>
      </c>
      <c r="E124" s="25" t="s">
        <v>242</v>
      </c>
    </row>
    <row r="125" spans="1:16" ht="105" x14ac:dyDescent="0.25">
      <c r="A125" s="17" t="s">
        <v>73</v>
      </c>
      <c r="E125" s="19" t="s">
        <v>607</v>
      </c>
    </row>
    <row r="126" spans="1:16" x14ac:dyDescent="0.25">
      <c r="A126" s="17" t="s">
        <v>64</v>
      </c>
      <c r="B126" s="17">
        <v>24</v>
      </c>
      <c r="C126" s="18" t="s">
        <v>611</v>
      </c>
      <c r="D126" t="s">
        <v>66</v>
      </c>
      <c r="E126" s="19" t="s">
        <v>612</v>
      </c>
      <c r="F126" s="20" t="s">
        <v>68</v>
      </c>
      <c r="G126" s="21">
        <v>1</v>
      </c>
      <c r="H126" s="22">
        <v>0</v>
      </c>
      <c r="I126" s="22">
        <f>ROUND(G126*H126,P4)</f>
        <v>0</v>
      </c>
      <c r="O126" s="23">
        <f>I126*0.21</f>
        <v>0</v>
      </c>
      <c r="P126">
        <v>3</v>
      </c>
    </row>
    <row r="127" spans="1:16" x14ac:dyDescent="0.25">
      <c r="A127" s="17" t="s">
        <v>69</v>
      </c>
      <c r="E127" s="24" t="s">
        <v>66</v>
      </c>
    </row>
    <row r="128" spans="1:16" x14ac:dyDescent="0.25">
      <c r="A128" s="17" t="s">
        <v>70</v>
      </c>
      <c r="E128" s="25" t="s">
        <v>109</v>
      </c>
    </row>
    <row r="129" spans="1:16" x14ac:dyDescent="0.25">
      <c r="A129" s="17" t="s">
        <v>70</v>
      </c>
      <c r="E129" s="25" t="s">
        <v>110</v>
      </c>
    </row>
    <row r="130" spans="1:16" ht="150" x14ac:dyDescent="0.25">
      <c r="A130" s="17" t="s">
        <v>73</v>
      </c>
      <c r="E130" s="19" t="s">
        <v>613</v>
      </c>
    </row>
    <row r="131" spans="1:16" x14ac:dyDescent="0.25">
      <c r="A131" s="17" t="s">
        <v>64</v>
      </c>
      <c r="B131" s="17">
        <v>25</v>
      </c>
      <c r="C131" s="18" t="s">
        <v>614</v>
      </c>
      <c r="D131" t="s">
        <v>66</v>
      </c>
      <c r="E131" s="19" t="s">
        <v>600</v>
      </c>
      <c r="F131" s="20" t="s">
        <v>68</v>
      </c>
      <c r="G131" s="21">
        <v>1</v>
      </c>
      <c r="H131" s="22">
        <v>0</v>
      </c>
      <c r="I131" s="22">
        <f>ROUND(G131*H131,P4)</f>
        <v>0</v>
      </c>
      <c r="O131" s="23">
        <f>I131*0.21</f>
        <v>0</v>
      </c>
      <c r="P131">
        <v>3</v>
      </c>
    </row>
    <row r="132" spans="1:16" x14ac:dyDescent="0.25">
      <c r="A132" s="17" t="s">
        <v>69</v>
      </c>
      <c r="E132" s="24" t="s">
        <v>66</v>
      </c>
    </row>
    <row r="133" spans="1:16" x14ac:dyDescent="0.25">
      <c r="A133" s="17" t="s">
        <v>70</v>
      </c>
      <c r="E133" s="25" t="s">
        <v>109</v>
      </c>
    </row>
    <row r="134" spans="1:16" x14ac:dyDescent="0.25">
      <c r="A134" s="17" t="s">
        <v>70</v>
      </c>
      <c r="E134" s="25" t="s">
        <v>110</v>
      </c>
    </row>
    <row r="135" spans="1:16" ht="285" x14ac:dyDescent="0.25">
      <c r="A135" s="17" t="s">
        <v>73</v>
      </c>
      <c r="E135" s="19" t="s">
        <v>615</v>
      </c>
    </row>
    <row r="136" spans="1:16" x14ac:dyDescent="0.25">
      <c r="A136" s="17" t="s">
        <v>64</v>
      </c>
      <c r="B136" s="17">
        <v>26</v>
      </c>
      <c r="C136" s="18" t="s">
        <v>616</v>
      </c>
      <c r="D136" t="s">
        <v>66</v>
      </c>
      <c r="E136" s="19" t="s">
        <v>617</v>
      </c>
      <c r="F136" s="20" t="s">
        <v>488</v>
      </c>
      <c r="G136" s="21">
        <v>10</v>
      </c>
      <c r="H136" s="22">
        <v>0</v>
      </c>
      <c r="I136" s="22">
        <f>ROUND(G136*H136,P4)</f>
        <v>0</v>
      </c>
      <c r="O136" s="23">
        <f>I136*0.21</f>
        <v>0</v>
      </c>
      <c r="P136">
        <v>3</v>
      </c>
    </row>
    <row r="137" spans="1:16" x14ac:dyDescent="0.25">
      <c r="A137" s="17" t="s">
        <v>69</v>
      </c>
      <c r="E137" s="24" t="s">
        <v>66</v>
      </c>
    </row>
    <row r="138" spans="1:16" x14ac:dyDescent="0.25">
      <c r="A138" s="17" t="s">
        <v>70</v>
      </c>
      <c r="E138" s="25" t="s">
        <v>618</v>
      </c>
    </row>
    <row r="139" spans="1:16" x14ac:dyDescent="0.25">
      <c r="A139" s="17" t="s">
        <v>70</v>
      </c>
      <c r="E139" s="25" t="s">
        <v>145</v>
      </c>
    </row>
    <row r="140" spans="1:16" ht="120" x14ac:dyDescent="0.25">
      <c r="A140" s="17" t="s">
        <v>73</v>
      </c>
      <c r="E140" s="19" t="s">
        <v>619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95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19</v>
      </c>
      <c r="I3" s="13">
        <f>SUMIFS(I10:I295,A10:A295,"SD")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45</v>
      </c>
      <c r="D4" s="33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158</v>
      </c>
      <c r="D5" s="33"/>
      <c r="E5" s="11" t="s">
        <v>159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32" t="s">
        <v>19</v>
      </c>
      <c r="D6" s="33"/>
      <c r="E6" s="11" t="s">
        <v>20</v>
      </c>
      <c r="F6" s="3"/>
      <c r="G6" s="3"/>
      <c r="H6" s="3"/>
      <c r="I6" s="3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473</v>
      </c>
      <c r="D10" s="14"/>
      <c r="E10" s="14" t="s">
        <v>620</v>
      </c>
      <c r="F10" s="14"/>
      <c r="G10" s="14"/>
      <c r="H10" s="14"/>
      <c r="I10" s="16">
        <f>SUMIFS(I11:I22,A11:A22,"P")</f>
        <v>0</v>
      </c>
    </row>
    <row r="11" spans="1:16" x14ac:dyDescent="0.25">
      <c r="A11" s="17" t="s">
        <v>64</v>
      </c>
      <c r="B11" s="17">
        <v>1</v>
      </c>
      <c r="C11" s="18" t="s">
        <v>621</v>
      </c>
      <c r="D11" t="s">
        <v>66</v>
      </c>
      <c r="E11" s="19" t="s">
        <v>622</v>
      </c>
      <c r="F11" s="20" t="s">
        <v>127</v>
      </c>
      <c r="G11" s="21">
        <v>3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19" t="s">
        <v>623</v>
      </c>
    </row>
    <row r="13" spans="1:16" x14ac:dyDescent="0.25">
      <c r="A13" s="17" t="s">
        <v>70</v>
      </c>
      <c r="E13" s="25" t="s">
        <v>624</v>
      </c>
    </row>
    <row r="14" spans="1:16" x14ac:dyDescent="0.25">
      <c r="A14" s="17" t="s">
        <v>70</v>
      </c>
      <c r="E14" s="25" t="s">
        <v>625</v>
      </c>
    </row>
    <row r="15" spans="1:16" x14ac:dyDescent="0.25">
      <c r="A15" s="17" t="s">
        <v>70</v>
      </c>
      <c r="E15" s="25" t="s">
        <v>419</v>
      </c>
    </row>
    <row r="16" spans="1:16" x14ac:dyDescent="0.25">
      <c r="A16" s="17" t="s">
        <v>73</v>
      </c>
      <c r="E16" s="19" t="s">
        <v>74</v>
      </c>
    </row>
    <row r="17" spans="1:16" x14ac:dyDescent="0.25">
      <c r="A17" s="17" t="s">
        <v>64</v>
      </c>
      <c r="B17" s="17">
        <v>2</v>
      </c>
      <c r="C17" s="18" t="s">
        <v>626</v>
      </c>
      <c r="D17" t="s">
        <v>66</v>
      </c>
      <c r="E17" s="19" t="s">
        <v>627</v>
      </c>
      <c r="F17" s="20" t="s">
        <v>127</v>
      </c>
      <c r="G17" s="21">
        <v>1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19" t="s">
        <v>628</v>
      </c>
    </row>
    <row r="19" spans="1:16" x14ac:dyDescent="0.25">
      <c r="A19" s="17" t="s">
        <v>70</v>
      </c>
      <c r="E19" s="25" t="s">
        <v>629</v>
      </c>
    </row>
    <row r="20" spans="1:16" x14ac:dyDescent="0.25">
      <c r="A20" s="17" t="s">
        <v>70</v>
      </c>
      <c r="E20" s="25" t="s">
        <v>630</v>
      </c>
    </row>
    <row r="21" spans="1:16" x14ac:dyDescent="0.25">
      <c r="A21" s="17" t="s">
        <v>70</v>
      </c>
      <c r="E21" s="25" t="s">
        <v>110</v>
      </c>
    </row>
    <row r="22" spans="1:16" x14ac:dyDescent="0.25">
      <c r="A22" s="17" t="s">
        <v>73</v>
      </c>
      <c r="E22" s="19" t="s">
        <v>74</v>
      </c>
    </row>
    <row r="23" spans="1:16" x14ac:dyDescent="0.25">
      <c r="A23" s="14" t="s">
        <v>62</v>
      </c>
      <c r="B23" s="14"/>
      <c r="C23" s="15" t="s">
        <v>478</v>
      </c>
      <c r="D23" s="14"/>
      <c r="E23" s="14" t="s">
        <v>479</v>
      </c>
      <c r="F23" s="14"/>
      <c r="G23" s="14"/>
      <c r="H23" s="14"/>
      <c r="I23" s="16">
        <f>SUMIFS(I24:I29,A24:A29,"P")</f>
        <v>0</v>
      </c>
    </row>
    <row r="24" spans="1:16" x14ac:dyDescent="0.25">
      <c r="A24" s="17" t="s">
        <v>64</v>
      </c>
      <c r="B24" s="17">
        <v>3</v>
      </c>
      <c r="C24" s="18" t="s">
        <v>146</v>
      </c>
      <c r="D24" t="s">
        <v>66</v>
      </c>
      <c r="E24" s="19" t="s">
        <v>147</v>
      </c>
      <c r="F24" s="20" t="s">
        <v>127</v>
      </c>
      <c r="G24" s="21">
        <v>1</v>
      </c>
      <c r="H24" s="22">
        <v>0</v>
      </c>
      <c r="I24" s="22">
        <f>ROUND(G24*H24,P4)</f>
        <v>0</v>
      </c>
      <c r="O24" s="23">
        <f>I24*0.21</f>
        <v>0</v>
      </c>
      <c r="P24">
        <v>3</v>
      </c>
    </row>
    <row r="25" spans="1:16" x14ac:dyDescent="0.25">
      <c r="A25" s="17" t="s">
        <v>69</v>
      </c>
      <c r="E25" s="19" t="s">
        <v>631</v>
      </c>
    </row>
    <row r="26" spans="1:16" x14ac:dyDescent="0.25">
      <c r="A26" s="17" t="s">
        <v>70</v>
      </c>
      <c r="E26" s="25" t="s">
        <v>629</v>
      </c>
    </row>
    <row r="27" spans="1:16" x14ac:dyDescent="0.25">
      <c r="A27" s="17" t="s">
        <v>70</v>
      </c>
      <c r="E27" s="25" t="s">
        <v>630</v>
      </c>
    </row>
    <row r="28" spans="1:16" x14ac:dyDescent="0.25">
      <c r="A28" s="17" t="s">
        <v>70</v>
      </c>
      <c r="E28" s="25" t="s">
        <v>110</v>
      </c>
    </row>
    <row r="29" spans="1:16" x14ac:dyDescent="0.25">
      <c r="A29" s="17" t="s">
        <v>73</v>
      </c>
      <c r="E29" s="19" t="s">
        <v>74</v>
      </c>
    </row>
    <row r="30" spans="1:16" x14ac:dyDescent="0.25">
      <c r="A30" s="14" t="s">
        <v>62</v>
      </c>
      <c r="B30" s="14"/>
      <c r="C30" s="15" t="s">
        <v>632</v>
      </c>
      <c r="D30" s="14"/>
      <c r="E30" s="14" t="s">
        <v>633</v>
      </c>
      <c r="F30" s="14"/>
      <c r="G30" s="14"/>
      <c r="H30" s="14"/>
      <c r="I30" s="16">
        <f>SUMIFS(I31:I42,A31:A42,"P")</f>
        <v>0</v>
      </c>
    </row>
    <row r="31" spans="1:16" x14ac:dyDescent="0.25">
      <c r="A31" s="17" t="s">
        <v>64</v>
      </c>
      <c r="B31" s="17">
        <v>4</v>
      </c>
      <c r="C31" s="18" t="s">
        <v>634</v>
      </c>
      <c r="D31" t="s">
        <v>66</v>
      </c>
      <c r="E31" s="19" t="s">
        <v>635</v>
      </c>
      <c r="F31" s="20" t="s">
        <v>113</v>
      </c>
      <c r="G31" s="21">
        <v>10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19" t="s">
        <v>636</v>
      </c>
    </row>
    <row r="33" spans="1:16" x14ac:dyDescent="0.25">
      <c r="A33" s="17" t="s">
        <v>70</v>
      </c>
      <c r="E33" s="25" t="s">
        <v>637</v>
      </c>
    </row>
    <row r="34" spans="1:16" x14ac:dyDescent="0.25">
      <c r="A34" s="17" t="s">
        <v>70</v>
      </c>
      <c r="E34" s="25" t="s">
        <v>638</v>
      </c>
    </row>
    <row r="35" spans="1:16" x14ac:dyDescent="0.25">
      <c r="A35" s="17" t="s">
        <v>70</v>
      </c>
      <c r="E35" s="25" t="s">
        <v>145</v>
      </c>
    </row>
    <row r="36" spans="1:16" x14ac:dyDescent="0.25">
      <c r="A36" s="17" t="s">
        <v>73</v>
      </c>
      <c r="E36" s="19" t="s">
        <v>74</v>
      </c>
    </row>
    <row r="37" spans="1:16" x14ac:dyDescent="0.25">
      <c r="A37" s="17" t="s">
        <v>64</v>
      </c>
      <c r="B37" s="17">
        <v>5</v>
      </c>
      <c r="C37" s="18" t="s">
        <v>216</v>
      </c>
      <c r="D37" t="s">
        <v>66</v>
      </c>
      <c r="E37" s="19" t="s">
        <v>217</v>
      </c>
      <c r="F37" s="20" t="s">
        <v>113</v>
      </c>
      <c r="G37" s="21">
        <v>10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69</v>
      </c>
      <c r="E38" s="19" t="s">
        <v>639</v>
      </c>
    </row>
    <row r="39" spans="1:16" x14ac:dyDescent="0.25">
      <c r="A39" s="17" t="s">
        <v>70</v>
      </c>
      <c r="E39" s="25" t="s">
        <v>637</v>
      </c>
    </row>
    <row r="40" spans="1:16" x14ac:dyDescent="0.25">
      <c r="A40" s="17" t="s">
        <v>70</v>
      </c>
      <c r="E40" s="25" t="s">
        <v>638</v>
      </c>
    </row>
    <row r="41" spans="1:16" x14ac:dyDescent="0.25">
      <c r="A41" s="17" t="s">
        <v>70</v>
      </c>
      <c r="E41" s="25" t="s">
        <v>145</v>
      </c>
    </row>
    <row r="42" spans="1:16" x14ac:dyDescent="0.25">
      <c r="A42" s="17" t="s">
        <v>73</v>
      </c>
      <c r="E42" s="19" t="s">
        <v>74</v>
      </c>
    </row>
    <row r="43" spans="1:16" x14ac:dyDescent="0.25">
      <c r="A43" s="14" t="s">
        <v>62</v>
      </c>
      <c r="B43" s="14"/>
      <c r="C43" s="15" t="s">
        <v>640</v>
      </c>
      <c r="D43" s="14"/>
      <c r="E43" s="14" t="s">
        <v>641</v>
      </c>
      <c r="F43" s="14"/>
      <c r="G43" s="14"/>
      <c r="H43" s="14"/>
      <c r="I43" s="16">
        <f>SUMIFS(I44:I67,A44:A67,"P")</f>
        <v>0</v>
      </c>
    </row>
    <row r="44" spans="1:16" x14ac:dyDescent="0.25">
      <c r="A44" s="17" t="s">
        <v>64</v>
      </c>
      <c r="B44" s="17">
        <v>6</v>
      </c>
      <c r="C44" s="18" t="s">
        <v>233</v>
      </c>
      <c r="D44" t="s">
        <v>66</v>
      </c>
      <c r="E44" s="19" t="s">
        <v>234</v>
      </c>
      <c r="F44" s="20" t="s">
        <v>113</v>
      </c>
      <c r="G44" s="21">
        <v>20</v>
      </c>
      <c r="H44" s="22">
        <v>0</v>
      </c>
      <c r="I44" s="22">
        <f>ROUND(G44*H44,P4)</f>
        <v>0</v>
      </c>
      <c r="O44" s="23">
        <f>I44*0.21</f>
        <v>0</v>
      </c>
      <c r="P44">
        <v>3</v>
      </c>
    </row>
    <row r="45" spans="1:16" ht="30" x14ac:dyDescent="0.25">
      <c r="A45" s="17" t="s">
        <v>69</v>
      </c>
      <c r="E45" s="19" t="s">
        <v>642</v>
      </c>
    </row>
    <row r="46" spans="1:16" x14ac:dyDescent="0.25">
      <c r="A46" s="17" t="s">
        <v>70</v>
      </c>
      <c r="E46" s="25" t="s">
        <v>643</v>
      </c>
    </row>
    <row r="47" spans="1:16" x14ac:dyDescent="0.25">
      <c r="A47" s="17" t="s">
        <v>70</v>
      </c>
      <c r="E47" s="25" t="s">
        <v>644</v>
      </c>
    </row>
    <row r="48" spans="1:16" x14ac:dyDescent="0.25">
      <c r="A48" s="17" t="s">
        <v>70</v>
      </c>
      <c r="E48" s="25" t="s">
        <v>155</v>
      </c>
    </row>
    <row r="49" spans="1:16" x14ac:dyDescent="0.25">
      <c r="A49" s="17" t="s">
        <v>73</v>
      </c>
      <c r="E49" s="19" t="s">
        <v>74</v>
      </c>
    </row>
    <row r="50" spans="1:16" x14ac:dyDescent="0.25">
      <c r="A50" s="17" t="s">
        <v>64</v>
      </c>
      <c r="B50" s="17">
        <v>7</v>
      </c>
      <c r="C50" s="18" t="s">
        <v>237</v>
      </c>
      <c r="D50" t="s">
        <v>66</v>
      </c>
      <c r="E50" s="19" t="s">
        <v>238</v>
      </c>
      <c r="F50" s="20" t="s">
        <v>68</v>
      </c>
      <c r="G50" s="21">
        <v>2</v>
      </c>
      <c r="H50" s="22">
        <v>0</v>
      </c>
      <c r="I50" s="22">
        <f>ROUND(G50*H50,P4)</f>
        <v>0</v>
      </c>
      <c r="O50" s="23">
        <f>I50*0.21</f>
        <v>0</v>
      </c>
      <c r="P50">
        <v>3</v>
      </c>
    </row>
    <row r="51" spans="1:16" x14ac:dyDescent="0.25">
      <c r="A51" s="17" t="s">
        <v>69</v>
      </c>
      <c r="E51" s="24" t="s">
        <v>66</v>
      </c>
    </row>
    <row r="52" spans="1:16" x14ac:dyDescent="0.25">
      <c r="A52" s="17" t="s">
        <v>70</v>
      </c>
      <c r="E52" s="25" t="s">
        <v>645</v>
      </c>
    </row>
    <row r="53" spans="1:16" x14ac:dyDescent="0.25">
      <c r="A53" s="17" t="s">
        <v>70</v>
      </c>
      <c r="E53" s="25" t="s">
        <v>646</v>
      </c>
    </row>
    <row r="54" spans="1:16" x14ac:dyDescent="0.25">
      <c r="A54" s="17" t="s">
        <v>70</v>
      </c>
      <c r="E54" s="25" t="s">
        <v>93</v>
      </c>
    </row>
    <row r="55" spans="1:16" x14ac:dyDescent="0.25">
      <c r="A55" s="17" t="s">
        <v>73</v>
      </c>
      <c r="E55" s="19" t="s">
        <v>74</v>
      </c>
    </row>
    <row r="56" spans="1:16" x14ac:dyDescent="0.25">
      <c r="A56" s="17" t="s">
        <v>64</v>
      </c>
      <c r="B56" s="17">
        <v>8</v>
      </c>
      <c r="C56" s="18" t="s">
        <v>244</v>
      </c>
      <c r="D56" t="s">
        <v>66</v>
      </c>
      <c r="E56" s="19" t="s">
        <v>245</v>
      </c>
      <c r="F56" s="20" t="s">
        <v>68</v>
      </c>
      <c r="G56" s="21">
        <v>2</v>
      </c>
      <c r="H56" s="22">
        <v>0</v>
      </c>
      <c r="I56" s="22">
        <f>ROUND(G56*H56,P4)</f>
        <v>0</v>
      </c>
      <c r="O56" s="23">
        <f>I56*0.21</f>
        <v>0</v>
      </c>
      <c r="P56">
        <v>3</v>
      </c>
    </row>
    <row r="57" spans="1:16" x14ac:dyDescent="0.25">
      <c r="A57" s="17" t="s">
        <v>69</v>
      </c>
      <c r="E57" s="24" t="s">
        <v>66</v>
      </c>
    </row>
    <row r="58" spans="1:16" x14ac:dyDescent="0.25">
      <c r="A58" s="17" t="s">
        <v>70</v>
      </c>
      <c r="E58" s="25" t="s">
        <v>647</v>
      </c>
    </row>
    <row r="59" spans="1:16" x14ac:dyDescent="0.25">
      <c r="A59" s="17" t="s">
        <v>70</v>
      </c>
      <c r="E59" s="25" t="s">
        <v>646</v>
      </c>
    </row>
    <row r="60" spans="1:16" x14ac:dyDescent="0.25">
      <c r="A60" s="17" t="s">
        <v>70</v>
      </c>
      <c r="E60" s="25" t="s">
        <v>93</v>
      </c>
    </row>
    <row r="61" spans="1:16" x14ac:dyDescent="0.25">
      <c r="A61" s="17" t="s">
        <v>73</v>
      </c>
      <c r="E61" s="19" t="s">
        <v>74</v>
      </c>
    </row>
    <row r="62" spans="1:16" x14ac:dyDescent="0.25">
      <c r="A62" s="17" t="s">
        <v>64</v>
      </c>
      <c r="B62" s="17">
        <v>9</v>
      </c>
      <c r="C62" s="18" t="s">
        <v>648</v>
      </c>
      <c r="D62" t="s">
        <v>66</v>
      </c>
      <c r="E62" s="19" t="s">
        <v>649</v>
      </c>
      <c r="F62" s="20" t="s">
        <v>68</v>
      </c>
      <c r="G62" s="21">
        <v>1</v>
      </c>
      <c r="H62" s="22">
        <v>0</v>
      </c>
      <c r="I62" s="22">
        <f>ROUND(G62*H62,P4)</f>
        <v>0</v>
      </c>
      <c r="O62" s="23">
        <f>I62*0.21</f>
        <v>0</v>
      </c>
      <c r="P62">
        <v>3</v>
      </c>
    </row>
    <row r="63" spans="1:16" x14ac:dyDescent="0.25">
      <c r="A63" s="17" t="s">
        <v>69</v>
      </c>
      <c r="E63" s="24" t="s">
        <v>66</v>
      </c>
    </row>
    <row r="64" spans="1:16" x14ac:dyDescent="0.25">
      <c r="A64" s="17" t="s">
        <v>70</v>
      </c>
      <c r="E64" s="25" t="s">
        <v>629</v>
      </c>
    </row>
    <row r="65" spans="1:16" x14ac:dyDescent="0.25">
      <c r="A65" s="17" t="s">
        <v>70</v>
      </c>
      <c r="E65" s="25" t="s">
        <v>630</v>
      </c>
    </row>
    <row r="66" spans="1:16" x14ac:dyDescent="0.25">
      <c r="A66" s="17" t="s">
        <v>70</v>
      </c>
      <c r="E66" s="25" t="s">
        <v>110</v>
      </c>
    </row>
    <row r="67" spans="1:16" x14ac:dyDescent="0.25">
      <c r="A67" s="17" t="s">
        <v>73</v>
      </c>
      <c r="E67" s="19" t="s">
        <v>74</v>
      </c>
    </row>
    <row r="68" spans="1:16" x14ac:dyDescent="0.25">
      <c r="A68" s="14" t="s">
        <v>62</v>
      </c>
      <c r="B68" s="14"/>
      <c r="C68" s="15" t="s">
        <v>650</v>
      </c>
      <c r="D68" s="14"/>
      <c r="E68" s="14" t="s">
        <v>651</v>
      </c>
      <c r="F68" s="14"/>
      <c r="G68" s="14"/>
      <c r="H68" s="14"/>
      <c r="I68" s="16">
        <f>SUMIFS(I69:I86,A69:A86,"P")</f>
        <v>0</v>
      </c>
    </row>
    <row r="69" spans="1:16" x14ac:dyDescent="0.25">
      <c r="A69" s="17" t="s">
        <v>64</v>
      </c>
      <c r="B69" s="17">
        <v>10</v>
      </c>
      <c r="C69" s="18" t="s">
        <v>652</v>
      </c>
      <c r="D69" t="s">
        <v>66</v>
      </c>
      <c r="E69" s="19" t="s">
        <v>653</v>
      </c>
      <c r="F69" s="20" t="s">
        <v>113</v>
      </c>
      <c r="G69" s="21">
        <v>200</v>
      </c>
      <c r="H69" s="22">
        <v>0</v>
      </c>
      <c r="I69" s="22">
        <f>ROUND(G69*H69,P4)</f>
        <v>0</v>
      </c>
      <c r="O69" s="23">
        <f>I69*0.21</f>
        <v>0</v>
      </c>
      <c r="P69">
        <v>3</v>
      </c>
    </row>
    <row r="70" spans="1:16" x14ac:dyDescent="0.25">
      <c r="A70" s="17" t="s">
        <v>69</v>
      </c>
      <c r="E70" s="19" t="s">
        <v>654</v>
      </c>
    </row>
    <row r="71" spans="1:16" x14ac:dyDescent="0.25">
      <c r="A71" s="17" t="s">
        <v>70</v>
      </c>
      <c r="E71" s="25" t="s">
        <v>655</v>
      </c>
    </row>
    <row r="72" spans="1:16" x14ac:dyDescent="0.25">
      <c r="A72" s="17" t="s">
        <v>70</v>
      </c>
      <c r="E72" s="25" t="s">
        <v>656</v>
      </c>
    </row>
    <row r="73" spans="1:16" x14ac:dyDescent="0.25">
      <c r="A73" s="17" t="s">
        <v>70</v>
      </c>
      <c r="E73" s="25" t="s">
        <v>657</v>
      </c>
    </row>
    <row r="74" spans="1:16" x14ac:dyDescent="0.25">
      <c r="A74" s="17" t="s">
        <v>73</v>
      </c>
      <c r="E74" s="19" t="s">
        <v>74</v>
      </c>
    </row>
    <row r="75" spans="1:16" x14ac:dyDescent="0.25">
      <c r="A75" s="17" t="s">
        <v>64</v>
      </c>
      <c r="B75" s="17">
        <v>11</v>
      </c>
      <c r="C75" s="18" t="s">
        <v>549</v>
      </c>
      <c r="D75" t="s">
        <v>66</v>
      </c>
      <c r="E75" s="19" t="s">
        <v>550</v>
      </c>
      <c r="F75" s="20" t="s">
        <v>113</v>
      </c>
      <c r="G75" s="21">
        <v>2</v>
      </c>
      <c r="H75" s="22">
        <v>0</v>
      </c>
      <c r="I75" s="22">
        <f>ROUND(G75*H75,P4)</f>
        <v>0</v>
      </c>
      <c r="O75" s="23">
        <f>I75*0.21</f>
        <v>0</v>
      </c>
      <c r="P75">
        <v>3</v>
      </c>
    </row>
    <row r="76" spans="1:16" x14ac:dyDescent="0.25">
      <c r="A76" s="17" t="s">
        <v>69</v>
      </c>
      <c r="E76" s="24" t="s">
        <v>66</v>
      </c>
    </row>
    <row r="77" spans="1:16" x14ac:dyDescent="0.25">
      <c r="A77" s="17" t="s">
        <v>70</v>
      </c>
      <c r="E77" s="25" t="s">
        <v>647</v>
      </c>
    </row>
    <row r="78" spans="1:16" x14ac:dyDescent="0.25">
      <c r="A78" s="17" t="s">
        <v>70</v>
      </c>
      <c r="E78" s="25" t="s">
        <v>646</v>
      </c>
    </row>
    <row r="79" spans="1:16" x14ac:dyDescent="0.25">
      <c r="A79" s="17" t="s">
        <v>70</v>
      </c>
      <c r="E79" s="25" t="s">
        <v>93</v>
      </c>
    </row>
    <row r="80" spans="1:16" x14ac:dyDescent="0.25">
      <c r="A80" s="17" t="s">
        <v>73</v>
      </c>
      <c r="E80" s="19" t="s">
        <v>74</v>
      </c>
    </row>
    <row r="81" spans="1:16" ht="30" x14ac:dyDescent="0.25">
      <c r="A81" s="17" t="s">
        <v>64</v>
      </c>
      <c r="B81" s="17">
        <v>12</v>
      </c>
      <c r="C81" s="18" t="s">
        <v>658</v>
      </c>
      <c r="D81" t="s">
        <v>66</v>
      </c>
      <c r="E81" s="19" t="s">
        <v>659</v>
      </c>
      <c r="F81" s="20" t="s">
        <v>68</v>
      </c>
      <c r="G81" s="21">
        <v>2</v>
      </c>
      <c r="H81" s="22">
        <v>0</v>
      </c>
      <c r="I81" s="22">
        <f>ROUND(G81*H81,P4)</f>
        <v>0</v>
      </c>
      <c r="O81" s="23">
        <f>I81*0.21</f>
        <v>0</v>
      </c>
      <c r="P81">
        <v>3</v>
      </c>
    </row>
    <row r="82" spans="1:16" x14ac:dyDescent="0.25">
      <c r="A82" s="17" t="s">
        <v>69</v>
      </c>
      <c r="E82" s="24" t="s">
        <v>66</v>
      </c>
    </row>
    <row r="83" spans="1:16" x14ac:dyDescent="0.25">
      <c r="A83" s="17" t="s">
        <v>70</v>
      </c>
      <c r="E83" s="25" t="s">
        <v>645</v>
      </c>
    </row>
    <row r="84" spans="1:16" x14ac:dyDescent="0.25">
      <c r="A84" s="17" t="s">
        <v>70</v>
      </c>
      <c r="E84" s="25" t="s">
        <v>646</v>
      </c>
    </row>
    <row r="85" spans="1:16" x14ac:dyDescent="0.25">
      <c r="A85" s="17" t="s">
        <v>70</v>
      </c>
      <c r="E85" s="25" t="s">
        <v>93</v>
      </c>
    </row>
    <row r="86" spans="1:16" x14ac:dyDescent="0.25">
      <c r="A86" s="17" t="s">
        <v>73</v>
      </c>
      <c r="E86" s="19" t="s">
        <v>74</v>
      </c>
    </row>
    <row r="87" spans="1:16" x14ac:dyDescent="0.25">
      <c r="A87" s="14" t="s">
        <v>62</v>
      </c>
      <c r="B87" s="14"/>
      <c r="C87" s="15" t="s">
        <v>660</v>
      </c>
      <c r="D87" s="14"/>
      <c r="E87" s="14" t="s">
        <v>661</v>
      </c>
      <c r="F87" s="14"/>
      <c r="G87" s="14"/>
      <c r="H87" s="14"/>
      <c r="I87" s="16">
        <f>SUMIFS(I88:I93,A88:A93,"P")</f>
        <v>0</v>
      </c>
    </row>
    <row r="88" spans="1:16" ht="30" x14ac:dyDescent="0.25">
      <c r="A88" s="17" t="s">
        <v>64</v>
      </c>
      <c r="B88" s="17">
        <v>13</v>
      </c>
      <c r="C88" s="18" t="s">
        <v>662</v>
      </c>
      <c r="D88" t="s">
        <v>66</v>
      </c>
      <c r="E88" s="19" t="s">
        <v>663</v>
      </c>
      <c r="F88" s="20" t="s">
        <v>68</v>
      </c>
      <c r="G88" s="21">
        <v>1</v>
      </c>
      <c r="H88" s="22">
        <v>0</v>
      </c>
      <c r="I88" s="22">
        <f>ROUND(G88*H88,P4)</f>
        <v>0</v>
      </c>
      <c r="O88" s="23">
        <f>I88*0.21</f>
        <v>0</v>
      </c>
      <c r="P88">
        <v>3</v>
      </c>
    </row>
    <row r="89" spans="1:16" x14ac:dyDescent="0.25">
      <c r="A89" s="17" t="s">
        <v>69</v>
      </c>
      <c r="E89" s="24" t="s">
        <v>66</v>
      </c>
    </row>
    <row r="90" spans="1:16" x14ac:dyDescent="0.25">
      <c r="A90" s="17" t="s">
        <v>70</v>
      </c>
      <c r="E90" s="25" t="s">
        <v>629</v>
      </c>
    </row>
    <row r="91" spans="1:16" x14ac:dyDescent="0.25">
      <c r="A91" s="17" t="s">
        <v>70</v>
      </c>
      <c r="E91" s="25" t="s">
        <v>630</v>
      </c>
    </row>
    <row r="92" spans="1:16" x14ac:dyDescent="0.25">
      <c r="A92" s="17" t="s">
        <v>70</v>
      </c>
      <c r="E92" s="25" t="s">
        <v>110</v>
      </c>
    </row>
    <row r="93" spans="1:16" x14ac:dyDescent="0.25">
      <c r="A93" s="17" t="s">
        <v>73</v>
      </c>
      <c r="E93" s="19" t="s">
        <v>74</v>
      </c>
    </row>
    <row r="94" spans="1:16" x14ac:dyDescent="0.25">
      <c r="A94" s="14" t="s">
        <v>62</v>
      </c>
      <c r="B94" s="14"/>
      <c r="C94" s="15" t="s">
        <v>664</v>
      </c>
      <c r="D94" s="14"/>
      <c r="E94" s="14" t="s">
        <v>665</v>
      </c>
      <c r="F94" s="14"/>
      <c r="G94" s="14"/>
      <c r="H94" s="14"/>
      <c r="I94" s="16">
        <f>SUMIFS(I95:I112,A95:A112,"P")</f>
        <v>0</v>
      </c>
    </row>
    <row r="95" spans="1:16" ht="30" x14ac:dyDescent="0.25">
      <c r="A95" s="17" t="s">
        <v>64</v>
      </c>
      <c r="B95" s="17">
        <v>14</v>
      </c>
      <c r="C95" s="18" t="s">
        <v>666</v>
      </c>
      <c r="D95" t="s">
        <v>66</v>
      </c>
      <c r="E95" s="19" t="s">
        <v>667</v>
      </c>
      <c r="F95" s="20" t="s">
        <v>68</v>
      </c>
      <c r="G95" s="21">
        <v>1</v>
      </c>
      <c r="H95" s="22">
        <v>0</v>
      </c>
      <c r="I95" s="22">
        <f>ROUND(G95*H95,P4)</f>
        <v>0</v>
      </c>
      <c r="O95" s="23">
        <f>I95*0.21</f>
        <v>0</v>
      </c>
      <c r="P95">
        <v>3</v>
      </c>
    </row>
    <row r="96" spans="1:16" x14ac:dyDescent="0.25">
      <c r="A96" s="17" t="s">
        <v>69</v>
      </c>
      <c r="E96" s="24" t="s">
        <v>66</v>
      </c>
    </row>
    <row r="97" spans="1:16" x14ac:dyDescent="0.25">
      <c r="A97" s="17" t="s">
        <v>70</v>
      </c>
      <c r="E97" s="25" t="s">
        <v>629</v>
      </c>
    </row>
    <row r="98" spans="1:16" x14ac:dyDescent="0.25">
      <c r="A98" s="17" t="s">
        <v>70</v>
      </c>
      <c r="E98" s="25" t="s">
        <v>630</v>
      </c>
    </row>
    <row r="99" spans="1:16" x14ac:dyDescent="0.25">
      <c r="A99" s="17" t="s">
        <v>70</v>
      </c>
      <c r="E99" s="25" t="s">
        <v>110</v>
      </c>
    </row>
    <row r="100" spans="1:16" x14ac:dyDescent="0.25">
      <c r="A100" s="17" t="s">
        <v>73</v>
      </c>
      <c r="E100" s="19" t="s">
        <v>74</v>
      </c>
    </row>
    <row r="101" spans="1:16" ht="30" x14ac:dyDescent="0.25">
      <c r="A101" s="17" t="s">
        <v>64</v>
      </c>
      <c r="B101" s="17">
        <v>15</v>
      </c>
      <c r="C101" s="18" t="s">
        <v>668</v>
      </c>
      <c r="D101" t="s">
        <v>66</v>
      </c>
      <c r="E101" s="19" t="s">
        <v>669</v>
      </c>
      <c r="F101" s="20" t="s">
        <v>68</v>
      </c>
      <c r="G101" s="21">
        <v>1</v>
      </c>
      <c r="H101" s="22">
        <v>0</v>
      </c>
      <c r="I101" s="22">
        <f>ROUND(G101*H101,P4)</f>
        <v>0</v>
      </c>
      <c r="O101" s="23">
        <f>I101*0.21</f>
        <v>0</v>
      </c>
      <c r="P101">
        <v>3</v>
      </c>
    </row>
    <row r="102" spans="1:16" x14ac:dyDescent="0.25">
      <c r="A102" s="17" t="s">
        <v>69</v>
      </c>
      <c r="E102" s="24" t="s">
        <v>66</v>
      </c>
    </row>
    <row r="103" spans="1:16" x14ac:dyDescent="0.25">
      <c r="A103" s="17" t="s">
        <v>70</v>
      </c>
      <c r="E103" s="25" t="s">
        <v>629</v>
      </c>
    </row>
    <row r="104" spans="1:16" x14ac:dyDescent="0.25">
      <c r="A104" s="17" t="s">
        <v>70</v>
      </c>
      <c r="E104" s="25" t="s">
        <v>630</v>
      </c>
    </row>
    <row r="105" spans="1:16" x14ac:dyDescent="0.25">
      <c r="A105" s="17" t="s">
        <v>70</v>
      </c>
      <c r="E105" s="25" t="s">
        <v>110</v>
      </c>
    </row>
    <row r="106" spans="1:16" x14ac:dyDescent="0.25">
      <c r="A106" s="17" t="s">
        <v>73</v>
      </c>
      <c r="E106" s="19" t="s">
        <v>74</v>
      </c>
    </row>
    <row r="107" spans="1:16" x14ac:dyDescent="0.25">
      <c r="A107" s="17" t="s">
        <v>64</v>
      </c>
      <c r="B107" s="17">
        <v>16</v>
      </c>
      <c r="C107" s="18" t="s">
        <v>670</v>
      </c>
      <c r="D107" t="s">
        <v>66</v>
      </c>
      <c r="E107" s="19" t="s">
        <v>671</v>
      </c>
      <c r="F107" s="20" t="s">
        <v>68</v>
      </c>
      <c r="G107" s="21">
        <v>1</v>
      </c>
      <c r="H107" s="22">
        <v>0</v>
      </c>
      <c r="I107" s="22">
        <f>ROUND(G107*H107,P4)</f>
        <v>0</v>
      </c>
      <c r="O107" s="23">
        <f>I107*0.21</f>
        <v>0</v>
      </c>
      <c r="P107">
        <v>3</v>
      </c>
    </row>
    <row r="108" spans="1:16" x14ac:dyDescent="0.25">
      <c r="A108" s="17" t="s">
        <v>69</v>
      </c>
      <c r="E108" s="24" t="s">
        <v>66</v>
      </c>
    </row>
    <row r="109" spans="1:16" x14ac:dyDescent="0.25">
      <c r="A109" s="17" t="s">
        <v>70</v>
      </c>
      <c r="E109" s="25" t="s">
        <v>629</v>
      </c>
    </row>
    <row r="110" spans="1:16" x14ac:dyDescent="0.25">
      <c r="A110" s="17" t="s">
        <v>70</v>
      </c>
      <c r="E110" s="25" t="s">
        <v>630</v>
      </c>
    </row>
    <row r="111" spans="1:16" x14ac:dyDescent="0.25">
      <c r="A111" s="17" t="s">
        <v>70</v>
      </c>
      <c r="E111" s="25" t="s">
        <v>110</v>
      </c>
    </row>
    <row r="112" spans="1:16" x14ac:dyDescent="0.25">
      <c r="A112" s="17" t="s">
        <v>73</v>
      </c>
      <c r="E112" s="19" t="s">
        <v>74</v>
      </c>
    </row>
    <row r="113" spans="1:16" x14ac:dyDescent="0.25">
      <c r="A113" s="14" t="s">
        <v>62</v>
      </c>
      <c r="B113" s="14"/>
      <c r="C113" s="15" t="s">
        <v>672</v>
      </c>
      <c r="D113" s="14"/>
      <c r="E113" s="14" t="s">
        <v>673</v>
      </c>
      <c r="F113" s="14"/>
      <c r="G113" s="14"/>
      <c r="H113" s="14"/>
      <c r="I113" s="16">
        <f>SUMIFS(I114:I161,A114:A161,"P")</f>
        <v>0</v>
      </c>
    </row>
    <row r="114" spans="1:16" x14ac:dyDescent="0.25">
      <c r="A114" s="17" t="s">
        <v>64</v>
      </c>
      <c r="B114" s="17">
        <v>17</v>
      </c>
      <c r="C114" s="18" t="s">
        <v>674</v>
      </c>
      <c r="D114" t="s">
        <v>66</v>
      </c>
      <c r="E114" s="19" t="s">
        <v>675</v>
      </c>
      <c r="F114" s="20" t="s">
        <v>113</v>
      </c>
      <c r="G114" s="21">
        <v>400</v>
      </c>
      <c r="H114" s="22">
        <v>0</v>
      </c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69</v>
      </c>
      <c r="E115" s="24" t="s">
        <v>66</v>
      </c>
    </row>
    <row r="116" spans="1:16" x14ac:dyDescent="0.25">
      <c r="A116" s="17" t="s">
        <v>70</v>
      </c>
      <c r="E116" s="25" t="s">
        <v>676</v>
      </c>
    </row>
    <row r="117" spans="1:16" x14ac:dyDescent="0.25">
      <c r="A117" s="17" t="s">
        <v>70</v>
      </c>
      <c r="E117" s="25" t="s">
        <v>677</v>
      </c>
    </row>
    <row r="118" spans="1:16" x14ac:dyDescent="0.25">
      <c r="A118" s="17" t="s">
        <v>70</v>
      </c>
      <c r="E118" s="25" t="s">
        <v>678</v>
      </c>
    </row>
    <row r="119" spans="1:16" x14ac:dyDescent="0.25">
      <c r="A119" s="17" t="s">
        <v>73</v>
      </c>
      <c r="E119" s="19" t="s">
        <v>74</v>
      </c>
    </row>
    <row r="120" spans="1:16" x14ac:dyDescent="0.25">
      <c r="A120" s="17" t="s">
        <v>64</v>
      </c>
      <c r="B120" s="17">
        <v>18</v>
      </c>
      <c r="C120" s="18" t="s">
        <v>679</v>
      </c>
      <c r="D120" t="s">
        <v>66</v>
      </c>
      <c r="E120" s="19" t="s">
        <v>680</v>
      </c>
      <c r="F120" s="20" t="s">
        <v>113</v>
      </c>
      <c r="G120" s="21">
        <v>400</v>
      </c>
      <c r="H120" s="22">
        <v>0</v>
      </c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69</v>
      </c>
      <c r="E121" s="24" t="s">
        <v>66</v>
      </c>
    </row>
    <row r="122" spans="1:16" x14ac:dyDescent="0.25">
      <c r="A122" s="17" t="s">
        <v>70</v>
      </c>
      <c r="E122" s="25" t="s">
        <v>681</v>
      </c>
    </row>
    <row r="123" spans="1:16" x14ac:dyDescent="0.25">
      <c r="A123" s="17" t="s">
        <v>70</v>
      </c>
      <c r="E123" s="25" t="s">
        <v>677</v>
      </c>
    </row>
    <row r="124" spans="1:16" x14ac:dyDescent="0.25">
      <c r="A124" s="17" t="s">
        <v>70</v>
      </c>
      <c r="E124" s="25" t="s">
        <v>678</v>
      </c>
    </row>
    <row r="125" spans="1:16" x14ac:dyDescent="0.25">
      <c r="A125" s="17" t="s">
        <v>73</v>
      </c>
      <c r="E125" s="19" t="s">
        <v>74</v>
      </c>
    </row>
    <row r="126" spans="1:16" x14ac:dyDescent="0.25">
      <c r="A126" s="17" t="s">
        <v>64</v>
      </c>
      <c r="B126" s="17">
        <v>19</v>
      </c>
      <c r="C126" s="18" t="s">
        <v>309</v>
      </c>
      <c r="D126" t="s">
        <v>66</v>
      </c>
      <c r="E126" s="19" t="s">
        <v>310</v>
      </c>
      <c r="F126" s="20" t="s">
        <v>311</v>
      </c>
      <c r="G126" s="21">
        <v>1</v>
      </c>
      <c r="H126" s="22">
        <v>0</v>
      </c>
      <c r="I126" s="22">
        <f>ROUND(G126*H126,P4)</f>
        <v>0</v>
      </c>
      <c r="O126" s="23">
        <f>I126*0.21</f>
        <v>0</v>
      </c>
      <c r="P126">
        <v>3</v>
      </c>
    </row>
    <row r="127" spans="1:16" x14ac:dyDescent="0.25">
      <c r="A127" s="17" t="s">
        <v>69</v>
      </c>
      <c r="E127" s="24" t="s">
        <v>66</v>
      </c>
    </row>
    <row r="128" spans="1:16" x14ac:dyDescent="0.25">
      <c r="A128" s="17" t="s">
        <v>70</v>
      </c>
      <c r="E128" s="25" t="s">
        <v>629</v>
      </c>
    </row>
    <row r="129" spans="1:16" x14ac:dyDescent="0.25">
      <c r="A129" s="17" t="s">
        <v>70</v>
      </c>
      <c r="E129" s="25" t="s">
        <v>630</v>
      </c>
    </row>
    <row r="130" spans="1:16" x14ac:dyDescent="0.25">
      <c r="A130" s="17" t="s">
        <v>70</v>
      </c>
      <c r="E130" s="25" t="s">
        <v>110</v>
      </c>
    </row>
    <row r="131" spans="1:16" x14ac:dyDescent="0.25">
      <c r="A131" s="17" t="s">
        <v>73</v>
      </c>
      <c r="E131" s="19" t="s">
        <v>74</v>
      </c>
    </row>
    <row r="132" spans="1:16" x14ac:dyDescent="0.25">
      <c r="A132" s="17" t="s">
        <v>64</v>
      </c>
      <c r="B132" s="17">
        <v>20</v>
      </c>
      <c r="C132" s="18" t="s">
        <v>313</v>
      </c>
      <c r="D132" t="s">
        <v>66</v>
      </c>
      <c r="E132" s="19" t="s">
        <v>314</v>
      </c>
      <c r="F132" s="20" t="s">
        <v>113</v>
      </c>
      <c r="G132" s="21">
        <v>400</v>
      </c>
      <c r="H132" s="22">
        <v>0</v>
      </c>
      <c r="I132" s="22">
        <f>ROUND(G132*H132,P4)</f>
        <v>0</v>
      </c>
      <c r="O132" s="23">
        <f>I132*0.21</f>
        <v>0</v>
      </c>
      <c r="P132">
        <v>3</v>
      </c>
    </row>
    <row r="133" spans="1:16" x14ac:dyDescent="0.25">
      <c r="A133" s="17" t="s">
        <v>69</v>
      </c>
      <c r="E133" s="24" t="s">
        <v>66</v>
      </c>
    </row>
    <row r="134" spans="1:16" x14ac:dyDescent="0.25">
      <c r="A134" s="17" t="s">
        <v>70</v>
      </c>
      <c r="E134" s="25" t="s">
        <v>681</v>
      </c>
    </row>
    <row r="135" spans="1:16" x14ac:dyDescent="0.25">
      <c r="A135" s="17" t="s">
        <v>70</v>
      </c>
      <c r="E135" s="25" t="s">
        <v>677</v>
      </c>
    </row>
    <row r="136" spans="1:16" x14ac:dyDescent="0.25">
      <c r="A136" s="17" t="s">
        <v>70</v>
      </c>
      <c r="E136" s="25" t="s">
        <v>678</v>
      </c>
    </row>
    <row r="137" spans="1:16" x14ac:dyDescent="0.25">
      <c r="A137" s="17" t="s">
        <v>73</v>
      </c>
      <c r="E137" s="19" t="s">
        <v>74</v>
      </c>
    </row>
    <row r="138" spans="1:16" x14ac:dyDescent="0.25">
      <c r="A138" s="17" t="s">
        <v>64</v>
      </c>
      <c r="B138" s="17">
        <v>21</v>
      </c>
      <c r="C138" s="18" t="s">
        <v>316</v>
      </c>
      <c r="D138" t="s">
        <v>66</v>
      </c>
      <c r="E138" s="19" t="s">
        <v>317</v>
      </c>
      <c r="F138" s="20" t="s">
        <v>68</v>
      </c>
      <c r="G138" s="21">
        <v>2</v>
      </c>
      <c r="H138" s="22">
        <v>0</v>
      </c>
      <c r="I138" s="22">
        <f>ROUND(G138*H138,P4)</f>
        <v>0</v>
      </c>
      <c r="O138" s="23">
        <f>I138*0.21</f>
        <v>0</v>
      </c>
      <c r="P138">
        <v>3</v>
      </c>
    </row>
    <row r="139" spans="1:16" x14ac:dyDescent="0.25">
      <c r="A139" s="17" t="s">
        <v>69</v>
      </c>
      <c r="E139" s="24" t="s">
        <v>66</v>
      </c>
    </row>
    <row r="140" spans="1:16" x14ac:dyDescent="0.25">
      <c r="A140" s="17" t="s">
        <v>70</v>
      </c>
      <c r="E140" s="25" t="s">
        <v>645</v>
      </c>
    </row>
    <row r="141" spans="1:16" x14ac:dyDescent="0.25">
      <c r="A141" s="17" t="s">
        <v>70</v>
      </c>
      <c r="E141" s="25" t="s">
        <v>646</v>
      </c>
    </row>
    <row r="142" spans="1:16" x14ac:dyDescent="0.25">
      <c r="A142" s="17" t="s">
        <v>70</v>
      </c>
      <c r="E142" s="25" t="s">
        <v>93</v>
      </c>
    </row>
    <row r="143" spans="1:16" x14ac:dyDescent="0.25">
      <c r="A143" s="17" t="s">
        <v>73</v>
      </c>
      <c r="E143" s="19" t="s">
        <v>74</v>
      </c>
    </row>
    <row r="144" spans="1:16" x14ac:dyDescent="0.25">
      <c r="A144" s="17" t="s">
        <v>64</v>
      </c>
      <c r="B144" s="17">
        <v>22</v>
      </c>
      <c r="C144" s="18" t="s">
        <v>318</v>
      </c>
      <c r="D144" t="s">
        <v>66</v>
      </c>
      <c r="E144" s="19" t="s">
        <v>682</v>
      </c>
      <c r="F144" s="20" t="s">
        <v>68</v>
      </c>
      <c r="G144" s="21">
        <v>2</v>
      </c>
      <c r="H144" s="22">
        <v>0</v>
      </c>
      <c r="I144" s="22">
        <f>ROUND(G144*H144,P4)</f>
        <v>0</v>
      </c>
      <c r="O144" s="23">
        <f>I144*0.21</f>
        <v>0</v>
      </c>
      <c r="P144">
        <v>3</v>
      </c>
    </row>
    <row r="145" spans="1:16" x14ac:dyDescent="0.25">
      <c r="A145" s="17" t="s">
        <v>69</v>
      </c>
      <c r="E145" s="24" t="s">
        <v>66</v>
      </c>
    </row>
    <row r="146" spans="1:16" x14ac:dyDescent="0.25">
      <c r="A146" s="17" t="s">
        <v>70</v>
      </c>
      <c r="E146" s="25" t="s">
        <v>647</v>
      </c>
    </row>
    <row r="147" spans="1:16" x14ac:dyDescent="0.25">
      <c r="A147" s="17" t="s">
        <v>70</v>
      </c>
      <c r="E147" s="25" t="s">
        <v>646</v>
      </c>
    </row>
    <row r="148" spans="1:16" x14ac:dyDescent="0.25">
      <c r="A148" s="17" t="s">
        <v>70</v>
      </c>
      <c r="E148" s="25" t="s">
        <v>93</v>
      </c>
    </row>
    <row r="149" spans="1:16" x14ac:dyDescent="0.25">
      <c r="A149" s="17" t="s">
        <v>73</v>
      </c>
      <c r="E149" s="19" t="s">
        <v>74</v>
      </c>
    </row>
    <row r="150" spans="1:16" x14ac:dyDescent="0.25">
      <c r="A150" s="17" t="s">
        <v>64</v>
      </c>
      <c r="B150" s="17">
        <v>23</v>
      </c>
      <c r="C150" s="18" t="s">
        <v>328</v>
      </c>
      <c r="D150" t="s">
        <v>66</v>
      </c>
      <c r="E150" s="19" t="s">
        <v>329</v>
      </c>
      <c r="F150" s="20" t="s">
        <v>68</v>
      </c>
      <c r="G150" s="21">
        <v>4</v>
      </c>
      <c r="H150" s="22">
        <v>0</v>
      </c>
      <c r="I150" s="22">
        <f>ROUND(G150*H150,P4)</f>
        <v>0</v>
      </c>
      <c r="O150" s="23">
        <f>I150*0.21</f>
        <v>0</v>
      </c>
      <c r="P150">
        <v>3</v>
      </c>
    </row>
    <row r="151" spans="1:16" x14ac:dyDescent="0.25">
      <c r="A151" s="17" t="s">
        <v>69</v>
      </c>
      <c r="E151" s="24" t="s">
        <v>66</v>
      </c>
    </row>
    <row r="152" spans="1:16" x14ac:dyDescent="0.25">
      <c r="A152" s="17" t="s">
        <v>70</v>
      </c>
      <c r="E152" s="25" t="s">
        <v>683</v>
      </c>
    </row>
    <row r="153" spans="1:16" x14ac:dyDescent="0.25">
      <c r="A153" s="17" t="s">
        <v>70</v>
      </c>
      <c r="E153" s="25" t="s">
        <v>684</v>
      </c>
    </row>
    <row r="154" spans="1:16" x14ac:dyDescent="0.25">
      <c r="A154" s="17" t="s">
        <v>70</v>
      </c>
      <c r="E154" s="25" t="s">
        <v>72</v>
      </c>
    </row>
    <row r="155" spans="1:16" x14ac:dyDescent="0.25">
      <c r="A155" s="17" t="s">
        <v>73</v>
      </c>
      <c r="E155" s="19" t="s">
        <v>74</v>
      </c>
    </row>
    <row r="156" spans="1:16" x14ac:dyDescent="0.25">
      <c r="A156" s="17" t="s">
        <v>64</v>
      </c>
      <c r="B156" s="17">
        <v>24</v>
      </c>
      <c r="C156" s="18" t="s">
        <v>685</v>
      </c>
      <c r="D156" t="s">
        <v>66</v>
      </c>
      <c r="E156" s="19" t="s">
        <v>332</v>
      </c>
      <c r="F156" s="20" t="s">
        <v>68</v>
      </c>
      <c r="G156" s="21">
        <v>4</v>
      </c>
      <c r="H156" s="22">
        <v>0</v>
      </c>
      <c r="I156" s="22">
        <f>ROUND(G156*H156,P4)</f>
        <v>0</v>
      </c>
      <c r="O156" s="23">
        <f>I156*0.21</f>
        <v>0</v>
      </c>
      <c r="P156">
        <v>3</v>
      </c>
    </row>
    <row r="157" spans="1:16" x14ac:dyDescent="0.25">
      <c r="A157" s="17" t="s">
        <v>69</v>
      </c>
      <c r="E157" s="24" t="s">
        <v>66</v>
      </c>
    </row>
    <row r="158" spans="1:16" x14ac:dyDescent="0.25">
      <c r="A158" s="17" t="s">
        <v>70</v>
      </c>
      <c r="E158" s="25" t="s">
        <v>629</v>
      </c>
    </row>
    <row r="159" spans="1:16" x14ac:dyDescent="0.25">
      <c r="A159" s="17" t="s">
        <v>70</v>
      </c>
      <c r="E159" s="25" t="s">
        <v>684</v>
      </c>
    </row>
    <row r="160" spans="1:16" x14ac:dyDescent="0.25">
      <c r="A160" s="17" t="s">
        <v>70</v>
      </c>
      <c r="E160" s="25" t="s">
        <v>72</v>
      </c>
    </row>
    <row r="161" spans="1:16" x14ac:dyDescent="0.25">
      <c r="A161" s="17" t="s">
        <v>73</v>
      </c>
      <c r="E161" s="19" t="s">
        <v>74</v>
      </c>
    </row>
    <row r="162" spans="1:16" x14ac:dyDescent="0.25">
      <c r="A162" s="14" t="s">
        <v>62</v>
      </c>
      <c r="B162" s="14"/>
      <c r="C162" s="15" t="s">
        <v>686</v>
      </c>
      <c r="D162" s="14"/>
      <c r="E162" s="14" t="s">
        <v>687</v>
      </c>
      <c r="F162" s="14"/>
      <c r="G162" s="14"/>
      <c r="H162" s="14"/>
      <c r="I162" s="16">
        <f>SUMIFS(I163:I180,A163:A180,"P")</f>
        <v>0</v>
      </c>
    </row>
    <row r="163" spans="1:16" x14ac:dyDescent="0.25">
      <c r="A163" s="17" t="s">
        <v>64</v>
      </c>
      <c r="B163" s="17">
        <v>25</v>
      </c>
      <c r="C163" s="18" t="s">
        <v>688</v>
      </c>
      <c r="D163" t="s">
        <v>66</v>
      </c>
      <c r="E163" s="19" t="s">
        <v>689</v>
      </c>
      <c r="F163" s="20" t="s">
        <v>77</v>
      </c>
      <c r="G163" s="21">
        <v>0.82</v>
      </c>
      <c r="H163" s="22">
        <v>0</v>
      </c>
      <c r="I163" s="22">
        <f>ROUND(G163*H163,P4)</f>
        <v>0</v>
      </c>
      <c r="O163" s="23">
        <f>I163*0.21</f>
        <v>0</v>
      </c>
      <c r="P163">
        <v>3</v>
      </c>
    </row>
    <row r="164" spans="1:16" x14ac:dyDescent="0.25">
      <c r="A164" s="17" t="s">
        <v>69</v>
      </c>
      <c r="E164" s="24" t="s">
        <v>66</v>
      </c>
    </row>
    <row r="165" spans="1:16" x14ac:dyDescent="0.25">
      <c r="A165" s="17" t="s">
        <v>70</v>
      </c>
      <c r="E165" s="25" t="s">
        <v>690</v>
      </c>
    </row>
    <row r="166" spans="1:16" x14ac:dyDescent="0.25">
      <c r="A166" s="17" t="s">
        <v>70</v>
      </c>
      <c r="E166" s="25" t="s">
        <v>691</v>
      </c>
    </row>
    <row r="167" spans="1:16" x14ac:dyDescent="0.25">
      <c r="A167" s="17" t="s">
        <v>70</v>
      </c>
      <c r="E167" s="25" t="s">
        <v>692</v>
      </c>
    </row>
    <row r="168" spans="1:16" x14ac:dyDescent="0.25">
      <c r="A168" s="17" t="s">
        <v>73</v>
      </c>
      <c r="E168" s="19" t="s">
        <v>74</v>
      </c>
    </row>
    <row r="169" spans="1:16" ht="30" x14ac:dyDescent="0.25">
      <c r="A169" s="17" t="s">
        <v>64</v>
      </c>
      <c r="B169" s="17">
        <v>26</v>
      </c>
      <c r="C169" s="18" t="s">
        <v>693</v>
      </c>
      <c r="D169" t="s">
        <v>66</v>
      </c>
      <c r="E169" s="19" t="s">
        <v>694</v>
      </c>
      <c r="F169" s="20" t="s">
        <v>77</v>
      </c>
      <c r="G169" s="21">
        <v>0.82</v>
      </c>
      <c r="H169" s="22">
        <v>0</v>
      </c>
      <c r="I169" s="22">
        <f>ROUND(G169*H169,P4)</f>
        <v>0</v>
      </c>
      <c r="O169" s="23">
        <f>I169*0.21</f>
        <v>0</v>
      </c>
      <c r="P169">
        <v>3</v>
      </c>
    </row>
    <row r="170" spans="1:16" x14ac:dyDescent="0.25">
      <c r="A170" s="17" t="s">
        <v>69</v>
      </c>
      <c r="E170" s="24" t="s">
        <v>66</v>
      </c>
    </row>
    <row r="171" spans="1:16" x14ac:dyDescent="0.25">
      <c r="A171" s="17" t="s">
        <v>70</v>
      </c>
      <c r="E171" s="25" t="s">
        <v>695</v>
      </c>
    </row>
    <row r="172" spans="1:16" x14ac:dyDescent="0.25">
      <c r="A172" s="17" t="s">
        <v>70</v>
      </c>
      <c r="E172" s="25" t="s">
        <v>691</v>
      </c>
    </row>
    <row r="173" spans="1:16" x14ac:dyDescent="0.25">
      <c r="A173" s="17" t="s">
        <v>70</v>
      </c>
      <c r="E173" s="25" t="s">
        <v>692</v>
      </c>
    </row>
    <row r="174" spans="1:16" ht="135" x14ac:dyDescent="0.25">
      <c r="A174" s="17" t="s">
        <v>73</v>
      </c>
      <c r="E174" s="19" t="s">
        <v>696</v>
      </c>
    </row>
    <row r="175" spans="1:16" ht="30" x14ac:dyDescent="0.25">
      <c r="A175" s="17" t="s">
        <v>64</v>
      </c>
      <c r="B175" s="17">
        <v>27</v>
      </c>
      <c r="C175" s="18" t="s">
        <v>697</v>
      </c>
      <c r="D175" t="s">
        <v>66</v>
      </c>
      <c r="E175" s="19" t="s">
        <v>698</v>
      </c>
      <c r="F175" s="20" t="s">
        <v>68</v>
      </c>
      <c r="G175" s="21">
        <v>4</v>
      </c>
      <c r="H175" s="22">
        <v>0</v>
      </c>
      <c r="I175" s="22">
        <f>ROUND(G175*H175,P4)</f>
        <v>0</v>
      </c>
      <c r="O175" s="23">
        <f>I175*0.21</f>
        <v>0</v>
      </c>
      <c r="P175">
        <v>3</v>
      </c>
    </row>
    <row r="176" spans="1:16" x14ac:dyDescent="0.25">
      <c r="A176" s="17" t="s">
        <v>69</v>
      </c>
      <c r="E176" s="24" t="s">
        <v>66</v>
      </c>
    </row>
    <row r="177" spans="1:16" x14ac:dyDescent="0.25">
      <c r="A177" s="17" t="s">
        <v>70</v>
      </c>
      <c r="E177" s="25" t="s">
        <v>699</v>
      </c>
    </row>
    <row r="178" spans="1:16" x14ac:dyDescent="0.25">
      <c r="A178" s="17" t="s">
        <v>70</v>
      </c>
      <c r="E178" s="25" t="s">
        <v>684</v>
      </c>
    </row>
    <row r="179" spans="1:16" x14ac:dyDescent="0.25">
      <c r="A179" s="17" t="s">
        <v>70</v>
      </c>
      <c r="E179" s="25" t="s">
        <v>72</v>
      </c>
    </row>
    <row r="180" spans="1:16" x14ac:dyDescent="0.25">
      <c r="A180" s="17" t="s">
        <v>73</v>
      </c>
      <c r="E180" s="19" t="s">
        <v>74</v>
      </c>
    </row>
    <row r="181" spans="1:16" x14ac:dyDescent="0.25">
      <c r="A181" s="14" t="s">
        <v>62</v>
      </c>
      <c r="B181" s="14"/>
      <c r="C181" s="15" t="s">
        <v>700</v>
      </c>
      <c r="D181" s="14"/>
      <c r="E181" s="14" t="s">
        <v>701</v>
      </c>
      <c r="F181" s="14"/>
      <c r="G181" s="14"/>
      <c r="H181" s="14"/>
      <c r="I181" s="16">
        <f>SUMIFS(I182:I295,A182:A295,"P")</f>
        <v>0</v>
      </c>
    </row>
    <row r="182" spans="1:16" ht="30" x14ac:dyDescent="0.25">
      <c r="A182" s="17" t="s">
        <v>64</v>
      </c>
      <c r="B182" s="17">
        <v>28</v>
      </c>
      <c r="C182" s="18" t="s">
        <v>702</v>
      </c>
      <c r="D182" t="s">
        <v>66</v>
      </c>
      <c r="E182" s="19" t="s">
        <v>703</v>
      </c>
      <c r="F182" s="20" t="s">
        <v>68</v>
      </c>
      <c r="G182" s="21">
        <v>1</v>
      </c>
      <c r="H182" s="22">
        <v>0</v>
      </c>
      <c r="I182" s="22">
        <f>ROUND(G182*H182,P4)</f>
        <v>0</v>
      </c>
      <c r="O182" s="23">
        <f>I182*0.21</f>
        <v>0</v>
      </c>
      <c r="P182">
        <v>3</v>
      </c>
    </row>
    <row r="183" spans="1:16" x14ac:dyDescent="0.25">
      <c r="A183" s="17" t="s">
        <v>69</v>
      </c>
      <c r="E183" s="24" t="s">
        <v>66</v>
      </c>
    </row>
    <row r="184" spans="1:16" x14ac:dyDescent="0.25">
      <c r="A184" s="17" t="s">
        <v>70</v>
      </c>
      <c r="E184" s="25" t="s">
        <v>629</v>
      </c>
    </row>
    <row r="185" spans="1:16" x14ac:dyDescent="0.25">
      <c r="A185" s="17" t="s">
        <v>70</v>
      </c>
      <c r="E185" s="25" t="s">
        <v>630</v>
      </c>
    </row>
    <row r="186" spans="1:16" x14ac:dyDescent="0.25">
      <c r="A186" s="17" t="s">
        <v>70</v>
      </c>
      <c r="E186" s="25" t="s">
        <v>110</v>
      </c>
    </row>
    <row r="187" spans="1:16" x14ac:dyDescent="0.25">
      <c r="A187" s="17" t="s">
        <v>73</v>
      </c>
      <c r="E187" s="19" t="s">
        <v>74</v>
      </c>
    </row>
    <row r="188" spans="1:16" x14ac:dyDescent="0.25">
      <c r="A188" s="17" t="s">
        <v>64</v>
      </c>
      <c r="B188" s="17">
        <v>29</v>
      </c>
      <c r="C188" s="18" t="s">
        <v>704</v>
      </c>
      <c r="D188" t="s">
        <v>66</v>
      </c>
      <c r="E188" s="19" t="s">
        <v>705</v>
      </c>
      <c r="F188" s="20" t="s">
        <v>68</v>
      </c>
      <c r="G188" s="21">
        <v>1</v>
      </c>
      <c r="H188" s="22">
        <v>0</v>
      </c>
      <c r="I188" s="22">
        <f>ROUND(G188*H188,P4)</f>
        <v>0</v>
      </c>
      <c r="O188" s="23">
        <f>I188*0.21</f>
        <v>0</v>
      </c>
      <c r="P188">
        <v>3</v>
      </c>
    </row>
    <row r="189" spans="1:16" ht="30" x14ac:dyDescent="0.25">
      <c r="A189" s="17" t="s">
        <v>69</v>
      </c>
      <c r="E189" s="19" t="s">
        <v>706</v>
      </c>
    </row>
    <row r="190" spans="1:16" x14ac:dyDescent="0.25">
      <c r="A190" s="17" t="s">
        <v>70</v>
      </c>
      <c r="E190" s="25" t="s">
        <v>629</v>
      </c>
    </row>
    <row r="191" spans="1:16" x14ac:dyDescent="0.25">
      <c r="A191" s="17" t="s">
        <v>70</v>
      </c>
      <c r="E191" s="25" t="s">
        <v>630</v>
      </c>
    </row>
    <row r="192" spans="1:16" x14ac:dyDescent="0.25">
      <c r="A192" s="17" t="s">
        <v>70</v>
      </c>
      <c r="E192" s="25" t="s">
        <v>110</v>
      </c>
    </row>
    <row r="193" spans="1:16" ht="30" x14ac:dyDescent="0.25">
      <c r="A193" s="17" t="s">
        <v>73</v>
      </c>
      <c r="E193" s="19" t="s">
        <v>707</v>
      </c>
    </row>
    <row r="194" spans="1:16" ht="30" x14ac:dyDescent="0.25">
      <c r="A194" s="17" t="s">
        <v>64</v>
      </c>
      <c r="B194" s="17">
        <v>30</v>
      </c>
      <c r="C194" s="18" t="s">
        <v>708</v>
      </c>
      <c r="D194" t="s">
        <v>66</v>
      </c>
      <c r="E194" s="19" t="s">
        <v>709</v>
      </c>
      <c r="F194" s="20" t="s">
        <v>68</v>
      </c>
      <c r="G194" s="21">
        <v>1</v>
      </c>
      <c r="H194" s="22">
        <v>0</v>
      </c>
      <c r="I194" s="22">
        <f>ROUND(G194*H194,P4)</f>
        <v>0</v>
      </c>
      <c r="O194" s="23">
        <f>I194*0.21</f>
        <v>0</v>
      </c>
      <c r="P194">
        <v>3</v>
      </c>
    </row>
    <row r="195" spans="1:16" x14ac:dyDescent="0.25">
      <c r="A195" s="17" t="s">
        <v>69</v>
      </c>
      <c r="E195" s="19" t="s">
        <v>710</v>
      </c>
    </row>
    <row r="196" spans="1:16" x14ac:dyDescent="0.25">
      <c r="A196" s="17" t="s">
        <v>70</v>
      </c>
      <c r="E196" s="25" t="s">
        <v>629</v>
      </c>
    </row>
    <row r="197" spans="1:16" x14ac:dyDescent="0.25">
      <c r="A197" s="17" t="s">
        <v>70</v>
      </c>
      <c r="E197" s="25" t="s">
        <v>630</v>
      </c>
    </row>
    <row r="198" spans="1:16" x14ac:dyDescent="0.25">
      <c r="A198" s="17" t="s">
        <v>70</v>
      </c>
      <c r="E198" s="25" t="s">
        <v>110</v>
      </c>
    </row>
    <row r="199" spans="1:16" ht="30" x14ac:dyDescent="0.25">
      <c r="A199" s="17" t="s">
        <v>73</v>
      </c>
      <c r="E199" s="19" t="s">
        <v>707</v>
      </c>
    </row>
    <row r="200" spans="1:16" x14ac:dyDescent="0.25">
      <c r="A200" s="17" t="s">
        <v>64</v>
      </c>
      <c r="B200" s="17">
        <v>31</v>
      </c>
      <c r="C200" s="18" t="s">
        <v>711</v>
      </c>
      <c r="D200" t="s">
        <v>66</v>
      </c>
      <c r="E200" s="19" t="s">
        <v>712</v>
      </c>
      <c r="F200" s="20" t="s">
        <v>68</v>
      </c>
      <c r="G200" s="21">
        <v>1</v>
      </c>
      <c r="H200" s="22">
        <v>0</v>
      </c>
      <c r="I200" s="22">
        <f>ROUND(G200*H200,P4)</f>
        <v>0</v>
      </c>
      <c r="O200" s="23">
        <f>I200*0.21</f>
        <v>0</v>
      </c>
      <c r="P200">
        <v>3</v>
      </c>
    </row>
    <row r="201" spans="1:16" ht="30" x14ac:dyDescent="0.25">
      <c r="A201" s="17" t="s">
        <v>69</v>
      </c>
      <c r="E201" s="19" t="s">
        <v>713</v>
      </c>
    </row>
    <row r="202" spans="1:16" x14ac:dyDescent="0.25">
      <c r="A202" s="17" t="s">
        <v>70</v>
      </c>
      <c r="E202" s="25" t="s">
        <v>629</v>
      </c>
    </row>
    <row r="203" spans="1:16" x14ac:dyDescent="0.25">
      <c r="A203" s="17" t="s">
        <v>70</v>
      </c>
      <c r="E203" s="25" t="s">
        <v>630</v>
      </c>
    </row>
    <row r="204" spans="1:16" x14ac:dyDescent="0.25">
      <c r="A204" s="17" t="s">
        <v>70</v>
      </c>
      <c r="E204" s="25" t="s">
        <v>110</v>
      </c>
    </row>
    <row r="205" spans="1:16" x14ac:dyDescent="0.25">
      <c r="A205" s="17" t="s">
        <v>73</v>
      </c>
      <c r="E205" s="19" t="s">
        <v>74</v>
      </c>
    </row>
    <row r="206" spans="1:16" x14ac:dyDescent="0.25">
      <c r="A206" s="17" t="s">
        <v>64</v>
      </c>
      <c r="B206" s="17">
        <v>32</v>
      </c>
      <c r="C206" s="18" t="s">
        <v>714</v>
      </c>
      <c r="D206" t="s">
        <v>66</v>
      </c>
      <c r="E206" s="19" t="s">
        <v>715</v>
      </c>
      <c r="F206" s="20" t="s">
        <v>68</v>
      </c>
      <c r="G206" s="21">
        <v>4</v>
      </c>
      <c r="H206" s="22">
        <v>0</v>
      </c>
      <c r="I206" s="22">
        <f>ROUND(G206*H206,P4)</f>
        <v>0</v>
      </c>
      <c r="O206" s="23">
        <f>I206*0.21</f>
        <v>0</v>
      </c>
      <c r="P206">
        <v>3</v>
      </c>
    </row>
    <row r="207" spans="1:16" x14ac:dyDescent="0.25">
      <c r="A207" s="17" t="s">
        <v>69</v>
      </c>
      <c r="E207" s="24" t="s">
        <v>66</v>
      </c>
    </row>
    <row r="208" spans="1:16" x14ac:dyDescent="0.25">
      <c r="A208" s="17" t="s">
        <v>70</v>
      </c>
      <c r="E208" s="25" t="s">
        <v>716</v>
      </c>
    </row>
    <row r="209" spans="1:16" x14ac:dyDescent="0.25">
      <c r="A209" s="17" t="s">
        <v>70</v>
      </c>
      <c r="E209" s="25" t="s">
        <v>684</v>
      </c>
    </row>
    <row r="210" spans="1:16" x14ac:dyDescent="0.25">
      <c r="A210" s="17" t="s">
        <v>70</v>
      </c>
      <c r="E210" s="25" t="s">
        <v>72</v>
      </c>
    </row>
    <row r="211" spans="1:16" x14ac:dyDescent="0.25">
      <c r="A211" s="17" t="s">
        <v>73</v>
      </c>
      <c r="E211" s="19" t="s">
        <v>74</v>
      </c>
    </row>
    <row r="212" spans="1:16" x14ac:dyDescent="0.25">
      <c r="A212" s="17" t="s">
        <v>64</v>
      </c>
      <c r="B212" s="17">
        <v>33</v>
      </c>
      <c r="C212" s="18" t="s">
        <v>717</v>
      </c>
      <c r="D212" t="s">
        <v>66</v>
      </c>
      <c r="E212" s="19" t="s">
        <v>718</v>
      </c>
      <c r="F212" s="20" t="s">
        <v>68</v>
      </c>
      <c r="G212" s="21">
        <v>1</v>
      </c>
      <c r="H212" s="22">
        <v>0</v>
      </c>
      <c r="I212" s="22">
        <f>ROUND(G212*H212,P4)</f>
        <v>0</v>
      </c>
      <c r="O212" s="23">
        <f>I212*0.21</f>
        <v>0</v>
      </c>
      <c r="P212">
        <v>3</v>
      </c>
    </row>
    <row r="213" spans="1:16" x14ac:dyDescent="0.25">
      <c r="A213" s="17" t="s">
        <v>69</v>
      </c>
      <c r="E213" s="24" t="s">
        <v>66</v>
      </c>
    </row>
    <row r="214" spans="1:16" x14ac:dyDescent="0.25">
      <c r="A214" s="17" t="s">
        <v>70</v>
      </c>
      <c r="E214" s="25" t="s">
        <v>629</v>
      </c>
    </row>
    <row r="215" spans="1:16" x14ac:dyDescent="0.25">
      <c r="A215" s="17" t="s">
        <v>70</v>
      </c>
      <c r="E215" s="25" t="s">
        <v>630</v>
      </c>
    </row>
    <row r="216" spans="1:16" x14ac:dyDescent="0.25">
      <c r="A216" s="17" t="s">
        <v>70</v>
      </c>
      <c r="E216" s="25" t="s">
        <v>110</v>
      </c>
    </row>
    <row r="217" spans="1:16" x14ac:dyDescent="0.25">
      <c r="A217" s="17" t="s">
        <v>73</v>
      </c>
      <c r="E217" s="19" t="s">
        <v>74</v>
      </c>
    </row>
    <row r="218" spans="1:16" ht="30" x14ac:dyDescent="0.25">
      <c r="A218" s="17" t="s">
        <v>64</v>
      </c>
      <c r="B218" s="17">
        <v>34</v>
      </c>
      <c r="C218" s="18" t="s">
        <v>719</v>
      </c>
      <c r="D218" t="s">
        <v>66</v>
      </c>
      <c r="E218" s="19" t="s">
        <v>720</v>
      </c>
      <c r="F218" s="20" t="s">
        <v>68</v>
      </c>
      <c r="G218" s="21">
        <v>1</v>
      </c>
      <c r="H218" s="22">
        <v>0</v>
      </c>
      <c r="I218" s="22">
        <f>ROUND(G218*H218,P4)</f>
        <v>0</v>
      </c>
      <c r="O218" s="23">
        <f>I218*0.21</f>
        <v>0</v>
      </c>
      <c r="P218">
        <v>3</v>
      </c>
    </row>
    <row r="219" spans="1:16" x14ac:dyDescent="0.25">
      <c r="A219" s="17" t="s">
        <v>69</v>
      </c>
      <c r="E219" s="24" t="s">
        <v>66</v>
      </c>
    </row>
    <row r="220" spans="1:16" x14ac:dyDescent="0.25">
      <c r="A220" s="17" t="s">
        <v>70</v>
      </c>
      <c r="E220" s="25" t="s">
        <v>629</v>
      </c>
    </row>
    <row r="221" spans="1:16" x14ac:dyDescent="0.25">
      <c r="A221" s="17" t="s">
        <v>70</v>
      </c>
      <c r="E221" s="25" t="s">
        <v>630</v>
      </c>
    </row>
    <row r="222" spans="1:16" x14ac:dyDescent="0.25">
      <c r="A222" s="17" t="s">
        <v>70</v>
      </c>
      <c r="E222" s="25" t="s">
        <v>110</v>
      </c>
    </row>
    <row r="223" spans="1:16" x14ac:dyDescent="0.25">
      <c r="A223" s="17" t="s">
        <v>73</v>
      </c>
      <c r="E223" s="19" t="s">
        <v>74</v>
      </c>
    </row>
    <row r="224" spans="1:16" ht="30" x14ac:dyDescent="0.25">
      <c r="A224" s="17" t="s">
        <v>64</v>
      </c>
      <c r="B224" s="17">
        <v>35</v>
      </c>
      <c r="C224" s="18" t="s">
        <v>721</v>
      </c>
      <c r="D224" t="s">
        <v>66</v>
      </c>
      <c r="E224" s="19" t="s">
        <v>722</v>
      </c>
      <c r="F224" s="20" t="s">
        <v>68</v>
      </c>
      <c r="G224" s="21">
        <v>1</v>
      </c>
      <c r="H224" s="22">
        <v>0</v>
      </c>
      <c r="I224" s="22">
        <f>ROUND(G224*H224,P4)</f>
        <v>0</v>
      </c>
      <c r="O224" s="23">
        <f>I224*0.21</f>
        <v>0</v>
      </c>
      <c r="P224">
        <v>3</v>
      </c>
    </row>
    <row r="225" spans="1:16" x14ac:dyDescent="0.25">
      <c r="A225" s="17" t="s">
        <v>69</v>
      </c>
      <c r="E225" s="24" t="s">
        <v>66</v>
      </c>
    </row>
    <row r="226" spans="1:16" x14ac:dyDescent="0.25">
      <c r="A226" s="17" t="s">
        <v>70</v>
      </c>
      <c r="E226" s="25" t="s">
        <v>629</v>
      </c>
    </row>
    <row r="227" spans="1:16" x14ac:dyDescent="0.25">
      <c r="A227" s="17" t="s">
        <v>70</v>
      </c>
      <c r="E227" s="25" t="s">
        <v>630</v>
      </c>
    </row>
    <row r="228" spans="1:16" x14ac:dyDescent="0.25">
      <c r="A228" s="17" t="s">
        <v>70</v>
      </c>
      <c r="E228" s="25" t="s">
        <v>110</v>
      </c>
    </row>
    <row r="229" spans="1:16" x14ac:dyDescent="0.25">
      <c r="A229" s="17" t="s">
        <v>73</v>
      </c>
      <c r="E229" s="19" t="s">
        <v>74</v>
      </c>
    </row>
    <row r="230" spans="1:16" x14ac:dyDescent="0.25">
      <c r="A230" s="17" t="s">
        <v>64</v>
      </c>
      <c r="B230" s="17">
        <v>36</v>
      </c>
      <c r="C230" s="18" t="s">
        <v>723</v>
      </c>
      <c r="D230" t="s">
        <v>66</v>
      </c>
      <c r="E230" s="19" t="s">
        <v>724</v>
      </c>
      <c r="F230" s="20" t="s">
        <v>68</v>
      </c>
      <c r="G230" s="21">
        <v>1</v>
      </c>
      <c r="H230" s="22">
        <v>0</v>
      </c>
      <c r="I230" s="22">
        <f>ROUND(G230*H230,P4)</f>
        <v>0</v>
      </c>
      <c r="O230" s="23">
        <f>I230*0.21</f>
        <v>0</v>
      </c>
      <c r="P230">
        <v>3</v>
      </c>
    </row>
    <row r="231" spans="1:16" x14ac:dyDescent="0.25">
      <c r="A231" s="17" t="s">
        <v>69</v>
      </c>
      <c r="E231" s="24" t="s">
        <v>66</v>
      </c>
    </row>
    <row r="232" spans="1:16" x14ac:dyDescent="0.25">
      <c r="A232" s="17" t="s">
        <v>70</v>
      </c>
      <c r="E232" s="25" t="s">
        <v>629</v>
      </c>
    </row>
    <row r="233" spans="1:16" x14ac:dyDescent="0.25">
      <c r="A233" s="17" t="s">
        <v>70</v>
      </c>
      <c r="E233" s="25" t="s">
        <v>630</v>
      </c>
    </row>
    <row r="234" spans="1:16" x14ac:dyDescent="0.25">
      <c r="A234" s="17" t="s">
        <v>70</v>
      </c>
      <c r="E234" s="25" t="s">
        <v>110</v>
      </c>
    </row>
    <row r="235" spans="1:16" x14ac:dyDescent="0.25">
      <c r="A235" s="17" t="s">
        <v>73</v>
      </c>
      <c r="E235" s="19" t="s">
        <v>74</v>
      </c>
    </row>
    <row r="236" spans="1:16" ht="30" x14ac:dyDescent="0.25">
      <c r="A236" s="17" t="s">
        <v>64</v>
      </c>
      <c r="B236" s="17">
        <v>37</v>
      </c>
      <c r="C236" s="18" t="s">
        <v>725</v>
      </c>
      <c r="D236" t="s">
        <v>66</v>
      </c>
      <c r="E236" s="19" t="s">
        <v>726</v>
      </c>
      <c r="F236" s="20" t="s">
        <v>68</v>
      </c>
      <c r="G236" s="21">
        <v>1</v>
      </c>
      <c r="H236" s="22">
        <v>0</v>
      </c>
      <c r="I236" s="22">
        <f>ROUND(G236*H236,P4)</f>
        <v>0</v>
      </c>
      <c r="O236" s="23">
        <f>I236*0.21</f>
        <v>0</v>
      </c>
      <c r="P236">
        <v>3</v>
      </c>
    </row>
    <row r="237" spans="1:16" x14ac:dyDescent="0.25">
      <c r="A237" s="17" t="s">
        <v>69</v>
      </c>
      <c r="E237" s="24" t="s">
        <v>66</v>
      </c>
    </row>
    <row r="238" spans="1:16" x14ac:dyDescent="0.25">
      <c r="A238" s="17" t="s">
        <v>70</v>
      </c>
      <c r="E238" s="25" t="s">
        <v>629</v>
      </c>
    </row>
    <row r="239" spans="1:16" x14ac:dyDescent="0.25">
      <c r="A239" s="17" t="s">
        <v>70</v>
      </c>
      <c r="E239" s="25" t="s">
        <v>630</v>
      </c>
    </row>
    <row r="240" spans="1:16" x14ac:dyDescent="0.25">
      <c r="A240" s="17" t="s">
        <v>70</v>
      </c>
      <c r="E240" s="25" t="s">
        <v>110</v>
      </c>
    </row>
    <row r="241" spans="1:16" x14ac:dyDescent="0.25">
      <c r="A241" s="17" t="s">
        <v>73</v>
      </c>
      <c r="E241" s="19" t="s">
        <v>74</v>
      </c>
    </row>
    <row r="242" spans="1:16" x14ac:dyDescent="0.25">
      <c r="A242" s="17" t="s">
        <v>64</v>
      </c>
      <c r="B242" s="17">
        <v>38</v>
      </c>
      <c r="C242" s="18" t="s">
        <v>727</v>
      </c>
      <c r="D242" t="s">
        <v>66</v>
      </c>
      <c r="E242" s="19" t="s">
        <v>728</v>
      </c>
      <c r="F242" s="20" t="s">
        <v>68</v>
      </c>
      <c r="G242" s="21">
        <v>4</v>
      </c>
      <c r="H242" s="22">
        <v>0</v>
      </c>
      <c r="I242" s="22">
        <f>ROUND(G242*H242,P4)</f>
        <v>0</v>
      </c>
      <c r="O242" s="23">
        <f>I242*0.21</f>
        <v>0</v>
      </c>
      <c r="P242">
        <v>3</v>
      </c>
    </row>
    <row r="243" spans="1:16" x14ac:dyDescent="0.25">
      <c r="A243" s="17" t="s">
        <v>69</v>
      </c>
      <c r="E243" s="24" t="s">
        <v>66</v>
      </c>
    </row>
    <row r="244" spans="1:16" x14ac:dyDescent="0.25">
      <c r="A244" s="17" t="s">
        <v>70</v>
      </c>
      <c r="E244" s="25" t="s">
        <v>716</v>
      </c>
    </row>
    <row r="245" spans="1:16" x14ac:dyDescent="0.25">
      <c r="A245" s="17" t="s">
        <v>70</v>
      </c>
      <c r="E245" s="25" t="s">
        <v>684</v>
      </c>
    </row>
    <row r="246" spans="1:16" x14ac:dyDescent="0.25">
      <c r="A246" s="17" t="s">
        <v>70</v>
      </c>
      <c r="E246" s="25" t="s">
        <v>72</v>
      </c>
    </row>
    <row r="247" spans="1:16" x14ac:dyDescent="0.25">
      <c r="A247" s="17" t="s">
        <v>73</v>
      </c>
      <c r="E247" s="19" t="s">
        <v>74</v>
      </c>
    </row>
    <row r="248" spans="1:16" ht="30" x14ac:dyDescent="0.25">
      <c r="A248" s="17" t="s">
        <v>64</v>
      </c>
      <c r="B248" s="17">
        <v>39</v>
      </c>
      <c r="C248" s="18" t="s">
        <v>729</v>
      </c>
      <c r="D248" t="s">
        <v>66</v>
      </c>
      <c r="E248" s="19" t="s">
        <v>730</v>
      </c>
      <c r="F248" s="20" t="s">
        <v>68</v>
      </c>
      <c r="G248" s="21">
        <v>1</v>
      </c>
      <c r="H248" s="22">
        <v>0</v>
      </c>
      <c r="I248" s="22">
        <f>ROUND(G248*H248,P4)</f>
        <v>0</v>
      </c>
      <c r="O248" s="23">
        <f>I248*0.21</f>
        <v>0</v>
      </c>
      <c r="P248">
        <v>3</v>
      </c>
    </row>
    <row r="249" spans="1:16" x14ac:dyDescent="0.25">
      <c r="A249" s="17" t="s">
        <v>69</v>
      </c>
      <c r="E249" s="24" t="s">
        <v>66</v>
      </c>
    </row>
    <row r="250" spans="1:16" x14ac:dyDescent="0.25">
      <c r="A250" s="17" t="s">
        <v>70</v>
      </c>
      <c r="E250" s="25" t="s">
        <v>629</v>
      </c>
    </row>
    <row r="251" spans="1:16" x14ac:dyDescent="0.25">
      <c r="A251" s="17" t="s">
        <v>70</v>
      </c>
      <c r="E251" s="25" t="s">
        <v>630</v>
      </c>
    </row>
    <row r="252" spans="1:16" x14ac:dyDescent="0.25">
      <c r="A252" s="17" t="s">
        <v>70</v>
      </c>
      <c r="E252" s="25" t="s">
        <v>110</v>
      </c>
    </row>
    <row r="253" spans="1:16" x14ac:dyDescent="0.25">
      <c r="A253" s="17" t="s">
        <v>73</v>
      </c>
      <c r="E253" s="19" t="s">
        <v>74</v>
      </c>
    </row>
    <row r="254" spans="1:16" x14ac:dyDescent="0.25">
      <c r="A254" s="17" t="s">
        <v>64</v>
      </c>
      <c r="B254" s="17">
        <v>40</v>
      </c>
      <c r="C254" s="18" t="s">
        <v>731</v>
      </c>
      <c r="D254" t="s">
        <v>66</v>
      </c>
      <c r="E254" s="19" t="s">
        <v>732</v>
      </c>
      <c r="F254" s="20" t="s">
        <v>68</v>
      </c>
      <c r="G254" s="21">
        <v>1</v>
      </c>
      <c r="H254" s="22">
        <v>0</v>
      </c>
      <c r="I254" s="22">
        <f>ROUND(G254*H254,P4)</f>
        <v>0</v>
      </c>
      <c r="O254" s="23">
        <f>I254*0.21</f>
        <v>0</v>
      </c>
      <c r="P254">
        <v>3</v>
      </c>
    </row>
    <row r="255" spans="1:16" x14ac:dyDescent="0.25">
      <c r="A255" s="17" t="s">
        <v>69</v>
      </c>
      <c r="E255" s="24" t="s">
        <v>66</v>
      </c>
    </row>
    <row r="256" spans="1:16" x14ac:dyDescent="0.25">
      <c r="A256" s="17" t="s">
        <v>70</v>
      </c>
      <c r="E256" s="25" t="s">
        <v>629</v>
      </c>
    </row>
    <row r="257" spans="1:16" x14ac:dyDescent="0.25">
      <c r="A257" s="17" t="s">
        <v>70</v>
      </c>
      <c r="E257" s="25" t="s">
        <v>630</v>
      </c>
    </row>
    <row r="258" spans="1:16" x14ac:dyDescent="0.25">
      <c r="A258" s="17" t="s">
        <v>70</v>
      </c>
      <c r="E258" s="25" t="s">
        <v>110</v>
      </c>
    </row>
    <row r="259" spans="1:16" x14ac:dyDescent="0.25">
      <c r="A259" s="17" t="s">
        <v>73</v>
      </c>
      <c r="E259" s="19" t="s">
        <v>74</v>
      </c>
    </row>
    <row r="260" spans="1:16" x14ac:dyDescent="0.25">
      <c r="A260" s="17" t="s">
        <v>64</v>
      </c>
      <c r="B260" s="17">
        <v>41</v>
      </c>
      <c r="C260" s="18" t="s">
        <v>733</v>
      </c>
      <c r="D260" t="s">
        <v>66</v>
      </c>
      <c r="E260" s="19" t="s">
        <v>734</v>
      </c>
      <c r="F260" s="20" t="s">
        <v>68</v>
      </c>
      <c r="G260" s="21">
        <v>1</v>
      </c>
      <c r="H260" s="22">
        <v>0</v>
      </c>
      <c r="I260" s="22">
        <f>ROUND(G260*H260,P4)</f>
        <v>0</v>
      </c>
      <c r="O260" s="23">
        <f>I260*0.21</f>
        <v>0</v>
      </c>
      <c r="P260">
        <v>3</v>
      </c>
    </row>
    <row r="261" spans="1:16" x14ac:dyDescent="0.25">
      <c r="A261" s="17" t="s">
        <v>69</v>
      </c>
      <c r="E261" s="24" t="s">
        <v>66</v>
      </c>
    </row>
    <row r="262" spans="1:16" x14ac:dyDescent="0.25">
      <c r="A262" s="17" t="s">
        <v>70</v>
      </c>
      <c r="E262" s="25" t="s">
        <v>629</v>
      </c>
    </row>
    <row r="263" spans="1:16" x14ac:dyDescent="0.25">
      <c r="A263" s="17" t="s">
        <v>70</v>
      </c>
      <c r="E263" s="25" t="s">
        <v>630</v>
      </c>
    </row>
    <row r="264" spans="1:16" x14ac:dyDescent="0.25">
      <c r="A264" s="17" t="s">
        <v>70</v>
      </c>
      <c r="E264" s="25" t="s">
        <v>110</v>
      </c>
    </row>
    <row r="265" spans="1:16" x14ac:dyDescent="0.25">
      <c r="A265" s="17" t="s">
        <v>73</v>
      </c>
      <c r="E265" s="19" t="s">
        <v>74</v>
      </c>
    </row>
    <row r="266" spans="1:16" ht="30" x14ac:dyDescent="0.25">
      <c r="A266" s="17" t="s">
        <v>64</v>
      </c>
      <c r="B266" s="17">
        <v>42</v>
      </c>
      <c r="C266" s="18" t="s">
        <v>735</v>
      </c>
      <c r="D266" t="s">
        <v>66</v>
      </c>
      <c r="E266" s="19" t="s">
        <v>736</v>
      </c>
      <c r="F266" s="20" t="s">
        <v>68</v>
      </c>
      <c r="G266" s="21">
        <v>1</v>
      </c>
      <c r="H266" s="22">
        <v>0</v>
      </c>
      <c r="I266" s="22">
        <f>ROUND(G266*H266,P4)</f>
        <v>0</v>
      </c>
      <c r="O266" s="23">
        <f>I266*0.21</f>
        <v>0</v>
      </c>
      <c r="P266">
        <v>3</v>
      </c>
    </row>
    <row r="267" spans="1:16" x14ac:dyDescent="0.25">
      <c r="A267" s="17" t="s">
        <v>69</v>
      </c>
      <c r="E267" s="24" t="s">
        <v>66</v>
      </c>
    </row>
    <row r="268" spans="1:16" x14ac:dyDescent="0.25">
      <c r="A268" s="17" t="s">
        <v>70</v>
      </c>
      <c r="E268" s="25" t="s">
        <v>737</v>
      </c>
    </row>
    <row r="269" spans="1:16" x14ac:dyDescent="0.25">
      <c r="A269" s="17" t="s">
        <v>70</v>
      </c>
      <c r="E269" s="25" t="s">
        <v>630</v>
      </c>
    </row>
    <row r="270" spans="1:16" x14ac:dyDescent="0.25">
      <c r="A270" s="17" t="s">
        <v>70</v>
      </c>
      <c r="E270" s="25" t="s">
        <v>110</v>
      </c>
    </row>
    <row r="271" spans="1:16" x14ac:dyDescent="0.25">
      <c r="A271" s="17" t="s">
        <v>73</v>
      </c>
      <c r="E271" s="19" t="s">
        <v>74</v>
      </c>
    </row>
    <row r="272" spans="1:16" ht="30" x14ac:dyDescent="0.25">
      <c r="A272" s="17" t="s">
        <v>64</v>
      </c>
      <c r="B272" s="17">
        <v>43</v>
      </c>
      <c r="C272" s="18" t="s">
        <v>738</v>
      </c>
      <c r="D272" t="s">
        <v>66</v>
      </c>
      <c r="E272" s="19" t="s">
        <v>739</v>
      </c>
      <c r="F272" s="20" t="s">
        <v>68</v>
      </c>
      <c r="G272" s="21">
        <v>1</v>
      </c>
      <c r="H272" s="22">
        <v>0</v>
      </c>
      <c r="I272" s="22">
        <f>ROUND(G272*H272,P4)</f>
        <v>0</v>
      </c>
      <c r="O272" s="23">
        <f>I272*0.21</f>
        <v>0</v>
      </c>
      <c r="P272">
        <v>3</v>
      </c>
    </row>
    <row r="273" spans="1:16" ht="60" x14ac:dyDescent="0.25">
      <c r="A273" s="17" t="s">
        <v>69</v>
      </c>
      <c r="E273" s="19" t="s">
        <v>740</v>
      </c>
    </row>
    <row r="274" spans="1:16" x14ac:dyDescent="0.25">
      <c r="A274" s="17" t="s">
        <v>70</v>
      </c>
      <c r="E274" s="25" t="s">
        <v>629</v>
      </c>
    </row>
    <row r="275" spans="1:16" x14ac:dyDescent="0.25">
      <c r="A275" s="17" t="s">
        <v>70</v>
      </c>
      <c r="E275" s="25" t="s">
        <v>630</v>
      </c>
    </row>
    <row r="276" spans="1:16" x14ac:dyDescent="0.25">
      <c r="A276" s="17" t="s">
        <v>70</v>
      </c>
      <c r="E276" s="25" t="s">
        <v>110</v>
      </c>
    </row>
    <row r="277" spans="1:16" ht="30" x14ac:dyDescent="0.25">
      <c r="A277" s="17" t="s">
        <v>73</v>
      </c>
      <c r="E277" s="19" t="s">
        <v>707</v>
      </c>
    </row>
    <row r="278" spans="1:16" x14ac:dyDescent="0.25">
      <c r="A278" s="17" t="s">
        <v>64</v>
      </c>
      <c r="B278" s="17">
        <v>44</v>
      </c>
      <c r="C278" s="18" t="s">
        <v>741</v>
      </c>
      <c r="D278" t="s">
        <v>66</v>
      </c>
      <c r="E278" s="19" t="s">
        <v>742</v>
      </c>
      <c r="F278" s="20" t="s">
        <v>68</v>
      </c>
      <c r="G278" s="21">
        <v>1</v>
      </c>
      <c r="H278" s="22">
        <v>0</v>
      </c>
      <c r="I278" s="22">
        <f>ROUND(G278*H278,P4)</f>
        <v>0</v>
      </c>
      <c r="O278" s="23">
        <f>I278*0.21</f>
        <v>0</v>
      </c>
      <c r="P278">
        <v>3</v>
      </c>
    </row>
    <row r="279" spans="1:16" ht="60" x14ac:dyDescent="0.25">
      <c r="A279" s="17" t="s">
        <v>69</v>
      </c>
      <c r="E279" s="19" t="s">
        <v>743</v>
      </c>
    </row>
    <row r="280" spans="1:16" x14ac:dyDescent="0.25">
      <c r="A280" s="17" t="s">
        <v>70</v>
      </c>
      <c r="E280" s="25" t="s">
        <v>629</v>
      </c>
    </row>
    <row r="281" spans="1:16" x14ac:dyDescent="0.25">
      <c r="A281" s="17" t="s">
        <v>70</v>
      </c>
      <c r="E281" s="25" t="s">
        <v>630</v>
      </c>
    </row>
    <row r="282" spans="1:16" x14ac:dyDescent="0.25">
      <c r="A282" s="17" t="s">
        <v>70</v>
      </c>
      <c r="E282" s="25" t="s">
        <v>110</v>
      </c>
    </row>
    <row r="283" spans="1:16" ht="30" x14ac:dyDescent="0.25">
      <c r="A283" s="17" t="s">
        <v>73</v>
      </c>
      <c r="E283" s="19" t="s">
        <v>707</v>
      </c>
    </row>
    <row r="284" spans="1:16" x14ac:dyDescent="0.25">
      <c r="A284" s="17" t="s">
        <v>64</v>
      </c>
      <c r="B284" s="17">
        <v>45</v>
      </c>
      <c r="C284" s="18" t="s">
        <v>744</v>
      </c>
      <c r="D284" t="s">
        <v>66</v>
      </c>
      <c r="E284" s="19" t="s">
        <v>745</v>
      </c>
      <c r="F284" s="20" t="s">
        <v>68</v>
      </c>
      <c r="G284" s="21">
        <v>1</v>
      </c>
      <c r="H284" s="22">
        <v>0</v>
      </c>
      <c r="I284" s="22">
        <f>ROUND(G284*H284,P4)</f>
        <v>0</v>
      </c>
      <c r="O284" s="23">
        <f>I284*0.21</f>
        <v>0</v>
      </c>
      <c r="P284">
        <v>3</v>
      </c>
    </row>
    <row r="285" spans="1:16" ht="30" x14ac:dyDescent="0.25">
      <c r="A285" s="17" t="s">
        <v>69</v>
      </c>
      <c r="E285" s="19" t="s">
        <v>746</v>
      </c>
    </row>
    <row r="286" spans="1:16" x14ac:dyDescent="0.25">
      <c r="A286" s="17" t="s">
        <v>70</v>
      </c>
      <c r="E286" s="25" t="s">
        <v>629</v>
      </c>
    </row>
    <row r="287" spans="1:16" x14ac:dyDescent="0.25">
      <c r="A287" s="17" t="s">
        <v>70</v>
      </c>
      <c r="E287" s="25" t="s">
        <v>630</v>
      </c>
    </row>
    <row r="288" spans="1:16" x14ac:dyDescent="0.25">
      <c r="A288" s="17" t="s">
        <v>70</v>
      </c>
      <c r="E288" s="25" t="s">
        <v>110</v>
      </c>
    </row>
    <row r="289" spans="1:16" ht="30" x14ac:dyDescent="0.25">
      <c r="A289" s="17" t="s">
        <v>73</v>
      </c>
      <c r="E289" s="19" t="s">
        <v>707</v>
      </c>
    </row>
    <row r="290" spans="1:16" x14ac:dyDescent="0.25">
      <c r="A290" s="17" t="s">
        <v>64</v>
      </c>
      <c r="B290" s="17">
        <v>46</v>
      </c>
      <c r="C290" s="18" t="s">
        <v>747</v>
      </c>
      <c r="D290" t="s">
        <v>66</v>
      </c>
      <c r="E290" s="19" t="s">
        <v>748</v>
      </c>
      <c r="F290" s="20" t="s">
        <v>68</v>
      </c>
      <c r="G290" s="21">
        <v>1</v>
      </c>
      <c r="H290" s="22">
        <v>0</v>
      </c>
      <c r="I290" s="22">
        <f>ROUND(G290*H290,P4)</f>
        <v>0</v>
      </c>
      <c r="O290" s="23">
        <f>I290*0.21</f>
        <v>0</v>
      </c>
      <c r="P290">
        <v>3</v>
      </c>
    </row>
    <row r="291" spans="1:16" ht="30" x14ac:dyDescent="0.25">
      <c r="A291" s="17" t="s">
        <v>69</v>
      </c>
      <c r="E291" s="19" t="s">
        <v>749</v>
      </c>
    </row>
    <row r="292" spans="1:16" x14ac:dyDescent="0.25">
      <c r="A292" s="17" t="s">
        <v>70</v>
      </c>
      <c r="E292" s="25" t="s">
        <v>629</v>
      </c>
    </row>
    <row r="293" spans="1:16" x14ac:dyDescent="0.25">
      <c r="A293" s="17" t="s">
        <v>70</v>
      </c>
      <c r="E293" s="25" t="s">
        <v>630</v>
      </c>
    </row>
    <row r="294" spans="1:16" x14ac:dyDescent="0.25">
      <c r="A294" s="17" t="s">
        <v>70</v>
      </c>
      <c r="E294" s="25" t="s">
        <v>110</v>
      </c>
    </row>
    <row r="295" spans="1:16" ht="30" x14ac:dyDescent="0.25">
      <c r="A295" s="17" t="s">
        <v>73</v>
      </c>
      <c r="E295" s="19" t="s">
        <v>707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12"/>
  <sheetViews>
    <sheetView topLeftCell="B1" workbookViewId="0">
      <selection activeCell="B1" sqref="A1:XFD1048576"/>
    </sheetView>
  </sheetViews>
  <sheetFormatPr defaultRowHeight="15" x14ac:dyDescent="0.25"/>
  <cols>
    <col min="1" max="1" width="9.140625" hidden="1" customWidth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</cols>
  <sheetData>
    <row r="1" spans="1:16" x14ac:dyDescent="0.25">
      <c r="A1" s="34" t="s">
        <v>0</v>
      </c>
      <c r="B1" s="27"/>
      <c r="C1" s="27"/>
      <c r="D1" s="27"/>
      <c r="E1" s="2" t="s">
        <v>1</v>
      </c>
      <c r="F1" s="27"/>
      <c r="G1" s="27"/>
      <c r="H1" s="27"/>
      <c r="I1" s="27"/>
      <c r="P1">
        <v>3</v>
      </c>
    </row>
    <row r="2" spans="1:16" ht="20.25" x14ac:dyDescent="0.25">
      <c r="B2" s="27"/>
      <c r="C2" s="27"/>
      <c r="D2" s="27"/>
      <c r="E2" s="26" t="s">
        <v>38</v>
      </c>
      <c r="F2" s="27"/>
      <c r="G2" s="27"/>
      <c r="H2" s="27"/>
      <c r="I2" s="27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27"/>
      <c r="G3" s="27"/>
      <c r="H3" s="12" t="s">
        <v>21</v>
      </c>
      <c r="I3" s="13">
        <f>SUMIFS(I10:I111,A10:A111,"SD")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45</v>
      </c>
      <c r="D4" s="33"/>
      <c r="E4" s="11" t="s">
        <v>46</v>
      </c>
      <c r="F4" s="27"/>
      <c r="G4" s="27"/>
      <c r="H4" s="27"/>
      <c r="I4" s="27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158</v>
      </c>
      <c r="D5" s="33"/>
      <c r="E5" s="11" t="s">
        <v>159</v>
      </c>
      <c r="F5" s="27"/>
      <c r="G5" s="27"/>
      <c r="H5" s="27"/>
      <c r="I5" s="27"/>
      <c r="O5">
        <v>0.21</v>
      </c>
    </row>
    <row r="6" spans="1:16" x14ac:dyDescent="0.25">
      <c r="A6" t="s">
        <v>50</v>
      </c>
      <c r="B6" s="11" t="s">
        <v>51</v>
      </c>
      <c r="C6" s="32" t="s">
        <v>21</v>
      </c>
      <c r="D6" s="33"/>
      <c r="E6" s="11" t="s">
        <v>22</v>
      </c>
      <c r="F6" s="27"/>
      <c r="G6" s="27"/>
      <c r="H6" s="27"/>
      <c r="I6" s="27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28" t="s">
        <v>60</v>
      </c>
      <c r="I8" s="28" t="s">
        <v>61</v>
      </c>
    </row>
    <row r="9" spans="1:16" x14ac:dyDescent="0.25">
      <c r="A9" s="28">
        <v>0</v>
      </c>
      <c r="B9" s="28">
        <v>1</v>
      </c>
      <c r="C9" s="28">
        <v>2</v>
      </c>
      <c r="D9" s="28">
        <v>3</v>
      </c>
      <c r="E9" s="28">
        <v>4</v>
      </c>
      <c r="F9" s="28">
        <v>5</v>
      </c>
      <c r="G9" s="28">
        <v>6</v>
      </c>
      <c r="H9" s="28">
        <v>7</v>
      </c>
      <c r="I9" s="28">
        <v>8</v>
      </c>
    </row>
    <row r="10" spans="1:16" x14ac:dyDescent="0.25">
      <c r="A10" s="36" t="s">
        <v>62</v>
      </c>
      <c r="B10" s="36"/>
      <c r="C10" s="37" t="s">
        <v>63</v>
      </c>
      <c r="D10" s="36"/>
      <c r="E10" s="36" t="s">
        <v>161</v>
      </c>
      <c r="F10" s="36"/>
      <c r="G10" s="36"/>
      <c r="H10" s="36"/>
      <c r="I10" s="38">
        <f>SUMIFS(I11:I40,A11:A40,"P")</f>
        <v>0</v>
      </c>
    </row>
    <row r="11" spans="1:16" x14ac:dyDescent="0.25">
      <c r="A11" s="17" t="s">
        <v>64</v>
      </c>
      <c r="B11" s="17">
        <v>1</v>
      </c>
      <c r="C11" s="18" t="s">
        <v>162</v>
      </c>
      <c r="D11" t="s">
        <v>66</v>
      </c>
      <c r="E11" s="19" t="s">
        <v>163</v>
      </c>
      <c r="F11" s="20" t="s">
        <v>164</v>
      </c>
      <c r="G11" s="21">
        <v>8.5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39" t="s">
        <v>165</v>
      </c>
    </row>
    <row r="14" spans="1:16" x14ac:dyDescent="0.25">
      <c r="A14" s="17" t="s">
        <v>70</v>
      </c>
      <c r="E14" s="39" t="s">
        <v>750</v>
      </c>
    </row>
    <row r="15" spans="1:16" x14ac:dyDescent="0.25">
      <c r="A15" s="17" t="s">
        <v>73</v>
      </c>
      <c r="E15" s="19" t="s">
        <v>167</v>
      </c>
    </row>
    <row r="16" spans="1:16" x14ac:dyDescent="0.25">
      <c r="A16" s="17" t="s">
        <v>64</v>
      </c>
      <c r="B16" s="17">
        <v>2</v>
      </c>
      <c r="C16" s="18" t="s">
        <v>134</v>
      </c>
      <c r="D16" t="s">
        <v>66</v>
      </c>
      <c r="E16" s="19" t="s">
        <v>135</v>
      </c>
      <c r="F16" s="20" t="s">
        <v>127</v>
      </c>
      <c r="G16" s="21">
        <v>5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69</v>
      </c>
      <c r="E17" s="24" t="s">
        <v>66</v>
      </c>
    </row>
    <row r="18" spans="1:16" x14ac:dyDescent="0.25">
      <c r="A18" s="17" t="s">
        <v>70</v>
      </c>
      <c r="E18" s="39" t="s">
        <v>165</v>
      </c>
    </row>
    <row r="19" spans="1:16" x14ac:dyDescent="0.25">
      <c r="A19" s="17" t="s">
        <v>70</v>
      </c>
      <c r="E19" s="39" t="s">
        <v>242</v>
      </c>
    </row>
    <row r="20" spans="1:16" ht="315" x14ac:dyDescent="0.25">
      <c r="A20" s="17" t="s">
        <v>73</v>
      </c>
      <c r="E20" s="19" t="s">
        <v>168</v>
      </c>
    </row>
    <row r="21" spans="1:16" x14ac:dyDescent="0.25">
      <c r="A21" s="17" t="s">
        <v>64</v>
      </c>
      <c r="B21" s="17">
        <v>3</v>
      </c>
      <c r="C21" s="18" t="s">
        <v>146</v>
      </c>
      <c r="D21" t="s">
        <v>66</v>
      </c>
      <c r="E21" s="19" t="s">
        <v>147</v>
      </c>
      <c r="F21" s="20" t="s">
        <v>127</v>
      </c>
      <c r="G21" s="21">
        <v>5</v>
      </c>
      <c r="H21" s="22">
        <v>0</v>
      </c>
      <c r="I21" s="22">
        <f>ROUND(G21*H21,P4)</f>
        <v>0</v>
      </c>
      <c r="O21" s="23">
        <f>I21*0.21</f>
        <v>0</v>
      </c>
      <c r="P21">
        <v>3</v>
      </c>
    </row>
    <row r="22" spans="1:16" x14ac:dyDescent="0.25">
      <c r="A22" s="17" t="s">
        <v>69</v>
      </c>
      <c r="E22" s="24" t="s">
        <v>66</v>
      </c>
    </row>
    <row r="23" spans="1:16" x14ac:dyDescent="0.25">
      <c r="A23" s="17" t="s">
        <v>70</v>
      </c>
      <c r="E23" s="39" t="s">
        <v>165</v>
      </c>
    </row>
    <row r="24" spans="1:16" x14ac:dyDescent="0.25">
      <c r="A24" s="17" t="s">
        <v>70</v>
      </c>
      <c r="E24" s="39" t="s">
        <v>242</v>
      </c>
    </row>
    <row r="25" spans="1:16" ht="225" x14ac:dyDescent="0.25">
      <c r="A25" s="17" t="s">
        <v>73</v>
      </c>
      <c r="E25" s="19" t="s">
        <v>178</v>
      </c>
    </row>
    <row r="26" spans="1:16" x14ac:dyDescent="0.25">
      <c r="A26" s="17" t="s">
        <v>64</v>
      </c>
      <c r="B26" s="17">
        <v>4</v>
      </c>
      <c r="C26" s="18" t="s">
        <v>183</v>
      </c>
      <c r="D26" t="s">
        <v>66</v>
      </c>
      <c r="E26" s="19" t="s">
        <v>184</v>
      </c>
      <c r="F26" s="20" t="s">
        <v>164</v>
      </c>
      <c r="G26" s="21">
        <v>8.5</v>
      </c>
      <c r="H26" s="22">
        <v>0</v>
      </c>
      <c r="I26" s="22">
        <f>ROUND(G26*H26,P4)</f>
        <v>0</v>
      </c>
      <c r="O26" s="23">
        <f>I26*0.21</f>
        <v>0</v>
      </c>
      <c r="P26">
        <v>3</v>
      </c>
    </row>
    <row r="27" spans="1:16" x14ac:dyDescent="0.25">
      <c r="A27" s="17" t="s">
        <v>69</v>
      </c>
      <c r="E27" s="24" t="s">
        <v>66</v>
      </c>
    </row>
    <row r="28" spans="1:16" x14ac:dyDescent="0.25">
      <c r="A28" s="17" t="s">
        <v>70</v>
      </c>
      <c r="E28" s="39" t="s">
        <v>165</v>
      </c>
    </row>
    <row r="29" spans="1:16" x14ac:dyDescent="0.25">
      <c r="A29" s="17" t="s">
        <v>70</v>
      </c>
      <c r="E29" s="39" t="s">
        <v>750</v>
      </c>
    </row>
    <row r="30" spans="1:16" x14ac:dyDescent="0.25">
      <c r="A30" s="17" t="s">
        <v>73</v>
      </c>
      <c r="E30" s="19" t="s">
        <v>186</v>
      </c>
    </row>
    <row r="31" spans="1:16" x14ac:dyDescent="0.25">
      <c r="A31" s="17" t="s">
        <v>64</v>
      </c>
      <c r="B31" s="17">
        <v>5</v>
      </c>
      <c r="C31" s="18" t="s">
        <v>187</v>
      </c>
      <c r="D31" t="s">
        <v>66</v>
      </c>
      <c r="E31" s="19" t="s">
        <v>188</v>
      </c>
      <c r="F31" s="20" t="s">
        <v>164</v>
      </c>
      <c r="G31" s="21">
        <v>8.5</v>
      </c>
      <c r="H31" s="22">
        <v>0</v>
      </c>
      <c r="I31" s="22">
        <f>ROUND(G31*H31,P4)</f>
        <v>0</v>
      </c>
      <c r="O31" s="23">
        <f>I31*0.21</f>
        <v>0</v>
      </c>
      <c r="P31">
        <v>3</v>
      </c>
    </row>
    <row r="32" spans="1:16" x14ac:dyDescent="0.25">
      <c r="A32" s="17" t="s">
        <v>69</v>
      </c>
      <c r="E32" s="24" t="s">
        <v>66</v>
      </c>
    </row>
    <row r="33" spans="1:16" x14ac:dyDescent="0.25">
      <c r="A33" s="17" t="s">
        <v>70</v>
      </c>
      <c r="E33" s="39" t="s">
        <v>165</v>
      </c>
    </row>
    <row r="34" spans="1:16" x14ac:dyDescent="0.25">
      <c r="A34" s="17" t="s">
        <v>70</v>
      </c>
      <c r="E34" s="39" t="s">
        <v>750</v>
      </c>
    </row>
    <row r="35" spans="1:16" ht="45" x14ac:dyDescent="0.25">
      <c r="A35" s="17" t="s">
        <v>73</v>
      </c>
      <c r="E35" s="19" t="s">
        <v>189</v>
      </c>
    </row>
    <row r="36" spans="1:16" x14ac:dyDescent="0.25">
      <c r="A36" s="17" t="s">
        <v>64</v>
      </c>
      <c r="B36" s="17">
        <v>6</v>
      </c>
      <c r="C36" s="18" t="s">
        <v>190</v>
      </c>
      <c r="D36" t="s">
        <v>66</v>
      </c>
      <c r="E36" s="19" t="s">
        <v>191</v>
      </c>
      <c r="F36" s="20" t="s">
        <v>164</v>
      </c>
      <c r="G36" s="21">
        <v>8.5</v>
      </c>
      <c r="H36" s="22">
        <v>0</v>
      </c>
      <c r="I36" s="22">
        <f>ROUND(G36*H36,P4)</f>
        <v>0</v>
      </c>
      <c r="O36" s="23">
        <f>I36*0.21</f>
        <v>0</v>
      </c>
      <c r="P36">
        <v>3</v>
      </c>
    </row>
    <row r="37" spans="1:16" x14ac:dyDescent="0.25">
      <c r="A37" s="17" t="s">
        <v>69</v>
      </c>
      <c r="E37" s="24" t="s">
        <v>66</v>
      </c>
    </row>
    <row r="38" spans="1:16" x14ac:dyDescent="0.25">
      <c r="A38" s="17" t="s">
        <v>70</v>
      </c>
      <c r="E38" s="39" t="s">
        <v>165</v>
      </c>
    </row>
    <row r="39" spans="1:16" x14ac:dyDescent="0.25">
      <c r="A39" s="17" t="s">
        <v>70</v>
      </c>
      <c r="E39" s="39" t="s">
        <v>750</v>
      </c>
    </row>
    <row r="40" spans="1:16" ht="30" x14ac:dyDescent="0.25">
      <c r="A40" s="17" t="s">
        <v>73</v>
      </c>
      <c r="E40" s="19" t="s">
        <v>192</v>
      </c>
    </row>
    <row r="41" spans="1:16" x14ac:dyDescent="0.25">
      <c r="A41" s="36" t="s">
        <v>62</v>
      </c>
      <c r="B41" s="36"/>
      <c r="C41" s="37" t="s">
        <v>200</v>
      </c>
      <c r="D41" s="36"/>
      <c r="E41" s="36" t="s">
        <v>201</v>
      </c>
      <c r="F41" s="36"/>
      <c r="G41" s="36"/>
      <c r="H41" s="36"/>
      <c r="I41" s="38">
        <f>SUMIFS(I42:I66,A42:A66,"P")</f>
        <v>0</v>
      </c>
    </row>
    <row r="42" spans="1:16" x14ac:dyDescent="0.25">
      <c r="A42" s="17" t="s">
        <v>64</v>
      </c>
      <c r="B42" s="17">
        <v>7</v>
      </c>
      <c r="C42" s="18" t="s">
        <v>150</v>
      </c>
      <c r="D42" t="s">
        <v>66</v>
      </c>
      <c r="E42" s="19" t="s">
        <v>151</v>
      </c>
      <c r="F42" s="20" t="s">
        <v>68</v>
      </c>
      <c r="G42" s="21">
        <v>2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69</v>
      </c>
      <c r="E43" s="24" t="s">
        <v>66</v>
      </c>
    </row>
    <row r="44" spans="1:16" x14ac:dyDescent="0.25">
      <c r="A44" s="17" t="s">
        <v>70</v>
      </c>
      <c r="E44" s="39" t="s">
        <v>165</v>
      </c>
    </row>
    <row r="45" spans="1:16" x14ac:dyDescent="0.25">
      <c r="A45" s="17" t="s">
        <v>70</v>
      </c>
      <c r="E45" s="39" t="s">
        <v>93</v>
      </c>
    </row>
    <row r="46" spans="1:16" ht="45" x14ac:dyDescent="0.25">
      <c r="A46" s="17" t="s">
        <v>73</v>
      </c>
      <c r="E46" s="19" t="s">
        <v>751</v>
      </c>
    </row>
    <row r="47" spans="1:16" x14ac:dyDescent="0.25">
      <c r="A47" s="17" t="s">
        <v>64</v>
      </c>
      <c r="B47" s="17">
        <v>8</v>
      </c>
      <c r="C47" s="18" t="s">
        <v>205</v>
      </c>
      <c r="D47" t="s">
        <v>66</v>
      </c>
      <c r="E47" s="19" t="s">
        <v>206</v>
      </c>
      <c r="F47" s="20" t="s">
        <v>68</v>
      </c>
      <c r="G47" s="21">
        <v>2</v>
      </c>
      <c r="H47" s="22">
        <v>0</v>
      </c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69</v>
      </c>
      <c r="E48" s="24" t="s">
        <v>66</v>
      </c>
    </row>
    <row r="49" spans="1:16" x14ac:dyDescent="0.25">
      <c r="A49" s="17" t="s">
        <v>70</v>
      </c>
      <c r="E49" s="39" t="s">
        <v>165</v>
      </c>
    </row>
    <row r="50" spans="1:16" x14ac:dyDescent="0.25">
      <c r="A50" s="17" t="s">
        <v>70</v>
      </c>
      <c r="E50" s="39" t="s">
        <v>93</v>
      </c>
    </row>
    <row r="51" spans="1:16" ht="75" x14ac:dyDescent="0.25">
      <c r="A51" s="17" t="s">
        <v>73</v>
      </c>
      <c r="E51" s="19" t="s">
        <v>208</v>
      </c>
    </row>
    <row r="52" spans="1:16" x14ac:dyDescent="0.25">
      <c r="A52" s="17" t="s">
        <v>64</v>
      </c>
      <c r="B52" s="17">
        <v>9</v>
      </c>
      <c r="C52" s="18" t="s">
        <v>152</v>
      </c>
      <c r="D52" t="s">
        <v>66</v>
      </c>
      <c r="E52" s="19" t="s">
        <v>153</v>
      </c>
      <c r="F52" s="20" t="s">
        <v>113</v>
      </c>
      <c r="G52" s="21">
        <v>17</v>
      </c>
      <c r="H52" s="22">
        <v>0</v>
      </c>
      <c r="I52" s="22">
        <f>ROUND(G52*H52,P4)</f>
        <v>0</v>
      </c>
      <c r="O52" s="23">
        <f>I52*0.21</f>
        <v>0</v>
      </c>
      <c r="P52">
        <v>3</v>
      </c>
    </row>
    <row r="53" spans="1:16" x14ac:dyDescent="0.25">
      <c r="A53" s="17" t="s">
        <v>69</v>
      </c>
      <c r="E53" s="24" t="s">
        <v>66</v>
      </c>
    </row>
    <row r="54" spans="1:16" x14ac:dyDescent="0.25">
      <c r="A54" s="17" t="s">
        <v>70</v>
      </c>
      <c r="E54" s="39" t="s">
        <v>165</v>
      </c>
    </row>
    <row r="55" spans="1:16" x14ac:dyDescent="0.25">
      <c r="A55" s="17" t="s">
        <v>70</v>
      </c>
      <c r="E55" s="39" t="s">
        <v>752</v>
      </c>
    </row>
    <row r="56" spans="1:16" ht="60" x14ac:dyDescent="0.25">
      <c r="A56" s="17" t="s">
        <v>73</v>
      </c>
      <c r="E56" s="19" t="s">
        <v>210</v>
      </c>
    </row>
    <row r="57" spans="1:16" x14ac:dyDescent="0.25">
      <c r="A57" s="17" t="s">
        <v>64</v>
      </c>
      <c r="B57" s="17">
        <v>10</v>
      </c>
      <c r="C57" s="18" t="s">
        <v>156</v>
      </c>
      <c r="D57" t="s">
        <v>66</v>
      </c>
      <c r="E57" s="19" t="s">
        <v>157</v>
      </c>
      <c r="F57" s="20" t="s">
        <v>113</v>
      </c>
      <c r="G57" s="21">
        <v>17</v>
      </c>
      <c r="H57" s="22">
        <v>0</v>
      </c>
      <c r="I57" s="22">
        <f>ROUND(G57*H57,P4)</f>
        <v>0</v>
      </c>
      <c r="O57" s="23">
        <f>I57*0.21</f>
        <v>0</v>
      </c>
      <c r="P57">
        <v>3</v>
      </c>
    </row>
    <row r="58" spans="1:16" x14ac:dyDescent="0.25">
      <c r="A58" s="17" t="s">
        <v>69</v>
      </c>
      <c r="E58" s="24" t="s">
        <v>66</v>
      </c>
    </row>
    <row r="59" spans="1:16" x14ac:dyDescent="0.25">
      <c r="A59" s="17" t="s">
        <v>70</v>
      </c>
      <c r="E59" s="39" t="s">
        <v>165</v>
      </c>
    </row>
    <row r="60" spans="1:16" x14ac:dyDescent="0.25">
      <c r="A60" s="17" t="s">
        <v>70</v>
      </c>
      <c r="E60" s="39" t="s">
        <v>752</v>
      </c>
    </row>
    <row r="61" spans="1:16" ht="105" x14ac:dyDescent="0.25">
      <c r="A61" s="17" t="s">
        <v>73</v>
      </c>
      <c r="E61" s="19" t="s">
        <v>215</v>
      </c>
    </row>
    <row r="62" spans="1:16" ht="30" x14ac:dyDescent="0.25">
      <c r="A62" s="17" t="s">
        <v>64</v>
      </c>
      <c r="B62" s="17">
        <v>11</v>
      </c>
      <c r="C62" s="18" t="s">
        <v>223</v>
      </c>
      <c r="D62" t="s">
        <v>66</v>
      </c>
      <c r="E62" s="19" t="s">
        <v>224</v>
      </c>
      <c r="F62" s="20" t="s">
        <v>113</v>
      </c>
      <c r="G62" s="21">
        <v>17</v>
      </c>
      <c r="H62" s="22">
        <v>0</v>
      </c>
      <c r="I62" s="22">
        <f>ROUND(G62*H62,P4)</f>
        <v>0</v>
      </c>
      <c r="O62" s="23">
        <f>I62*0.21</f>
        <v>0</v>
      </c>
      <c r="P62">
        <v>3</v>
      </c>
    </row>
    <row r="63" spans="1:16" x14ac:dyDescent="0.25">
      <c r="A63" s="17" t="s">
        <v>69</v>
      </c>
      <c r="E63" s="24" t="s">
        <v>66</v>
      </c>
    </row>
    <row r="64" spans="1:16" x14ac:dyDescent="0.25">
      <c r="A64" s="17" t="s">
        <v>70</v>
      </c>
      <c r="E64" s="39" t="s">
        <v>165</v>
      </c>
    </row>
    <row r="65" spans="1:16" x14ac:dyDescent="0.25">
      <c r="A65" s="17" t="s">
        <v>70</v>
      </c>
      <c r="E65" s="39" t="s">
        <v>752</v>
      </c>
    </row>
    <row r="66" spans="1:16" ht="90" x14ac:dyDescent="0.25">
      <c r="A66" s="17" t="s">
        <v>73</v>
      </c>
      <c r="E66" s="19" t="s">
        <v>225</v>
      </c>
    </row>
    <row r="67" spans="1:16" x14ac:dyDescent="0.25">
      <c r="A67" s="36" t="s">
        <v>62</v>
      </c>
      <c r="B67" s="36"/>
      <c r="C67" s="37" t="s">
        <v>259</v>
      </c>
      <c r="D67" s="36"/>
      <c r="E67" s="36" t="s">
        <v>260</v>
      </c>
      <c r="F67" s="36"/>
      <c r="G67" s="36"/>
      <c r="H67" s="36"/>
      <c r="I67" s="38">
        <f>SUMIFS(I68:I111,A68:A111,"P")</f>
        <v>0</v>
      </c>
    </row>
    <row r="68" spans="1:16" x14ac:dyDescent="0.25">
      <c r="A68" s="17" t="s">
        <v>64</v>
      </c>
      <c r="B68" s="17">
        <v>12</v>
      </c>
      <c r="C68" s="18" t="s">
        <v>269</v>
      </c>
      <c r="D68" t="s">
        <v>66</v>
      </c>
      <c r="E68" s="19" t="s">
        <v>270</v>
      </c>
      <c r="F68" s="20" t="s">
        <v>68</v>
      </c>
      <c r="G68" s="21">
        <v>2</v>
      </c>
      <c r="H68" s="22">
        <v>0</v>
      </c>
      <c r="I68" s="22">
        <f>ROUND(G68*H68,P4)</f>
        <v>0</v>
      </c>
      <c r="O68" s="23">
        <f>I68*0.21</f>
        <v>0</v>
      </c>
      <c r="P68">
        <v>3</v>
      </c>
    </row>
    <row r="69" spans="1:16" x14ac:dyDescent="0.25">
      <c r="A69" s="17" t="s">
        <v>69</v>
      </c>
      <c r="E69" s="24" t="s">
        <v>66</v>
      </c>
    </row>
    <row r="70" spans="1:16" x14ac:dyDescent="0.25">
      <c r="A70" s="17" t="s">
        <v>70</v>
      </c>
      <c r="E70" s="39" t="s">
        <v>165</v>
      </c>
    </row>
    <row r="71" spans="1:16" x14ac:dyDescent="0.25">
      <c r="A71" s="17" t="s">
        <v>70</v>
      </c>
      <c r="E71" s="39" t="s">
        <v>93</v>
      </c>
    </row>
    <row r="72" spans="1:16" ht="30" x14ac:dyDescent="0.25">
      <c r="A72" s="17" t="s">
        <v>73</v>
      </c>
      <c r="E72" s="19" t="s">
        <v>271</v>
      </c>
    </row>
    <row r="73" spans="1:16" x14ac:dyDescent="0.25">
      <c r="A73" s="17" t="s">
        <v>64</v>
      </c>
      <c r="B73" s="17">
        <v>13</v>
      </c>
      <c r="C73" s="18" t="s">
        <v>302</v>
      </c>
      <c r="D73" t="s">
        <v>66</v>
      </c>
      <c r="E73" s="19" t="s">
        <v>303</v>
      </c>
      <c r="F73" s="20" t="s">
        <v>113</v>
      </c>
      <c r="G73" s="21">
        <v>510</v>
      </c>
      <c r="H73" s="22">
        <v>0</v>
      </c>
      <c r="I73" s="22">
        <f>ROUND(G73*H73,P4)</f>
        <v>0</v>
      </c>
      <c r="O73" s="23">
        <f>I73*0.21</f>
        <v>0</v>
      </c>
      <c r="P73">
        <v>3</v>
      </c>
    </row>
    <row r="74" spans="1:16" x14ac:dyDescent="0.25">
      <c r="A74" s="17" t="s">
        <v>69</v>
      </c>
      <c r="E74" s="24" t="s">
        <v>66</v>
      </c>
    </row>
    <row r="75" spans="1:16" x14ac:dyDescent="0.25">
      <c r="A75" s="17" t="s">
        <v>70</v>
      </c>
      <c r="E75" s="39" t="s">
        <v>165</v>
      </c>
    </row>
    <row r="76" spans="1:16" x14ac:dyDescent="0.25">
      <c r="A76" s="17" t="s">
        <v>70</v>
      </c>
      <c r="E76" s="39" t="s">
        <v>753</v>
      </c>
    </row>
    <row r="77" spans="1:16" ht="120" x14ac:dyDescent="0.25">
      <c r="A77" s="17" t="s">
        <v>73</v>
      </c>
      <c r="E77" s="19" t="s">
        <v>305</v>
      </c>
    </row>
    <row r="78" spans="1:16" x14ac:dyDescent="0.25">
      <c r="A78" s="17" t="s">
        <v>64</v>
      </c>
      <c r="B78" s="17">
        <v>14</v>
      </c>
      <c r="C78" s="18" t="s">
        <v>309</v>
      </c>
      <c r="D78" t="s">
        <v>66</v>
      </c>
      <c r="E78" s="19" t="s">
        <v>310</v>
      </c>
      <c r="F78" s="20" t="s">
        <v>311</v>
      </c>
      <c r="G78" s="21">
        <v>4</v>
      </c>
      <c r="H78" s="22">
        <v>0</v>
      </c>
      <c r="I78" s="22">
        <f>ROUND(G78*H78,P4)</f>
        <v>0</v>
      </c>
      <c r="O78" s="23">
        <f>I78*0.21</f>
        <v>0</v>
      </c>
      <c r="P78">
        <v>3</v>
      </c>
    </row>
    <row r="79" spans="1:16" x14ac:dyDescent="0.25">
      <c r="A79" s="17" t="s">
        <v>69</v>
      </c>
      <c r="E79" s="24" t="s">
        <v>66</v>
      </c>
    </row>
    <row r="80" spans="1:16" x14ac:dyDescent="0.25">
      <c r="A80" s="17" t="s">
        <v>70</v>
      </c>
      <c r="E80" s="39" t="s">
        <v>165</v>
      </c>
    </row>
    <row r="81" spans="1:16" x14ac:dyDescent="0.25">
      <c r="A81" s="17" t="s">
        <v>70</v>
      </c>
      <c r="E81" s="39" t="s">
        <v>72</v>
      </c>
    </row>
    <row r="82" spans="1:16" ht="105" x14ac:dyDescent="0.25">
      <c r="A82" s="17" t="s">
        <v>73</v>
      </c>
      <c r="E82" s="19" t="s">
        <v>312</v>
      </c>
    </row>
    <row r="83" spans="1:16" x14ac:dyDescent="0.25">
      <c r="A83" s="17" t="s">
        <v>64</v>
      </c>
      <c r="B83" s="17">
        <v>15</v>
      </c>
      <c r="C83" s="18" t="s">
        <v>313</v>
      </c>
      <c r="D83" t="s">
        <v>66</v>
      </c>
      <c r="E83" s="19" t="s">
        <v>314</v>
      </c>
      <c r="F83" s="20" t="s">
        <v>113</v>
      </c>
      <c r="G83" s="21">
        <v>510</v>
      </c>
      <c r="H83" s="22">
        <v>0</v>
      </c>
      <c r="I83" s="22">
        <f>ROUND(G83*H83,P4)</f>
        <v>0</v>
      </c>
      <c r="O83" s="23">
        <f>I83*0.21</f>
        <v>0</v>
      </c>
      <c r="P83">
        <v>3</v>
      </c>
    </row>
    <row r="84" spans="1:16" x14ac:dyDescent="0.25">
      <c r="A84" s="17" t="s">
        <v>69</v>
      </c>
      <c r="E84" s="24" t="s">
        <v>66</v>
      </c>
    </row>
    <row r="85" spans="1:16" x14ac:dyDescent="0.25">
      <c r="A85" s="17" t="s">
        <v>70</v>
      </c>
      <c r="E85" s="39" t="s">
        <v>165</v>
      </c>
    </row>
    <row r="86" spans="1:16" x14ac:dyDescent="0.25">
      <c r="A86" s="17" t="s">
        <v>70</v>
      </c>
      <c r="E86" s="39" t="s">
        <v>753</v>
      </c>
    </row>
    <row r="87" spans="1:16" ht="105" x14ac:dyDescent="0.25">
      <c r="A87" s="17" t="s">
        <v>73</v>
      </c>
      <c r="E87" s="19" t="s">
        <v>315</v>
      </c>
    </row>
    <row r="88" spans="1:16" x14ac:dyDescent="0.25">
      <c r="A88" s="17" t="s">
        <v>64</v>
      </c>
      <c r="B88" s="17">
        <v>16</v>
      </c>
      <c r="C88" s="18" t="s">
        <v>320</v>
      </c>
      <c r="D88" t="s">
        <v>66</v>
      </c>
      <c r="E88" s="19" t="s">
        <v>321</v>
      </c>
      <c r="F88" s="20" t="s">
        <v>68</v>
      </c>
      <c r="G88" s="21">
        <v>6</v>
      </c>
      <c r="H88" s="22">
        <v>0</v>
      </c>
      <c r="I88" s="22">
        <f>ROUND(G88*H88,P4)</f>
        <v>0</v>
      </c>
      <c r="O88" s="23">
        <f>I88*0.21</f>
        <v>0</v>
      </c>
      <c r="P88">
        <v>3</v>
      </c>
    </row>
    <row r="89" spans="1:16" x14ac:dyDescent="0.25">
      <c r="A89" s="17" t="s">
        <v>69</v>
      </c>
      <c r="E89" s="24" t="s">
        <v>66</v>
      </c>
    </row>
    <row r="90" spans="1:16" x14ac:dyDescent="0.25">
      <c r="A90" s="17" t="s">
        <v>70</v>
      </c>
      <c r="E90" s="39" t="s">
        <v>165</v>
      </c>
    </row>
    <row r="91" spans="1:16" x14ac:dyDescent="0.25">
      <c r="A91" s="17" t="s">
        <v>70</v>
      </c>
      <c r="E91" s="39" t="s">
        <v>97</v>
      </c>
    </row>
    <row r="92" spans="1:16" ht="180" x14ac:dyDescent="0.25">
      <c r="A92" s="17" t="s">
        <v>73</v>
      </c>
      <c r="E92" s="19" t="s">
        <v>298</v>
      </c>
    </row>
    <row r="93" spans="1:16" x14ac:dyDescent="0.25">
      <c r="A93" s="17" t="s">
        <v>64</v>
      </c>
      <c r="B93" s="17">
        <v>17</v>
      </c>
      <c r="C93" s="18" t="s">
        <v>754</v>
      </c>
      <c r="D93" t="s">
        <v>66</v>
      </c>
      <c r="E93" s="19" t="s">
        <v>323</v>
      </c>
      <c r="F93" s="20" t="s">
        <v>68</v>
      </c>
      <c r="G93" s="21">
        <v>6</v>
      </c>
      <c r="H93" s="22">
        <v>0</v>
      </c>
      <c r="I93" s="22">
        <f>ROUND(G93*H93,P4)</f>
        <v>0</v>
      </c>
      <c r="O93" s="23">
        <f>I93*0.21</f>
        <v>0</v>
      </c>
      <c r="P93">
        <v>3</v>
      </c>
    </row>
    <row r="94" spans="1:16" x14ac:dyDescent="0.25">
      <c r="A94" s="17" t="s">
        <v>69</v>
      </c>
      <c r="E94" s="24" t="s">
        <v>66</v>
      </c>
    </row>
    <row r="95" spans="1:16" x14ac:dyDescent="0.25">
      <c r="A95" s="17" t="s">
        <v>70</v>
      </c>
      <c r="E95" s="39" t="s">
        <v>165</v>
      </c>
    </row>
    <row r="96" spans="1:16" x14ac:dyDescent="0.25">
      <c r="A96" s="17" t="s">
        <v>70</v>
      </c>
      <c r="E96" s="39" t="s">
        <v>97</v>
      </c>
    </row>
    <row r="97" spans="1:16" ht="135" x14ac:dyDescent="0.25">
      <c r="A97" s="17" t="s">
        <v>73</v>
      </c>
      <c r="E97" s="19" t="s">
        <v>755</v>
      </c>
    </row>
    <row r="98" spans="1:16" ht="30" x14ac:dyDescent="0.25">
      <c r="A98" s="17" t="s">
        <v>64</v>
      </c>
      <c r="B98" s="17">
        <v>18</v>
      </c>
      <c r="C98" s="18" t="s">
        <v>756</v>
      </c>
      <c r="D98" t="s">
        <v>66</v>
      </c>
      <c r="E98" s="19" t="s">
        <v>757</v>
      </c>
      <c r="F98" s="20" t="s">
        <v>68</v>
      </c>
      <c r="G98" s="21">
        <v>2</v>
      </c>
      <c r="H98" s="22">
        <v>0</v>
      </c>
      <c r="I98" s="22">
        <f>ROUND(G98*H98,P4)</f>
        <v>0</v>
      </c>
      <c r="O98" s="23">
        <f>I98*0.21</f>
        <v>0</v>
      </c>
      <c r="P98">
        <v>3</v>
      </c>
    </row>
    <row r="99" spans="1:16" x14ac:dyDescent="0.25">
      <c r="A99" s="17" t="s">
        <v>69</v>
      </c>
      <c r="E99" s="24" t="s">
        <v>66</v>
      </c>
    </row>
    <row r="100" spans="1:16" x14ac:dyDescent="0.25">
      <c r="A100" s="17" t="s">
        <v>70</v>
      </c>
      <c r="E100" s="39" t="s">
        <v>165</v>
      </c>
    </row>
    <row r="101" spans="1:16" x14ac:dyDescent="0.25">
      <c r="A101" s="17" t="s">
        <v>70</v>
      </c>
      <c r="E101" s="39" t="s">
        <v>93</v>
      </c>
    </row>
    <row r="102" spans="1:16" ht="180" x14ac:dyDescent="0.25">
      <c r="A102" s="17" t="s">
        <v>73</v>
      </c>
      <c r="E102" s="19" t="s">
        <v>298</v>
      </c>
    </row>
    <row r="103" spans="1:16" x14ac:dyDescent="0.25">
      <c r="A103" s="17" t="s">
        <v>64</v>
      </c>
      <c r="B103" s="17">
        <v>19</v>
      </c>
      <c r="C103" s="18" t="s">
        <v>758</v>
      </c>
      <c r="D103" t="s">
        <v>66</v>
      </c>
      <c r="E103" s="19" t="s">
        <v>759</v>
      </c>
      <c r="F103" s="20" t="s">
        <v>68</v>
      </c>
      <c r="G103" s="21">
        <v>2</v>
      </c>
      <c r="H103" s="22">
        <v>0</v>
      </c>
      <c r="I103" s="22">
        <f>ROUND(G103*H103,P4)</f>
        <v>0</v>
      </c>
      <c r="O103" s="23">
        <f>I103*0.21</f>
        <v>0</v>
      </c>
      <c r="P103">
        <v>3</v>
      </c>
    </row>
    <row r="104" spans="1:16" x14ac:dyDescent="0.25">
      <c r="A104" s="17" t="s">
        <v>69</v>
      </c>
      <c r="E104" s="24" t="s">
        <v>66</v>
      </c>
    </row>
    <row r="105" spans="1:16" x14ac:dyDescent="0.25">
      <c r="A105" s="17" t="s">
        <v>70</v>
      </c>
      <c r="E105" s="39" t="s">
        <v>165</v>
      </c>
    </row>
    <row r="106" spans="1:16" x14ac:dyDescent="0.25">
      <c r="A106" s="17" t="s">
        <v>70</v>
      </c>
      <c r="E106" s="39" t="s">
        <v>93</v>
      </c>
    </row>
    <row r="107" spans="1:16" ht="150" x14ac:dyDescent="0.25">
      <c r="A107" s="17" t="s">
        <v>73</v>
      </c>
      <c r="E107" s="19" t="s">
        <v>301</v>
      </c>
    </row>
    <row r="108" spans="1:16" x14ac:dyDescent="0.25">
      <c r="A108" s="17" t="s">
        <v>64</v>
      </c>
      <c r="B108" s="49">
        <v>20</v>
      </c>
      <c r="C108" s="49" t="s">
        <v>1548</v>
      </c>
      <c r="D108" s="50" t="s">
        <v>66</v>
      </c>
      <c r="E108" s="51" t="s">
        <v>307</v>
      </c>
      <c r="F108" s="52" t="s">
        <v>113</v>
      </c>
      <c r="G108" s="53">
        <v>510</v>
      </c>
      <c r="H108" s="54">
        <v>0</v>
      </c>
      <c r="I108" s="54">
        <f>ROUND(ROUND(H108,2)*ROUND(G108,3),2)</f>
        <v>0</v>
      </c>
    </row>
    <row r="109" spans="1:16" x14ac:dyDescent="0.25">
      <c r="A109" s="17" t="s">
        <v>69</v>
      </c>
      <c r="B109" s="55"/>
      <c r="C109" s="55"/>
      <c r="D109" s="55"/>
      <c r="E109" s="56" t="s">
        <v>66</v>
      </c>
      <c r="F109" s="55"/>
      <c r="G109" s="55"/>
      <c r="H109" s="55"/>
      <c r="I109" s="55"/>
    </row>
    <row r="110" spans="1:16" x14ac:dyDescent="0.25">
      <c r="A110" s="17" t="s">
        <v>70</v>
      </c>
      <c r="B110" s="55"/>
      <c r="C110" s="55"/>
      <c r="D110" s="55"/>
      <c r="E110" s="57" t="s">
        <v>1549</v>
      </c>
      <c r="F110" s="55"/>
      <c r="G110" s="55"/>
      <c r="H110" s="55"/>
      <c r="I110" s="55"/>
    </row>
    <row r="111" spans="1:16" ht="127.5" x14ac:dyDescent="0.25">
      <c r="A111" s="17" t="s">
        <v>73</v>
      </c>
      <c r="B111" s="55"/>
      <c r="C111" s="55"/>
      <c r="D111" s="55"/>
      <c r="E111" s="56" t="s">
        <v>308</v>
      </c>
      <c r="F111" s="55"/>
      <c r="G111" s="55"/>
      <c r="H111" s="55"/>
      <c r="I111" s="55"/>
    </row>
    <row r="112" spans="1:16" x14ac:dyDescent="0.25">
      <c r="A112" s="17"/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0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23</v>
      </c>
      <c r="I3" s="13">
        <f>SUMIFS(I10:I103,A10:A103,"SD")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45</v>
      </c>
      <c r="D4" s="33"/>
      <c r="E4" s="11" t="s">
        <v>46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158</v>
      </c>
      <c r="D5" s="33"/>
      <c r="E5" s="11" t="s">
        <v>159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32" t="s">
        <v>23</v>
      </c>
      <c r="D6" s="33"/>
      <c r="E6" s="11" t="s">
        <v>24</v>
      </c>
      <c r="F6" s="3"/>
      <c r="G6" s="3"/>
      <c r="H6" s="3"/>
      <c r="I6" s="3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760</v>
      </c>
      <c r="D10" s="14"/>
      <c r="E10" s="14" t="s">
        <v>761</v>
      </c>
      <c r="F10" s="14"/>
      <c r="G10" s="14"/>
      <c r="H10" s="14"/>
      <c r="I10" s="16">
        <f>SUMIFS(I11:I20,A11:A20,"P")</f>
        <v>0</v>
      </c>
    </row>
    <row r="11" spans="1:16" x14ac:dyDescent="0.25">
      <c r="A11" s="17" t="s">
        <v>64</v>
      </c>
      <c r="B11" s="17">
        <v>1</v>
      </c>
      <c r="C11" s="18" t="s">
        <v>253</v>
      </c>
      <c r="D11" t="s">
        <v>66</v>
      </c>
      <c r="E11" s="19" t="s">
        <v>254</v>
      </c>
      <c r="F11" s="20" t="s">
        <v>68</v>
      </c>
      <c r="G11" s="21">
        <v>1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x14ac:dyDescent="0.25">
      <c r="A13" s="17" t="s">
        <v>70</v>
      </c>
      <c r="E13" s="25" t="s">
        <v>165</v>
      </c>
    </row>
    <row r="14" spans="1:16" x14ac:dyDescent="0.25">
      <c r="A14" s="17" t="s">
        <v>70</v>
      </c>
      <c r="E14" s="25" t="s">
        <v>110</v>
      </c>
    </row>
    <row r="15" spans="1:16" ht="60" x14ac:dyDescent="0.25">
      <c r="A15" s="17" t="s">
        <v>73</v>
      </c>
      <c r="E15" s="19" t="s">
        <v>256</v>
      </c>
    </row>
    <row r="16" spans="1:16" x14ac:dyDescent="0.25">
      <c r="A16" s="17" t="s">
        <v>64</v>
      </c>
      <c r="B16" s="17">
        <v>2</v>
      </c>
      <c r="C16" s="18" t="s">
        <v>762</v>
      </c>
      <c r="D16" t="s">
        <v>66</v>
      </c>
      <c r="E16" s="19" t="s">
        <v>763</v>
      </c>
      <c r="F16" s="20" t="s">
        <v>68</v>
      </c>
      <c r="G16" s="21">
        <v>1</v>
      </c>
      <c r="H16" s="22">
        <v>0</v>
      </c>
      <c r="I16" s="22">
        <f>ROUND(G16*H16,P4)</f>
        <v>0</v>
      </c>
      <c r="O16" s="23">
        <f>I16*0.21</f>
        <v>0</v>
      </c>
      <c r="P16">
        <v>3</v>
      </c>
    </row>
    <row r="17" spans="1:16" x14ac:dyDescent="0.25">
      <c r="A17" s="17" t="s">
        <v>69</v>
      </c>
      <c r="E17" s="24" t="s">
        <v>66</v>
      </c>
    </row>
    <row r="18" spans="1:16" x14ac:dyDescent="0.25">
      <c r="A18" s="17" t="s">
        <v>70</v>
      </c>
      <c r="E18" s="25" t="s">
        <v>165</v>
      </c>
    </row>
    <row r="19" spans="1:16" x14ac:dyDescent="0.25">
      <c r="A19" s="17" t="s">
        <v>70</v>
      </c>
      <c r="E19" s="25" t="s">
        <v>110</v>
      </c>
    </row>
    <row r="20" spans="1:16" ht="60" x14ac:dyDescent="0.25">
      <c r="A20" s="17" t="s">
        <v>73</v>
      </c>
      <c r="E20" s="19" t="s">
        <v>256</v>
      </c>
    </row>
    <row r="21" spans="1:16" x14ac:dyDescent="0.25">
      <c r="A21" s="14" t="s">
        <v>62</v>
      </c>
      <c r="B21" s="14"/>
      <c r="C21" s="15" t="s">
        <v>686</v>
      </c>
      <c r="D21" s="14"/>
      <c r="E21" s="14" t="s">
        <v>764</v>
      </c>
      <c r="F21" s="14"/>
      <c r="G21" s="14"/>
      <c r="H21" s="14"/>
      <c r="I21" s="16">
        <f>SUMIFS(I22:I51,A22:A51,"P")</f>
        <v>0</v>
      </c>
    </row>
    <row r="22" spans="1:16" x14ac:dyDescent="0.25">
      <c r="A22" s="17" t="s">
        <v>64</v>
      </c>
      <c r="B22" s="17">
        <v>3</v>
      </c>
      <c r="C22" s="18" t="s">
        <v>765</v>
      </c>
      <c r="D22" t="s">
        <v>66</v>
      </c>
      <c r="E22" s="19" t="s">
        <v>766</v>
      </c>
      <c r="F22" s="20" t="s">
        <v>113</v>
      </c>
      <c r="G22" s="21">
        <v>0.5</v>
      </c>
      <c r="H22" s="22">
        <v>0</v>
      </c>
      <c r="I22" s="22">
        <f>ROUND(G22*H22,P4)</f>
        <v>0</v>
      </c>
      <c r="O22" s="23">
        <f>I22*0.21</f>
        <v>0</v>
      </c>
      <c r="P22">
        <v>3</v>
      </c>
    </row>
    <row r="23" spans="1:16" x14ac:dyDescent="0.25">
      <c r="A23" s="17" t="s">
        <v>69</v>
      </c>
      <c r="E23" s="24" t="s">
        <v>66</v>
      </c>
    </row>
    <row r="24" spans="1:16" x14ac:dyDescent="0.25">
      <c r="A24" s="17" t="s">
        <v>70</v>
      </c>
      <c r="E24" s="25" t="s">
        <v>165</v>
      </c>
    </row>
    <row r="25" spans="1:16" x14ac:dyDescent="0.25">
      <c r="A25" s="17" t="s">
        <v>70</v>
      </c>
      <c r="E25" s="25" t="s">
        <v>767</v>
      </c>
    </row>
    <row r="26" spans="1:16" ht="75" x14ac:dyDescent="0.25">
      <c r="A26" s="17" t="s">
        <v>73</v>
      </c>
      <c r="E26" s="19" t="s">
        <v>768</v>
      </c>
    </row>
    <row r="27" spans="1:16" x14ac:dyDescent="0.25">
      <c r="A27" s="17" t="s">
        <v>64</v>
      </c>
      <c r="B27" s="17">
        <v>4</v>
      </c>
      <c r="C27" s="18" t="s">
        <v>769</v>
      </c>
      <c r="D27" t="s">
        <v>66</v>
      </c>
      <c r="E27" s="19" t="s">
        <v>770</v>
      </c>
      <c r="F27" s="20" t="s">
        <v>113</v>
      </c>
      <c r="G27" s="21">
        <v>0.5</v>
      </c>
      <c r="H27" s="22">
        <v>0</v>
      </c>
      <c r="I27" s="22">
        <f>ROUND(G27*H27,P4)</f>
        <v>0</v>
      </c>
      <c r="O27" s="23">
        <f>I27*0.21</f>
        <v>0</v>
      </c>
      <c r="P27">
        <v>3</v>
      </c>
    </row>
    <row r="28" spans="1:16" x14ac:dyDescent="0.25">
      <c r="A28" s="17" t="s">
        <v>69</v>
      </c>
      <c r="E28" s="24" t="s">
        <v>66</v>
      </c>
    </row>
    <row r="29" spans="1:16" x14ac:dyDescent="0.25">
      <c r="A29" s="17" t="s">
        <v>70</v>
      </c>
      <c r="E29" s="25" t="s">
        <v>165</v>
      </c>
    </row>
    <row r="30" spans="1:16" x14ac:dyDescent="0.25">
      <c r="A30" s="17" t="s">
        <v>70</v>
      </c>
      <c r="E30" s="25" t="s">
        <v>767</v>
      </c>
    </row>
    <row r="31" spans="1:16" ht="105" x14ac:dyDescent="0.25">
      <c r="A31" s="17" t="s">
        <v>73</v>
      </c>
      <c r="E31" s="19" t="s">
        <v>771</v>
      </c>
    </row>
    <row r="32" spans="1:16" x14ac:dyDescent="0.25">
      <c r="A32" s="17" t="s">
        <v>64</v>
      </c>
      <c r="B32" s="17">
        <v>5</v>
      </c>
      <c r="C32" s="18" t="s">
        <v>772</v>
      </c>
      <c r="D32" t="s">
        <v>66</v>
      </c>
      <c r="E32" s="19" t="s">
        <v>773</v>
      </c>
      <c r="F32" s="20" t="s">
        <v>68</v>
      </c>
      <c r="G32" s="21">
        <v>14</v>
      </c>
      <c r="H32" s="22">
        <v>0</v>
      </c>
      <c r="I32" s="22">
        <f>ROUND(G32*H32,P4)</f>
        <v>0</v>
      </c>
      <c r="O32" s="23">
        <f>I32*0.21</f>
        <v>0</v>
      </c>
      <c r="P32">
        <v>3</v>
      </c>
    </row>
    <row r="33" spans="1:16" x14ac:dyDescent="0.25">
      <c r="A33" s="17" t="s">
        <v>69</v>
      </c>
      <c r="E33" s="24" t="s">
        <v>66</v>
      </c>
    </row>
    <row r="34" spans="1:16" x14ac:dyDescent="0.25">
      <c r="A34" s="17" t="s">
        <v>70</v>
      </c>
      <c r="E34" s="25" t="s">
        <v>165</v>
      </c>
    </row>
    <row r="35" spans="1:16" x14ac:dyDescent="0.25">
      <c r="A35" s="17" t="s">
        <v>70</v>
      </c>
      <c r="E35" s="25" t="s">
        <v>774</v>
      </c>
    </row>
    <row r="36" spans="1:16" ht="60" x14ac:dyDescent="0.25">
      <c r="A36" s="17" t="s">
        <v>73</v>
      </c>
      <c r="E36" s="19" t="s">
        <v>775</v>
      </c>
    </row>
    <row r="37" spans="1:16" x14ac:dyDescent="0.25">
      <c r="A37" s="17" t="s">
        <v>64</v>
      </c>
      <c r="B37" s="17">
        <v>6</v>
      </c>
      <c r="C37" s="18" t="s">
        <v>465</v>
      </c>
      <c r="D37" t="s">
        <v>66</v>
      </c>
      <c r="E37" s="19" t="s">
        <v>466</v>
      </c>
      <c r="F37" s="20" t="s">
        <v>68</v>
      </c>
      <c r="G37" s="21">
        <v>14</v>
      </c>
      <c r="H37" s="22">
        <v>0</v>
      </c>
      <c r="I37" s="22">
        <f>ROUND(G37*H37,P4)</f>
        <v>0</v>
      </c>
      <c r="O37" s="23">
        <f>I37*0.21</f>
        <v>0</v>
      </c>
      <c r="P37">
        <v>3</v>
      </c>
    </row>
    <row r="38" spans="1:16" x14ac:dyDescent="0.25">
      <c r="A38" s="17" t="s">
        <v>69</v>
      </c>
      <c r="E38" s="24" t="s">
        <v>66</v>
      </c>
    </row>
    <row r="39" spans="1:16" x14ac:dyDescent="0.25">
      <c r="A39" s="17" t="s">
        <v>70</v>
      </c>
      <c r="E39" s="25" t="s">
        <v>165</v>
      </c>
    </row>
    <row r="40" spans="1:16" x14ac:dyDescent="0.25">
      <c r="A40" s="17" t="s">
        <v>70</v>
      </c>
      <c r="E40" s="25" t="s">
        <v>774</v>
      </c>
    </row>
    <row r="41" spans="1:16" ht="90" x14ac:dyDescent="0.25">
      <c r="A41" s="17" t="s">
        <v>73</v>
      </c>
      <c r="E41" s="19" t="s">
        <v>467</v>
      </c>
    </row>
    <row r="42" spans="1:16" ht="30" x14ac:dyDescent="0.25">
      <c r="A42" s="17" t="s">
        <v>64</v>
      </c>
      <c r="B42" s="17">
        <v>7</v>
      </c>
      <c r="C42" s="18" t="s">
        <v>776</v>
      </c>
      <c r="D42" t="s">
        <v>66</v>
      </c>
      <c r="E42" s="19" t="s">
        <v>777</v>
      </c>
      <c r="F42" s="20" t="s">
        <v>68</v>
      </c>
      <c r="G42" s="21">
        <v>1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69</v>
      </c>
      <c r="E43" s="24" t="s">
        <v>66</v>
      </c>
    </row>
    <row r="44" spans="1:16" x14ac:dyDescent="0.25">
      <c r="A44" s="17" t="s">
        <v>70</v>
      </c>
      <c r="E44" s="25" t="s">
        <v>165</v>
      </c>
    </row>
    <row r="45" spans="1:16" x14ac:dyDescent="0.25">
      <c r="A45" s="17" t="s">
        <v>70</v>
      </c>
      <c r="E45" s="25" t="s">
        <v>110</v>
      </c>
    </row>
    <row r="46" spans="1:16" ht="75" x14ac:dyDescent="0.25">
      <c r="A46" s="17" t="s">
        <v>73</v>
      </c>
      <c r="E46" s="19" t="s">
        <v>778</v>
      </c>
    </row>
    <row r="47" spans="1:16" x14ac:dyDescent="0.25">
      <c r="A47" s="17" t="s">
        <v>64</v>
      </c>
      <c r="B47" s="17">
        <v>8</v>
      </c>
      <c r="C47" s="18" t="s">
        <v>779</v>
      </c>
      <c r="D47" t="s">
        <v>66</v>
      </c>
      <c r="E47" s="19" t="s">
        <v>780</v>
      </c>
      <c r="F47" s="20" t="s">
        <v>68</v>
      </c>
      <c r="G47" s="21">
        <v>1</v>
      </c>
      <c r="H47" s="22">
        <v>0</v>
      </c>
      <c r="I47" s="22">
        <f>ROUND(G47*H47,P4)</f>
        <v>0</v>
      </c>
      <c r="O47" s="23">
        <f>I47*0.21</f>
        <v>0</v>
      </c>
      <c r="P47">
        <v>3</v>
      </c>
    </row>
    <row r="48" spans="1:16" x14ac:dyDescent="0.25">
      <c r="A48" s="17" t="s">
        <v>69</v>
      </c>
      <c r="E48" s="24" t="s">
        <v>66</v>
      </c>
    </row>
    <row r="49" spans="1:16" x14ac:dyDescent="0.25">
      <c r="A49" s="17" t="s">
        <v>70</v>
      </c>
      <c r="E49" s="25" t="s">
        <v>165</v>
      </c>
    </row>
    <row r="50" spans="1:16" x14ac:dyDescent="0.25">
      <c r="A50" s="17" t="s">
        <v>70</v>
      </c>
      <c r="E50" s="25" t="s">
        <v>110</v>
      </c>
    </row>
    <row r="51" spans="1:16" ht="105" x14ac:dyDescent="0.25">
      <c r="A51" s="17" t="s">
        <v>73</v>
      </c>
      <c r="E51" s="19" t="s">
        <v>499</v>
      </c>
    </row>
    <row r="52" spans="1:16" x14ac:dyDescent="0.25">
      <c r="A52" s="14" t="s">
        <v>62</v>
      </c>
      <c r="B52" s="14"/>
      <c r="C52" s="15" t="s">
        <v>781</v>
      </c>
      <c r="D52" s="14"/>
      <c r="E52" s="14" t="s">
        <v>782</v>
      </c>
      <c r="F52" s="14"/>
      <c r="G52" s="14"/>
      <c r="H52" s="14"/>
      <c r="I52" s="16">
        <f>SUMIFS(I53:I62,A53:A62,"P")</f>
        <v>0</v>
      </c>
    </row>
    <row r="53" spans="1:16" x14ac:dyDescent="0.25">
      <c r="A53" s="17" t="s">
        <v>64</v>
      </c>
      <c r="B53" s="17">
        <v>9</v>
      </c>
      <c r="C53" s="18" t="s">
        <v>783</v>
      </c>
      <c r="D53" t="s">
        <v>66</v>
      </c>
      <c r="E53" s="19" t="s">
        <v>784</v>
      </c>
      <c r="F53" s="20" t="s">
        <v>68</v>
      </c>
      <c r="G53" s="21">
        <v>1</v>
      </c>
      <c r="H53" s="22">
        <v>0</v>
      </c>
      <c r="I53" s="22">
        <f>ROUND(G53*H53,P4)</f>
        <v>0</v>
      </c>
      <c r="O53" s="23">
        <f>I53*0.21</f>
        <v>0</v>
      </c>
      <c r="P53">
        <v>3</v>
      </c>
    </row>
    <row r="54" spans="1:16" x14ac:dyDescent="0.25">
      <c r="A54" s="17" t="s">
        <v>69</v>
      </c>
      <c r="E54" s="24" t="s">
        <v>66</v>
      </c>
    </row>
    <row r="55" spans="1:16" x14ac:dyDescent="0.25">
      <c r="A55" s="17" t="s">
        <v>70</v>
      </c>
      <c r="E55" s="25" t="s">
        <v>165</v>
      </c>
    </row>
    <row r="56" spans="1:16" x14ac:dyDescent="0.25">
      <c r="A56" s="17" t="s">
        <v>70</v>
      </c>
      <c r="E56" s="25" t="s">
        <v>110</v>
      </c>
    </row>
    <row r="57" spans="1:16" ht="75" x14ac:dyDescent="0.25">
      <c r="A57" s="17" t="s">
        <v>73</v>
      </c>
      <c r="E57" s="19" t="s">
        <v>778</v>
      </c>
    </row>
    <row r="58" spans="1:16" x14ac:dyDescent="0.25">
      <c r="A58" s="17" t="s">
        <v>64</v>
      </c>
      <c r="B58" s="17">
        <v>10</v>
      </c>
      <c r="C58" s="18" t="s">
        <v>785</v>
      </c>
      <c r="D58" t="s">
        <v>66</v>
      </c>
      <c r="E58" s="19" t="s">
        <v>786</v>
      </c>
      <c r="F58" s="20" t="s">
        <v>68</v>
      </c>
      <c r="G58" s="21">
        <v>1</v>
      </c>
      <c r="H58" s="22">
        <v>0</v>
      </c>
      <c r="I58" s="22">
        <f>ROUND(G58*H58,P4)</f>
        <v>0</v>
      </c>
      <c r="O58" s="23">
        <f>I58*0.21</f>
        <v>0</v>
      </c>
      <c r="P58">
        <v>3</v>
      </c>
    </row>
    <row r="59" spans="1:16" x14ac:dyDescent="0.25">
      <c r="A59" s="17" t="s">
        <v>69</v>
      </c>
      <c r="E59" s="24" t="s">
        <v>66</v>
      </c>
    </row>
    <row r="60" spans="1:16" x14ac:dyDescent="0.25">
      <c r="A60" s="17" t="s">
        <v>70</v>
      </c>
      <c r="E60" s="25" t="s">
        <v>165</v>
      </c>
    </row>
    <row r="61" spans="1:16" x14ac:dyDescent="0.25">
      <c r="A61" s="17" t="s">
        <v>70</v>
      </c>
      <c r="E61" s="25" t="s">
        <v>110</v>
      </c>
    </row>
    <row r="62" spans="1:16" ht="105" x14ac:dyDescent="0.25">
      <c r="A62" s="17" t="s">
        <v>73</v>
      </c>
      <c r="E62" s="19" t="s">
        <v>499</v>
      </c>
    </row>
    <row r="63" spans="1:16" x14ac:dyDescent="0.25">
      <c r="A63" s="14" t="s">
        <v>62</v>
      </c>
      <c r="B63" s="14"/>
      <c r="C63" s="15" t="s">
        <v>787</v>
      </c>
      <c r="D63" s="14"/>
      <c r="E63" s="14" t="s">
        <v>788</v>
      </c>
      <c r="F63" s="14"/>
      <c r="G63" s="14"/>
      <c r="H63" s="14"/>
      <c r="I63" s="16">
        <f>SUMIFS(I64:I103,A64:A103,"P")</f>
        <v>0</v>
      </c>
    </row>
    <row r="64" spans="1:16" ht="30" x14ac:dyDescent="0.25">
      <c r="A64" s="17" t="s">
        <v>64</v>
      </c>
      <c r="B64" s="17">
        <v>11</v>
      </c>
      <c r="C64" s="18" t="s">
        <v>789</v>
      </c>
      <c r="D64" t="s">
        <v>66</v>
      </c>
      <c r="E64" s="19" t="s">
        <v>790</v>
      </c>
      <c r="F64" s="20" t="s">
        <v>68</v>
      </c>
      <c r="G64" s="21">
        <v>1</v>
      </c>
      <c r="H64" s="22">
        <v>0</v>
      </c>
      <c r="I64" s="22">
        <f>ROUND(G64*H64,P4)</f>
        <v>0</v>
      </c>
      <c r="O64" s="23">
        <f>I64*0.21</f>
        <v>0</v>
      </c>
      <c r="P64">
        <v>3</v>
      </c>
    </row>
    <row r="65" spans="1:16" x14ac:dyDescent="0.25">
      <c r="A65" s="17" t="s">
        <v>69</v>
      </c>
      <c r="E65" s="24" t="s">
        <v>66</v>
      </c>
    </row>
    <row r="66" spans="1:16" x14ac:dyDescent="0.25">
      <c r="A66" s="17" t="s">
        <v>70</v>
      </c>
      <c r="E66" s="25" t="s">
        <v>165</v>
      </c>
    </row>
    <row r="67" spans="1:16" x14ac:dyDescent="0.25">
      <c r="A67" s="17" t="s">
        <v>70</v>
      </c>
      <c r="E67" s="25" t="s">
        <v>110</v>
      </c>
    </row>
    <row r="68" spans="1:16" ht="75" x14ac:dyDescent="0.25">
      <c r="A68" s="17" t="s">
        <v>73</v>
      </c>
      <c r="E68" s="19" t="s">
        <v>778</v>
      </c>
    </row>
    <row r="69" spans="1:16" x14ac:dyDescent="0.25">
      <c r="A69" s="17" t="s">
        <v>64</v>
      </c>
      <c r="B69" s="17">
        <v>12</v>
      </c>
      <c r="C69" s="18" t="s">
        <v>791</v>
      </c>
      <c r="D69" t="s">
        <v>66</v>
      </c>
      <c r="E69" s="19" t="s">
        <v>792</v>
      </c>
      <c r="F69" s="20" t="s">
        <v>68</v>
      </c>
      <c r="G69" s="21">
        <v>1</v>
      </c>
      <c r="H69" s="22">
        <v>0</v>
      </c>
      <c r="I69" s="22">
        <f>ROUND(G69*H69,P4)</f>
        <v>0</v>
      </c>
      <c r="O69" s="23">
        <f>I69*0.21</f>
        <v>0</v>
      </c>
      <c r="P69">
        <v>3</v>
      </c>
    </row>
    <row r="70" spans="1:16" x14ac:dyDescent="0.25">
      <c r="A70" s="17" t="s">
        <v>69</v>
      </c>
      <c r="E70" s="24" t="s">
        <v>66</v>
      </c>
    </row>
    <row r="71" spans="1:16" x14ac:dyDescent="0.25">
      <c r="A71" s="17" t="s">
        <v>70</v>
      </c>
      <c r="E71" s="25" t="s">
        <v>165</v>
      </c>
    </row>
    <row r="72" spans="1:16" x14ac:dyDescent="0.25">
      <c r="A72" s="17" t="s">
        <v>70</v>
      </c>
      <c r="E72" s="25" t="s">
        <v>110</v>
      </c>
    </row>
    <row r="73" spans="1:16" ht="105" x14ac:dyDescent="0.25">
      <c r="A73" s="17" t="s">
        <v>73</v>
      </c>
      <c r="E73" s="19" t="s">
        <v>499</v>
      </c>
    </row>
    <row r="74" spans="1:16" ht="30" x14ac:dyDescent="0.25">
      <c r="A74" s="17" t="s">
        <v>64</v>
      </c>
      <c r="B74" s="17">
        <v>13</v>
      </c>
      <c r="C74" s="18" t="s">
        <v>793</v>
      </c>
      <c r="D74" t="s">
        <v>66</v>
      </c>
      <c r="E74" s="19" t="s">
        <v>794</v>
      </c>
      <c r="F74" s="20" t="s">
        <v>68</v>
      </c>
      <c r="G74" s="21">
        <v>1</v>
      </c>
      <c r="H74" s="22">
        <v>0</v>
      </c>
      <c r="I74" s="22">
        <f>ROUND(G74*H74,P4)</f>
        <v>0</v>
      </c>
      <c r="O74" s="23">
        <f>I74*0.21</f>
        <v>0</v>
      </c>
      <c r="P74">
        <v>3</v>
      </c>
    </row>
    <row r="75" spans="1:16" x14ac:dyDescent="0.25">
      <c r="A75" s="17" t="s">
        <v>69</v>
      </c>
      <c r="E75" s="24" t="s">
        <v>66</v>
      </c>
    </row>
    <row r="76" spans="1:16" x14ac:dyDescent="0.25">
      <c r="A76" s="17" t="s">
        <v>70</v>
      </c>
      <c r="E76" s="25" t="s">
        <v>165</v>
      </c>
    </row>
    <row r="77" spans="1:16" x14ac:dyDescent="0.25">
      <c r="A77" s="17" t="s">
        <v>70</v>
      </c>
      <c r="E77" s="25" t="s">
        <v>110</v>
      </c>
    </row>
    <row r="78" spans="1:16" ht="75" x14ac:dyDescent="0.25">
      <c r="A78" s="17" t="s">
        <v>73</v>
      </c>
      <c r="E78" s="19" t="s">
        <v>778</v>
      </c>
    </row>
    <row r="79" spans="1:16" x14ac:dyDescent="0.25">
      <c r="A79" s="17" t="s">
        <v>64</v>
      </c>
      <c r="B79" s="17">
        <v>14</v>
      </c>
      <c r="C79" s="18" t="s">
        <v>795</v>
      </c>
      <c r="D79" t="s">
        <v>66</v>
      </c>
      <c r="E79" s="19" t="s">
        <v>796</v>
      </c>
      <c r="F79" s="20" t="s">
        <v>68</v>
      </c>
      <c r="G79" s="21">
        <v>1</v>
      </c>
      <c r="H79" s="22">
        <v>0</v>
      </c>
      <c r="I79" s="22">
        <f>ROUND(G79*H79,P4)</f>
        <v>0</v>
      </c>
      <c r="O79" s="23">
        <f>I79*0.21</f>
        <v>0</v>
      </c>
      <c r="P79">
        <v>3</v>
      </c>
    </row>
    <row r="80" spans="1:16" x14ac:dyDescent="0.25">
      <c r="A80" s="17" t="s">
        <v>69</v>
      </c>
      <c r="E80" s="24" t="s">
        <v>66</v>
      </c>
    </row>
    <row r="81" spans="1:16" x14ac:dyDescent="0.25">
      <c r="A81" s="17" t="s">
        <v>70</v>
      </c>
      <c r="E81" s="25" t="s">
        <v>165</v>
      </c>
    </row>
    <row r="82" spans="1:16" x14ac:dyDescent="0.25">
      <c r="A82" s="17" t="s">
        <v>70</v>
      </c>
      <c r="E82" s="25" t="s">
        <v>110</v>
      </c>
    </row>
    <row r="83" spans="1:16" ht="105" x14ac:dyDescent="0.25">
      <c r="A83" s="17" t="s">
        <v>73</v>
      </c>
      <c r="E83" s="19" t="s">
        <v>499</v>
      </c>
    </row>
    <row r="84" spans="1:16" x14ac:dyDescent="0.25">
      <c r="A84" s="17" t="s">
        <v>64</v>
      </c>
      <c r="B84" s="17">
        <v>15</v>
      </c>
      <c r="C84" s="18" t="s">
        <v>797</v>
      </c>
      <c r="D84" t="s">
        <v>66</v>
      </c>
      <c r="E84" s="19" t="s">
        <v>798</v>
      </c>
      <c r="F84" s="20" t="s">
        <v>68</v>
      </c>
      <c r="G84" s="21">
        <v>2</v>
      </c>
      <c r="H84" s="22">
        <v>0</v>
      </c>
      <c r="I84" s="22">
        <f>ROUND(G84*H84,P4)</f>
        <v>0</v>
      </c>
      <c r="O84" s="23">
        <f>I84*0.21</f>
        <v>0</v>
      </c>
      <c r="P84">
        <v>3</v>
      </c>
    </row>
    <row r="85" spans="1:16" x14ac:dyDescent="0.25">
      <c r="A85" s="17" t="s">
        <v>69</v>
      </c>
      <c r="E85" s="24" t="s">
        <v>66</v>
      </c>
    </row>
    <row r="86" spans="1:16" x14ac:dyDescent="0.25">
      <c r="A86" s="17" t="s">
        <v>70</v>
      </c>
      <c r="E86" s="25" t="s">
        <v>165</v>
      </c>
    </row>
    <row r="87" spans="1:16" x14ac:dyDescent="0.25">
      <c r="A87" s="17" t="s">
        <v>70</v>
      </c>
      <c r="E87" s="25" t="s">
        <v>93</v>
      </c>
    </row>
    <row r="88" spans="1:16" ht="120" x14ac:dyDescent="0.25">
      <c r="A88" s="17" t="s">
        <v>73</v>
      </c>
      <c r="E88" s="19" t="s">
        <v>799</v>
      </c>
    </row>
    <row r="89" spans="1:16" x14ac:dyDescent="0.25">
      <c r="A89" s="17" t="s">
        <v>64</v>
      </c>
      <c r="B89" s="17">
        <v>16</v>
      </c>
      <c r="C89" s="18" t="s">
        <v>800</v>
      </c>
      <c r="D89" t="s">
        <v>66</v>
      </c>
      <c r="E89" s="19" t="s">
        <v>801</v>
      </c>
      <c r="F89" s="20" t="s">
        <v>68</v>
      </c>
      <c r="G89" s="21">
        <v>2</v>
      </c>
      <c r="H89" s="22">
        <v>0</v>
      </c>
      <c r="I89" s="22">
        <f>ROUND(G89*H89,P4)</f>
        <v>0</v>
      </c>
      <c r="O89" s="23">
        <f>I89*0.21</f>
        <v>0</v>
      </c>
      <c r="P89">
        <v>3</v>
      </c>
    </row>
    <row r="90" spans="1:16" x14ac:dyDescent="0.25">
      <c r="A90" s="17" t="s">
        <v>69</v>
      </c>
      <c r="E90" s="24" t="s">
        <v>66</v>
      </c>
    </row>
    <row r="91" spans="1:16" x14ac:dyDescent="0.25">
      <c r="A91" s="17" t="s">
        <v>70</v>
      </c>
      <c r="E91" s="25" t="s">
        <v>165</v>
      </c>
    </row>
    <row r="92" spans="1:16" x14ac:dyDescent="0.25">
      <c r="A92" s="17" t="s">
        <v>70</v>
      </c>
      <c r="E92" s="25" t="s">
        <v>93</v>
      </c>
    </row>
    <row r="93" spans="1:16" ht="180" x14ac:dyDescent="0.25">
      <c r="A93" s="17" t="s">
        <v>73</v>
      </c>
      <c r="E93" s="19" t="s">
        <v>258</v>
      </c>
    </row>
    <row r="94" spans="1:16" ht="30" x14ac:dyDescent="0.25">
      <c r="A94" s="17" t="s">
        <v>64</v>
      </c>
      <c r="B94" s="17">
        <v>17</v>
      </c>
      <c r="C94" s="18" t="s">
        <v>802</v>
      </c>
      <c r="D94" t="s">
        <v>66</v>
      </c>
      <c r="E94" s="19" t="s">
        <v>803</v>
      </c>
      <c r="F94" s="20" t="s">
        <v>68</v>
      </c>
      <c r="G94" s="21">
        <v>1</v>
      </c>
      <c r="H94" s="22">
        <v>0</v>
      </c>
      <c r="I94" s="22">
        <f>ROUND(G94*H94,P4)</f>
        <v>0</v>
      </c>
      <c r="O94" s="23">
        <f>I94*0.21</f>
        <v>0</v>
      </c>
      <c r="P94">
        <v>3</v>
      </c>
    </row>
    <row r="95" spans="1:16" x14ac:dyDescent="0.25">
      <c r="A95" s="17" t="s">
        <v>69</v>
      </c>
      <c r="E95" s="24" t="s">
        <v>66</v>
      </c>
    </row>
    <row r="96" spans="1:16" x14ac:dyDescent="0.25">
      <c r="A96" s="17" t="s">
        <v>70</v>
      </c>
      <c r="E96" s="25" t="s">
        <v>165</v>
      </c>
    </row>
    <row r="97" spans="1:16" x14ac:dyDescent="0.25">
      <c r="A97" s="17" t="s">
        <v>70</v>
      </c>
      <c r="E97" s="25" t="s">
        <v>110</v>
      </c>
    </row>
    <row r="98" spans="1:16" ht="105" x14ac:dyDescent="0.25">
      <c r="A98" s="17" t="s">
        <v>73</v>
      </c>
      <c r="E98" s="19" t="s">
        <v>804</v>
      </c>
    </row>
    <row r="99" spans="1:16" ht="30" x14ac:dyDescent="0.25">
      <c r="A99" s="17" t="s">
        <v>64</v>
      </c>
      <c r="B99" s="17">
        <v>18</v>
      </c>
      <c r="C99" s="18" t="s">
        <v>805</v>
      </c>
      <c r="D99" t="s">
        <v>66</v>
      </c>
      <c r="E99" s="19" t="s">
        <v>803</v>
      </c>
      <c r="F99" s="20" t="s">
        <v>68</v>
      </c>
      <c r="G99" s="21">
        <v>1</v>
      </c>
      <c r="H99" s="22">
        <v>0</v>
      </c>
      <c r="I99" s="22">
        <f>ROUND(G99*H99,P4)</f>
        <v>0</v>
      </c>
      <c r="O99" s="23">
        <f>I99*0.21</f>
        <v>0</v>
      </c>
      <c r="P99">
        <v>3</v>
      </c>
    </row>
    <row r="100" spans="1:16" x14ac:dyDescent="0.25">
      <c r="A100" s="17" t="s">
        <v>69</v>
      </c>
      <c r="E100" s="24" t="s">
        <v>66</v>
      </c>
    </row>
    <row r="101" spans="1:16" x14ac:dyDescent="0.25">
      <c r="A101" s="17" t="s">
        <v>70</v>
      </c>
      <c r="E101" s="25" t="s">
        <v>165</v>
      </c>
    </row>
    <row r="102" spans="1:16" x14ac:dyDescent="0.25">
      <c r="A102" s="17" t="s">
        <v>70</v>
      </c>
      <c r="E102" s="25" t="s">
        <v>110</v>
      </c>
    </row>
    <row r="103" spans="1:16" ht="105" x14ac:dyDescent="0.25">
      <c r="A103" s="17" t="s">
        <v>73</v>
      </c>
      <c r="E103" s="19" t="s">
        <v>804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53"/>
  <sheetViews>
    <sheetView topLeftCell="B1" workbookViewId="0"/>
  </sheetViews>
  <sheetFormatPr defaultRowHeight="15" x14ac:dyDescent="0.2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6875" customWidth="1"/>
    <col min="6" max="6" width="13" customWidth="1"/>
    <col min="7" max="9" width="16.140625" customWidth="1"/>
    <col min="15" max="16" width="9.140625" hidden="1"/>
  </cols>
  <sheetData>
    <row r="1" spans="1:16" x14ac:dyDescent="0.25">
      <c r="A1" s="10" t="s">
        <v>0</v>
      </c>
      <c r="B1" s="3"/>
      <c r="C1" s="3"/>
      <c r="D1" s="3"/>
      <c r="E1" s="2" t="s">
        <v>1</v>
      </c>
      <c r="F1" s="3"/>
      <c r="G1" s="3"/>
      <c r="H1" s="3"/>
      <c r="I1" s="3"/>
      <c r="P1">
        <v>3</v>
      </c>
    </row>
    <row r="2" spans="1:16" ht="20.25" x14ac:dyDescent="0.25">
      <c r="B2" s="3"/>
      <c r="C2" s="3"/>
      <c r="D2" s="3"/>
      <c r="E2" s="4" t="s">
        <v>38</v>
      </c>
      <c r="F2" s="3"/>
      <c r="G2" s="3"/>
      <c r="H2" s="3"/>
      <c r="I2" s="3"/>
    </row>
    <row r="3" spans="1:16" ht="30" x14ac:dyDescent="0.25">
      <c r="A3" t="s">
        <v>39</v>
      </c>
      <c r="B3" s="11" t="s">
        <v>40</v>
      </c>
      <c r="C3" s="32" t="s">
        <v>41</v>
      </c>
      <c r="D3" s="33"/>
      <c r="E3" s="11" t="s">
        <v>42</v>
      </c>
      <c r="F3" s="3"/>
      <c r="G3" s="3"/>
      <c r="H3" s="12" t="s">
        <v>25</v>
      </c>
      <c r="I3" s="13">
        <f>SUMIFS(I10:I353,A10:A353,"SD")</f>
        <v>0</v>
      </c>
      <c r="O3">
        <v>0</v>
      </c>
      <c r="P3">
        <v>2</v>
      </c>
    </row>
    <row r="4" spans="1:16" x14ac:dyDescent="0.25">
      <c r="A4" t="s">
        <v>43</v>
      </c>
      <c r="B4" s="11" t="s">
        <v>44</v>
      </c>
      <c r="C4" s="32" t="s">
        <v>806</v>
      </c>
      <c r="D4" s="33"/>
      <c r="E4" s="11" t="s">
        <v>807</v>
      </c>
      <c r="F4" s="3"/>
      <c r="G4" s="3"/>
      <c r="H4" s="3"/>
      <c r="I4" s="3"/>
      <c r="O4">
        <v>0.15</v>
      </c>
      <c r="P4">
        <v>2</v>
      </c>
    </row>
    <row r="5" spans="1:16" x14ac:dyDescent="0.25">
      <c r="A5" t="s">
        <v>47</v>
      </c>
      <c r="B5" s="11" t="s">
        <v>44</v>
      </c>
      <c r="C5" s="32" t="s">
        <v>808</v>
      </c>
      <c r="D5" s="33"/>
      <c r="E5" s="11" t="s">
        <v>809</v>
      </c>
      <c r="F5" s="3"/>
      <c r="G5" s="3"/>
      <c r="H5" s="3"/>
      <c r="I5" s="3"/>
      <c r="O5">
        <v>0.21</v>
      </c>
    </row>
    <row r="6" spans="1:16" x14ac:dyDescent="0.25">
      <c r="A6" t="s">
        <v>50</v>
      </c>
      <c r="B6" s="11" t="s">
        <v>51</v>
      </c>
      <c r="C6" s="32" t="s">
        <v>25</v>
      </c>
      <c r="D6" s="33"/>
      <c r="E6" s="11" t="s">
        <v>26</v>
      </c>
      <c r="F6" s="3"/>
      <c r="G6" s="3"/>
      <c r="H6" s="3"/>
      <c r="I6" s="3"/>
    </row>
    <row r="7" spans="1:16" x14ac:dyDescent="0.25">
      <c r="A7" s="31" t="s">
        <v>52</v>
      </c>
      <c r="B7" s="31" t="s">
        <v>53</v>
      </c>
      <c r="C7" s="31" t="s">
        <v>54</v>
      </c>
      <c r="D7" s="31" t="s">
        <v>55</v>
      </c>
      <c r="E7" s="31" t="s">
        <v>56</v>
      </c>
      <c r="F7" s="31" t="s">
        <v>57</v>
      </c>
      <c r="G7" s="31" t="s">
        <v>58</v>
      </c>
      <c r="H7" s="31" t="s">
        <v>59</v>
      </c>
      <c r="I7" s="31"/>
    </row>
    <row r="8" spans="1:16" x14ac:dyDescent="0.25">
      <c r="A8" s="31"/>
      <c r="B8" s="31"/>
      <c r="C8" s="31"/>
      <c r="D8" s="31"/>
      <c r="E8" s="31"/>
      <c r="F8" s="31"/>
      <c r="G8" s="31"/>
      <c r="H8" s="7" t="s">
        <v>60</v>
      </c>
      <c r="I8" s="7" t="s">
        <v>61</v>
      </c>
    </row>
    <row r="9" spans="1:16" x14ac:dyDescent="0.25">
      <c r="A9" s="7">
        <v>0</v>
      </c>
      <c r="B9" s="7">
        <v>1</v>
      </c>
      <c r="C9" s="7">
        <v>2</v>
      </c>
      <c r="D9" s="7">
        <v>3</v>
      </c>
      <c r="E9" s="7">
        <v>4</v>
      </c>
      <c r="F9" s="7">
        <v>5</v>
      </c>
      <c r="G9" s="7">
        <v>6</v>
      </c>
      <c r="H9" s="7">
        <v>7</v>
      </c>
      <c r="I9" s="7">
        <v>8</v>
      </c>
    </row>
    <row r="10" spans="1:16" x14ac:dyDescent="0.25">
      <c r="A10" s="14" t="s">
        <v>62</v>
      </c>
      <c r="B10" s="14"/>
      <c r="C10" s="15" t="s">
        <v>810</v>
      </c>
      <c r="D10" s="14"/>
      <c r="E10" s="14" t="s">
        <v>811</v>
      </c>
      <c r="F10" s="14"/>
      <c r="G10" s="14"/>
      <c r="H10" s="14"/>
      <c r="I10" s="16">
        <f>SUMIFS(I11:I40,A11:A40,"P")</f>
        <v>0</v>
      </c>
    </row>
    <row r="11" spans="1:16" ht="30" x14ac:dyDescent="0.25">
      <c r="A11" s="17" t="s">
        <v>64</v>
      </c>
      <c r="B11" s="17">
        <v>1</v>
      </c>
      <c r="C11" s="18" t="s">
        <v>812</v>
      </c>
      <c r="D11" t="s">
        <v>66</v>
      </c>
      <c r="E11" s="19" t="s">
        <v>813</v>
      </c>
      <c r="F11" s="20" t="s">
        <v>174</v>
      </c>
      <c r="G11" s="21">
        <v>43.16</v>
      </c>
      <c r="H11" s="22">
        <v>0</v>
      </c>
      <c r="I11" s="22">
        <f>ROUND(G11*H11,P4)</f>
        <v>0</v>
      </c>
      <c r="O11" s="23">
        <f>I11*0.21</f>
        <v>0</v>
      </c>
      <c r="P11">
        <v>3</v>
      </c>
    </row>
    <row r="12" spans="1:16" x14ac:dyDescent="0.25">
      <c r="A12" s="17" t="s">
        <v>69</v>
      </c>
      <c r="E12" s="24" t="s">
        <v>66</v>
      </c>
    </row>
    <row r="13" spans="1:16" ht="60" x14ac:dyDescent="0.25">
      <c r="A13" s="17" t="s">
        <v>70</v>
      </c>
      <c r="E13" s="25" t="s">
        <v>814</v>
      </c>
    </row>
    <row r="14" spans="1:16" x14ac:dyDescent="0.25">
      <c r="A14" s="17" t="s">
        <v>70</v>
      </c>
      <c r="E14" s="25" t="s">
        <v>815</v>
      </c>
    </row>
    <row r="15" spans="1:16" x14ac:dyDescent="0.25">
      <c r="A15" s="17" t="s">
        <v>70</v>
      </c>
      <c r="E15" s="25" t="s">
        <v>816</v>
      </c>
    </row>
    <row r="16" spans="1:16" ht="135" x14ac:dyDescent="0.25">
      <c r="A16" s="17" t="s">
        <v>73</v>
      </c>
      <c r="E16" s="19" t="s">
        <v>817</v>
      </c>
    </row>
    <row r="17" spans="1:16" ht="30" x14ac:dyDescent="0.25">
      <c r="A17" s="17" t="s">
        <v>64</v>
      </c>
      <c r="B17" s="17">
        <v>2</v>
      </c>
      <c r="C17" s="18" t="s">
        <v>818</v>
      </c>
      <c r="D17" t="s">
        <v>66</v>
      </c>
      <c r="E17" s="19" t="s">
        <v>173</v>
      </c>
      <c r="F17" s="20" t="s">
        <v>174</v>
      </c>
      <c r="G17" s="21">
        <v>181.44</v>
      </c>
      <c r="H17" s="22">
        <v>0</v>
      </c>
      <c r="I17" s="22">
        <f>ROUND(G17*H17,P4)</f>
        <v>0</v>
      </c>
      <c r="O17" s="23">
        <f>I17*0.21</f>
        <v>0</v>
      </c>
      <c r="P17">
        <v>3</v>
      </c>
    </row>
    <row r="18" spans="1:16" x14ac:dyDescent="0.25">
      <c r="A18" s="17" t="s">
        <v>69</v>
      </c>
      <c r="E18" s="24" t="s">
        <v>66</v>
      </c>
    </row>
    <row r="19" spans="1:16" ht="60" x14ac:dyDescent="0.25">
      <c r="A19" s="17" t="s">
        <v>70</v>
      </c>
      <c r="E19" s="25" t="s">
        <v>819</v>
      </c>
    </row>
    <row r="20" spans="1:16" x14ac:dyDescent="0.25">
      <c r="A20" s="17" t="s">
        <v>70</v>
      </c>
      <c r="E20" s="25" t="s">
        <v>820</v>
      </c>
    </row>
    <row r="21" spans="1:16" x14ac:dyDescent="0.25">
      <c r="A21" s="17" t="s">
        <v>70</v>
      </c>
      <c r="E21" s="25" t="s">
        <v>821</v>
      </c>
    </row>
    <row r="22" spans="1:16" ht="135" x14ac:dyDescent="0.25">
      <c r="A22" s="17" t="s">
        <v>73</v>
      </c>
      <c r="E22" s="19" t="s">
        <v>817</v>
      </c>
    </row>
    <row r="23" spans="1:16" ht="30" x14ac:dyDescent="0.25">
      <c r="A23" s="17" t="s">
        <v>64</v>
      </c>
      <c r="B23" s="17">
        <v>3</v>
      </c>
      <c r="C23" s="18" t="s">
        <v>822</v>
      </c>
      <c r="D23" t="s">
        <v>66</v>
      </c>
      <c r="E23" s="19" t="s">
        <v>823</v>
      </c>
      <c r="F23" s="20" t="s">
        <v>174</v>
      </c>
      <c r="G23" s="21">
        <v>3.2000000000000001E-2</v>
      </c>
      <c r="H23" s="22">
        <v>0</v>
      </c>
      <c r="I23" s="22">
        <f>ROUND(G23*H23,P4)</f>
        <v>0</v>
      </c>
      <c r="O23" s="23">
        <f>I23*0.21</f>
        <v>0</v>
      </c>
      <c r="P23">
        <v>3</v>
      </c>
    </row>
    <row r="24" spans="1:16" x14ac:dyDescent="0.25">
      <c r="A24" s="17" t="s">
        <v>69</v>
      </c>
      <c r="E24" s="24" t="s">
        <v>66</v>
      </c>
    </row>
    <row r="25" spans="1:16" ht="60" x14ac:dyDescent="0.25">
      <c r="A25" s="17" t="s">
        <v>70</v>
      </c>
      <c r="E25" s="25" t="s">
        <v>824</v>
      </c>
    </row>
    <row r="26" spans="1:16" x14ac:dyDescent="0.25">
      <c r="A26" s="17" t="s">
        <v>70</v>
      </c>
      <c r="E26" s="25" t="s">
        <v>825</v>
      </c>
    </row>
    <row r="27" spans="1:16" x14ac:dyDescent="0.25">
      <c r="A27" s="17" t="s">
        <v>70</v>
      </c>
      <c r="E27" s="25" t="s">
        <v>826</v>
      </c>
    </row>
    <row r="28" spans="1:16" ht="135" x14ac:dyDescent="0.25">
      <c r="A28" s="17" t="s">
        <v>73</v>
      </c>
      <c r="E28" s="19" t="s">
        <v>817</v>
      </c>
    </row>
    <row r="29" spans="1:16" ht="30" x14ac:dyDescent="0.25">
      <c r="A29" s="17" t="s">
        <v>64</v>
      </c>
      <c r="B29" s="17">
        <v>4</v>
      </c>
      <c r="C29" s="18" t="s">
        <v>827</v>
      </c>
      <c r="D29" t="s">
        <v>66</v>
      </c>
      <c r="E29" s="19" t="s">
        <v>828</v>
      </c>
      <c r="F29" s="20" t="s">
        <v>174</v>
      </c>
      <c r="G29" s="21">
        <v>6.5000000000000002E-2</v>
      </c>
      <c r="H29" s="22">
        <v>0</v>
      </c>
      <c r="I29" s="22">
        <f>ROUND(G29*H29,P4)</f>
        <v>0</v>
      </c>
      <c r="O29" s="23">
        <f>I29*0.21</f>
        <v>0</v>
      </c>
      <c r="P29">
        <v>3</v>
      </c>
    </row>
    <row r="30" spans="1:16" x14ac:dyDescent="0.25">
      <c r="A30" s="17" t="s">
        <v>69</v>
      </c>
      <c r="E30" s="24" t="s">
        <v>66</v>
      </c>
    </row>
    <row r="31" spans="1:16" ht="60" x14ac:dyDescent="0.25">
      <c r="A31" s="17" t="s">
        <v>70</v>
      </c>
      <c r="E31" s="25" t="s">
        <v>829</v>
      </c>
    </row>
    <row r="32" spans="1:16" x14ac:dyDescent="0.25">
      <c r="A32" s="17" t="s">
        <v>70</v>
      </c>
      <c r="E32" s="25" t="s">
        <v>830</v>
      </c>
    </row>
    <row r="33" spans="1:16" x14ac:dyDescent="0.25">
      <c r="A33" s="17" t="s">
        <v>70</v>
      </c>
      <c r="E33" s="25" t="s">
        <v>831</v>
      </c>
    </row>
    <row r="34" spans="1:16" ht="135" x14ac:dyDescent="0.25">
      <c r="A34" s="17" t="s">
        <v>73</v>
      </c>
      <c r="E34" s="19" t="s">
        <v>817</v>
      </c>
    </row>
    <row r="35" spans="1:16" ht="30" x14ac:dyDescent="0.25">
      <c r="A35" s="17" t="s">
        <v>64</v>
      </c>
      <c r="B35" s="17">
        <v>5</v>
      </c>
      <c r="C35" s="18" t="s">
        <v>832</v>
      </c>
      <c r="D35" t="s">
        <v>66</v>
      </c>
      <c r="E35" s="19" t="s">
        <v>833</v>
      </c>
      <c r="F35" s="20" t="s">
        <v>174</v>
      </c>
      <c r="G35" s="21">
        <v>15.712</v>
      </c>
      <c r="H35" s="22">
        <v>0</v>
      </c>
      <c r="I35" s="22">
        <f>ROUND(G35*H35,P4)</f>
        <v>0</v>
      </c>
      <c r="O35" s="23">
        <f>I35*0.21</f>
        <v>0</v>
      </c>
      <c r="P35">
        <v>3</v>
      </c>
    </row>
    <row r="36" spans="1:16" x14ac:dyDescent="0.25">
      <c r="A36" s="17" t="s">
        <v>69</v>
      </c>
      <c r="E36" s="24" t="s">
        <v>66</v>
      </c>
    </row>
    <row r="37" spans="1:16" ht="60" x14ac:dyDescent="0.25">
      <c r="A37" s="17" t="s">
        <v>70</v>
      </c>
      <c r="E37" s="25" t="s">
        <v>834</v>
      </c>
    </row>
    <row r="38" spans="1:16" x14ac:dyDescent="0.25">
      <c r="A38" s="17" t="s">
        <v>70</v>
      </c>
      <c r="E38" s="25" t="s">
        <v>835</v>
      </c>
    </row>
    <row r="39" spans="1:16" x14ac:dyDescent="0.25">
      <c r="A39" s="17" t="s">
        <v>70</v>
      </c>
      <c r="E39" s="25" t="s">
        <v>836</v>
      </c>
    </row>
    <row r="40" spans="1:16" ht="135" x14ac:dyDescent="0.25">
      <c r="A40" s="17" t="s">
        <v>73</v>
      </c>
      <c r="E40" s="19" t="s">
        <v>817</v>
      </c>
    </row>
    <row r="41" spans="1:16" x14ac:dyDescent="0.25">
      <c r="A41" s="14" t="s">
        <v>62</v>
      </c>
      <c r="B41" s="14"/>
      <c r="C41" s="15" t="s">
        <v>63</v>
      </c>
      <c r="D41" s="14"/>
      <c r="E41" s="14" t="s">
        <v>837</v>
      </c>
      <c r="F41" s="14"/>
      <c r="G41" s="14"/>
      <c r="H41" s="14"/>
      <c r="I41" s="16">
        <f>SUMIFS(I42:I125,A42:A125,"P")</f>
        <v>0</v>
      </c>
    </row>
    <row r="42" spans="1:16" x14ac:dyDescent="0.25">
      <c r="A42" s="17" t="s">
        <v>64</v>
      </c>
      <c r="B42" s="17">
        <v>6</v>
      </c>
      <c r="C42" s="18" t="s">
        <v>838</v>
      </c>
      <c r="D42" t="s">
        <v>66</v>
      </c>
      <c r="E42" s="19" t="s">
        <v>839</v>
      </c>
      <c r="F42" s="20" t="s">
        <v>164</v>
      </c>
      <c r="G42" s="21">
        <v>150</v>
      </c>
      <c r="H42" s="22">
        <v>0</v>
      </c>
      <c r="I42" s="22">
        <f>ROUND(G42*H42,P4)</f>
        <v>0</v>
      </c>
      <c r="O42" s="23">
        <f>I42*0.21</f>
        <v>0</v>
      </c>
      <c r="P42">
        <v>3</v>
      </c>
    </row>
    <row r="43" spans="1:16" x14ac:dyDescent="0.25">
      <c r="A43" s="17" t="s">
        <v>69</v>
      </c>
      <c r="E43" s="24" t="s">
        <v>66</v>
      </c>
    </row>
    <row r="44" spans="1:16" ht="60" x14ac:dyDescent="0.25">
      <c r="A44" s="17" t="s">
        <v>70</v>
      </c>
      <c r="E44" s="25" t="s">
        <v>840</v>
      </c>
    </row>
    <row r="45" spans="1:16" x14ac:dyDescent="0.25">
      <c r="A45" s="17" t="s">
        <v>70</v>
      </c>
      <c r="E45" s="25" t="s">
        <v>841</v>
      </c>
    </row>
    <row r="46" spans="1:16" x14ac:dyDescent="0.25">
      <c r="A46" s="17" t="s">
        <v>70</v>
      </c>
      <c r="E46" s="25" t="s">
        <v>842</v>
      </c>
    </row>
    <row r="47" spans="1:16" ht="30" x14ac:dyDescent="0.25">
      <c r="A47" s="17" t="s">
        <v>73</v>
      </c>
      <c r="E47" s="19" t="s">
        <v>843</v>
      </c>
    </row>
    <row r="48" spans="1:16" ht="30" x14ac:dyDescent="0.25">
      <c r="A48" s="17" t="s">
        <v>64</v>
      </c>
      <c r="B48" s="17">
        <v>7</v>
      </c>
      <c r="C48" s="18" t="s">
        <v>844</v>
      </c>
      <c r="D48" t="s">
        <v>66</v>
      </c>
      <c r="E48" s="19" t="s">
        <v>845</v>
      </c>
      <c r="F48" s="20" t="s">
        <v>68</v>
      </c>
      <c r="G48" s="21">
        <v>8</v>
      </c>
      <c r="H48" s="22">
        <v>0</v>
      </c>
      <c r="I48" s="22">
        <f>ROUND(G48*H48,P4)</f>
        <v>0</v>
      </c>
      <c r="O48" s="23">
        <f>I48*0.21</f>
        <v>0</v>
      </c>
      <c r="P48">
        <v>3</v>
      </c>
    </row>
    <row r="49" spans="1:16" x14ac:dyDescent="0.25">
      <c r="A49" s="17" t="s">
        <v>69</v>
      </c>
      <c r="E49" s="24" t="s">
        <v>66</v>
      </c>
    </row>
    <row r="50" spans="1:16" ht="60" x14ac:dyDescent="0.25">
      <c r="A50" s="17" t="s">
        <v>70</v>
      </c>
      <c r="E50" s="25" t="s">
        <v>846</v>
      </c>
    </row>
    <row r="51" spans="1:16" x14ac:dyDescent="0.25">
      <c r="A51" s="17" t="s">
        <v>70</v>
      </c>
      <c r="E51" s="25" t="s">
        <v>847</v>
      </c>
    </row>
    <row r="52" spans="1:16" x14ac:dyDescent="0.25">
      <c r="A52" s="17" t="s">
        <v>70</v>
      </c>
      <c r="E52" s="25" t="s">
        <v>207</v>
      </c>
    </row>
    <row r="53" spans="1:16" ht="135" x14ac:dyDescent="0.25">
      <c r="A53" s="17" t="s">
        <v>73</v>
      </c>
      <c r="E53" s="19" t="s">
        <v>848</v>
      </c>
    </row>
    <row r="54" spans="1:16" x14ac:dyDescent="0.25">
      <c r="A54" s="17" t="s">
        <v>64</v>
      </c>
      <c r="B54" s="17">
        <v>8</v>
      </c>
      <c r="C54" s="18" t="s">
        <v>849</v>
      </c>
      <c r="D54" t="s">
        <v>66</v>
      </c>
      <c r="E54" s="19" t="s">
        <v>850</v>
      </c>
      <c r="F54" s="20" t="s">
        <v>164</v>
      </c>
      <c r="G54" s="21">
        <v>21</v>
      </c>
      <c r="H54" s="22">
        <v>0</v>
      </c>
      <c r="I54" s="22">
        <f>ROUND(G54*H54,P4)</f>
        <v>0</v>
      </c>
      <c r="O54" s="23">
        <f>I54*0.21</f>
        <v>0</v>
      </c>
      <c r="P54">
        <v>3</v>
      </c>
    </row>
    <row r="55" spans="1:16" x14ac:dyDescent="0.25">
      <c r="A55" s="17" t="s">
        <v>69</v>
      </c>
      <c r="E55" s="24" t="s">
        <v>66</v>
      </c>
    </row>
    <row r="56" spans="1:16" ht="60" x14ac:dyDescent="0.25">
      <c r="A56" s="17" t="s">
        <v>70</v>
      </c>
      <c r="E56" s="25" t="s">
        <v>851</v>
      </c>
    </row>
    <row r="57" spans="1:16" x14ac:dyDescent="0.25">
      <c r="A57" s="17" t="s">
        <v>70</v>
      </c>
      <c r="E57" s="25" t="s">
        <v>852</v>
      </c>
    </row>
    <row r="58" spans="1:16" x14ac:dyDescent="0.25">
      <c r="A58" s="17" t="s">
        <v>70</v>
      </c>
      <c r="E58" s="25" t="s">
        <v>853</v>
      </c>
    </row>
    <row r="59" spans="1:16" ht="90" x14ac:dyDescent="0.25">
      <c r="A59" s="17" t="s">
        <v>73</v>
      </c>
      <c r="E59" s="19" t="s">
        <v>854</v>
      </c>
    </row>
    <row r="60" spans="1:16" ht="30" x14ac:dyDescent="0.25">
      <c r="A60" s="17" t="s">
        <v>64</v>
      </c>
      <c r="B60" s="17">
        <v>9</v>
      </c>
      <c r="C60" s="18" t="s">
        <v>855</v>
      </c>
      <c r="D60" t="s">
        <v>66</v>
      </c>
      <c r="E60" s="19" t="s">
        <v>856</v>
      </c>
      <c r="F60" s="20" t="s">
        <v>857</v>
      </c>
      <c r="G60" s="21">
        <v>66</v>
      </c>
      <c r="H60" s="22">
        <v>0</v>
      </c>
      <c r="I60" s="22">
        <f>ROUND(G60*H60,P4)</f>
        <v>0</v>
      </c>
      <c r="O60" s="23">
        <f>I60*0.21</f>
        <v>0</v>
      </c>
      <c r="P60">
        <v>3</v>
      </c>
    </row>
    <row r="61" spans="1:16" x14ac:dyDescent="0.25">
      <c r="A61" s="17" t="s">
        <v>69</v>
      </c>
      <c r="E61" s="24" t="s">
        <v>66</v>
      </c>
    </row>
    <row r="62" spans="1:16" ht="60" x14ac:dyDescent="0.25">
      <c r="A62" s="17" t="s">
        <v>70</v>
      </c>
      <c r="E62" s="25" t="s">
        <v>858</v>
      </c>
    </row>
    <row r="63" spans="1:16" x14ac:dyDescent="0.25">
      <c r="A63" s="17" t="s">
        <v>70</v>
      </c>
      <c r="E63" s="25" t="s">
        <v>859</v>
      </c>
    </row>
    <row r="64" spans="1:16" x14ac:dyDescent="0.25">
      <c r="A64" s="17" t="s">
        <v>70</v>
      </c>
      <c r="E64" s="25" t="s">
        <v>860</v>
      </c>
    </row>
    <row r="65" spans="1:16" ht="45" x14ac:dyDescent="0.25">
      <c r="A65" s="17" t="s">
        <v>73</v>
      </c>
      <c r="E65" s="19" t="s">
        <v>861</v>
      </c>
    </row>
    <row r="66" spans="1:16" ht="30" x14ac:dyDescent="0.25">
      <c r="A66" s="17" t="s">
        <v>64</v>
      </c>
      <c r="B66" s="17">
        <v>10</v>
      </c>
      <c r="C66" s="18" t="s">
        <v>862</v>
      </c>
      <c r="D66" t="s">
        <v>66</v>
      </c>
      <c r="E66" s="19" t="s">
        <v>863</v>
      </c>
      <c r="F66" s="20" t="s">
        <v>127</v>
      </c>
      <c r="G66" s="21">
        <v>10.8</v>
      </c>
      <c r="H66" s="22">
        <v>0</v>
      </c>
      <c r="I66" s="22">
        <f>ROUND(G66*H66,P4)</f>
        <v>0</v>
      </c>
      <c r="O66" s="23">
        <f>I66*0.21</f>
        <v>0</v>
      </c>
      <c r="P66">
        <v>3</v>
      </c>
    </row>
    <row r="67" spans="1:16" x14ac:dyDescent="0.25">
      <c r="A67" s="17" t="s">
        <v>69</v>
      </c>
      <c r="E67" s="19" t="s">
        <v>864</v>
      </c>
    </row>
    <row r="68" spans="1:16" ht="60" x14ac:dyDescent="0.25">
      <c r="A68" s="17" t="s">
        <v>70</v>
      </c>
      <c r="E68" s="25" t="s">
        <v>865</v>
      </c>
    </row>
    <row r="69" spans="1:16" x14ac:dyDescent="0.25">
      <c r="A69" s="17" t="s">
        <v>70</v>
      </c>
      <c r="E69" s="25" t="s">
        <v>866</v>
      </c>
    </row>
    <row r="70" spans="1:16" x14ac:dyDescent="0.25">
      <c r="A70" s="17" t="s">
        <v>70</v>
      </c>
      <c r="E70" s="25" t="s">
        <v>867</v>
      </c>
    </row>
    <row r="71" spans="1:16" ht="90" x14ac:dyDescent="0.25">
      <c r="A71" s="17" t="s">
        <v>73</v>
      </c>
      <c r="E71" s="19" t="s">
        <v>868</v>
      </c>
    </row>
    <row r="72" spans="1:16" x14ac:dyDescent="0.25">
      <c r="A72" s="17" t="s">
        <v>64</v>
      </c>
      <c r="B72" s="17">
        <v>11</v>
      </c>
      <c r="C72" s="18" t="s">
        <v>869</v>
      </c>
      <c r="D72" t="s">
        <v>66</v>
      </c>
      <c r="E72" s="19" t="s">
        <v>870</v>
      </c>
      <c r="F72" s="20" t="s">
        <v>127</v>
      </c>
      <c r="G72" s="21">
        <v>90.9</v>
      </c>
      <c r="H72" s="22">
        <v>0</v>
      </c>
      <c r="I72" s="22">
        <f>ROUND(G72*H72,P4)</f>
        <v>0</v>
      </c>
      <c r="O72" s="23">
        <f>I72*0.21</f>
        <v>0</v>
      </c>
      <c r="P72">
        <v>3</v>
      </c>
    </row>
    <row r="73" spans="1:16" x14ac:dyDescent="0.25">
      <c r="A73" s="17" t="s">
        <v>69</v>
      </c>
      <c r="E73" s="24" t="s">
        <v>66</v>
      </c>
    </row>
    <row r="74" spans="1:16" ht="60" x14ac:dyDescent="0.25">
      <c r="A74" s="17" t="s">
        <v>70</v>
      </c>
      <c r="E74" s="25" t="s">
        <v>871</v>
      </c>
    </row>
    <row r="75" spans="1:16" x14ac:dyDescent="0.25">
      <c r="A75" s="17" t="s">
        <v>70</v>
      </c>
      <c r="E75" s="25" t="s">
        <v>872</v>
      </c>
    </row>
    <row r="76" spans="1:16" x14ac:dyDescent="0.25">
      <c r="A76" s="17" t="s">
        <v>70</v>
      </c>
      <c r="E76" s="25" t="s">
        <v>873</v>
      </c>
    </row>
    <row r="77" spans="1:16" ht="30" x14ac:dyDescent="0.25">
      <c r="A77" s="17" t="s">
        <v>73</v>
      </c>
      <c r="E77" s="19" t="s">
        <v>874</v>
      </c>
    </row>
    <row r="78" spans="1:16" x14ac:dyDescent="0.25">
      <c r="A78" s="17" t="s">
        <v>64</v>
      </c>
      <c r="B78" s="17">
        <v>12</v>
      </c>
      <c r="C78" s="18" t="s">
        <v>875</v>
      </c>
      <c r="D78" t="s">
        <v>66</v>
      </c>
      <c r="E78" s="19" t="s">
        <v>876</v>
      </c>
      <c r="F78" s="20" t="s">
        <v>127</v>
      </c>
      <c r="G78" s="21">
        <v>130</v>
      </c>
      <c r="H78" s="22">
        <v>0</v>
      </c>
      <c r="I78" s="22">
        <f>ROUND(G78*H78,P4)</f>
        <v>0</v>
      </c>
      <c r="O78" s="23">
        <f>I78*0.21</f>
        <v>0</v>
      </c>
      <c r="P78">
        <v>3</v>
      </c>
    </row>
    <row r="79" spans="1:16" x14ac:dyDescent="0.25">
      <c r="A79" s="17" t="s">
        <v>69</v>
      </c>
      <c r="E79" s="19" t="s">
        <v>877</v>
      </c>
    </row>
    <row r="80" spans="1:16" ht="60" x14ac:dyDescent="0.25">
      <c r="A80" s="17" t="s">
        <v>70</v>
      </c>
      <c r="E80" s="25" t="s">
        <v>878</v>
      </c>
    </row>
    <row r="81" spans="1:16" x14ac:dyDescent="0.25">
      <c r="A81" s="17" t="s">
        <v>70</v>
      </c>
      <c r="E81" s="25" t="s">
        <v>879</v>
      </c>
    </row>
    <row r="82" spans="1:16" x14ac:dyDescent="0.25">
      <c r="A82" s="17" t="s">
        <v>70</v>
      </c>
      <c r="E82" s="25" t="s">
        <v>880</v>
      </c>
    </row>
    <row r="83" spans="1:16" ht="360" x14ac:dyDescent="0.25">
      <c r="A83" s="17" t="s">
        <v>73</v>
      </c>
      <c r="E83" s="19" t="s">
        <v>881</v>
      </c>
    </row>
    <row r="84" spans="1:16" x14ac:dyDescent="0.25">
      <c r="A84" s="17" t="s">
        <v>64</v>
      </c>
      <c r="B84" s="17">
        <v>13</v>
      </c>
      <c r="C84" s="18" t="s">
        <v>882</v>
      </c>
      <c r="D84" t="s">
        <v>66</v>
      </c>
      <c r="E84" s="19" t="s">
        <v>883</v>
      </c>
      <c r="F84" s="20" t="s">
        <v>127</v>
      </c>
      <c r="G84" s="21">
        <v>358.7</v>
      </c>
      <c r="H84" s="22">
        <v>0</v>
      </c>
      <c r="I84" s="22">
        <f>ROUND(G84*H84,P4)</f>
        <v>0</v>
      </c>
      <c r="O84" s="23">
        <f>I84*0.21</f>
        <v>0</v>
      </c>
      <c r="P84">
        <v>3</v>
      </c>
    </row>
    <row r="85" spans="1:16" ht="45" x14ac:dyDescent="0.25">
      <c r="A85" s="17" t="s">
        <v>69</v>
      </c>
      <c r="E85" s="19" t="s">
        <v>884</v>
      </c>
    </row>
    <row r="86" spans="1:16" ht="60" x14ac:dyDescent="0.25">
      <c r="A86" s="17" t="s">
        <v>70</v>
      </c>
      <c r="E86" s="25" t="s">
        <v>885</v>
      </c>
    </row>
    <row r="87" spans="1:16" x14ac:dyDescent="0.25">
      <c r="A87" s="17" t="s">
        <v>70</v>
      </c>
      <c r="E87" s="25" t="s">
        <v>886</v>
      </c>
    </row>
    <row r="88" spans="1:16" x14ac:dyDescent="0.25">
      <c r="A88" s="17" t="s">
        <v>70</v>
      </c>
      <c r="E88" s="25" t="s">
        <v>887</v>
      </c>
    </row>
    <row r="89" spans="1:16" ht="315" x14ac:dyDescent="0.25">
      <c r="A89" s="17" t="s">
        <v>73</v>
      </c>
      <c r="E89" s="19" t="s">
        <v>888</v>
      </c>
    </row>
    <row r="90" spans="1:16" x14ac:dyDescent="0.25">
      <c r="A90" s="17" t="s">
        <v>64</v>
      </c>
      <c r="B90" s="17">
        <v>14</v>
      </c>
      <c r="C90" s="18" t="s">
        <v>146</v>
      </c>
      <c r="D90" t="s">
        <v>66</v>
      </c>
      <c r="E90" s="19" t="s">
        <v>147</v>
      </c>
      <c r="F90" s="20" t="s">
        <v>127</v>
      </c>
      <c r="G90" s="21">
        <v>32</v>
      </c>
      <c r="H90" s="22">
        <v>0</v>
      </c>
      <c r="I90" s="22">
        <f>ROUND(G90*H90,P4)</f>
        <v>0</v>
      </c>
      <c r="O90" s="23">
        <f>I90*0.21</f>
        <v>0</v>
      </c>
      <c r="P90">
        <v>3</v>
      </c>
    </row>
    <row r="91" spans="1:16" ht="30" x14ac:dyDescent="0.25">
      <c r="A91" s="17" t="s">
        <v>69</v>
      </c>
      <c r="E91" s="19" t="s">
        <v>889</v>
      </c>
    </row>
    <row r="92" spans="1:16" ht="60" x14ac:dyDescent="0.25">
      <c r="A92" s="17" t="s">
        <v>70</v>
      </c>
      <c r="E92" s="25" t="s">
        <v>890</v>
      </c>
    </row>
    <row r="93" spans="1:16" x14ac:dyDescent="0.25">
      <c r="A93" s="17" t="s">
        <v>70</v>
      </c>
      <c r="E93" s="25" t="s">
        <v>891</v>
      </c>
    </row>
    <row r="94" spans="1:16" x14ac:dyDescent="0.25">
      <c r="A94" s="17" t="s">
        <v>70</v>
      </c>
      <c r="E94" s="25" t="s">
        <v>892</v>
      </c>
    </row>
    <row r="95" spans="1:16" ht="225" x14ac:dyDescent="0.25">
      <c r="A95" s="17" t="s">
        <v>73</v>
      </c>
      <c r="E95" s="19" t="s">
        <v>893</v>
      </c>
    </row>
    <row r="96" spans="1:16" x14ac:dyDescent="0.25">
      <c r="A96" s="17" t="s">
        <v>64</v>
      </c>
      <c r="B96" s="17">
        <v>15</v>
      </c>
      <c r="C96" s="18" t="s">
        <v>894</v>
      </c>
      <c r="D96" t="s">
        <v>66</v>
      </c>
      <c r="E96" s="19" t="s">
        <v>895</v>
      </c>
      <c r="F96" s="20" t="s">
        <v>127</v>
      </c>
      <c r="G96" s="21">
        <v>150</v>
      </c>
      <c r="H96" s="22">
        <v>0</v>
      </c>
      <c r="I96" s="22">
        <f>ROUND(G96*H96,P4)</f>
        <v>0</v>
      </c>
      <c r="O96" s="23">
        <f>I96*0.21</f>
        <v>0</v>
      </c>
      <c r="P96">
        <v>3</v>
      </c>
    </row>
    <row r="97" spans="1:16" ht="30" x14ac:dyDescent="0.25">
      <c r="A97" s="17" t="s">
        <v>69</v>
      </c>
      <c r="E97" s="19" t="s">
        <v>896</v>
      </c>
    </row>
    <row r="98" spans="1:16" ht="60" x14ac:dyDescent="0.25">
      <c r="A98" s="17" t="s">
        <v>70</v>
      </c>
      <c r="E98" s="25" t="s">
        <v>897</v>
      </c>
    </row>
    <row r="99" spans="1:16" x14ac:dyDescent="0.25">
      <c r="A99" s="17" t="s">
        <v>70</v>
      </c>
      <c r="E99" s="25" t="s">
        <v>841</v>
      </c>
    </row>
    <row r="100" spans="1:16" x14ac:dyDescent="0.25">
      <c r="A100" s="17" t="s">
        <v>70</v>
      </c>
      <c r="E100" s="25" t="s">
        <v>842</v>
      </c>
    </row>
    <row r="101" spans="1:16" ht="240" x14ac:dyDescent="0.25">
      <c r="A101" s="17" t="s">
        <v>73</v>
      </c>
      <c r="E101" s="19" t="s">
        <v>898</v>
      </c>
    </row>
    <row r="102" spans="1:16" x14ac:dyDescent="0.25">
      <c r="A102" s="17" t="s">
        <v>64</v>
      </c>
      <c r="B102" s="17">
        <v>16</v>
      </c>
      <c r="C102" s="18" t="s">
        <v>899</v>
      </c>
      <c r="D102" t="s">
        <v>66</v>
      </c>
      <c r="E102" s="19" t="s">
        <v>900</v>
      </c>
      <c r="F102" s="20" t="s">
        <v>164</v>
      </c>
      <c r="G102" s="21">
        <v>372</v>
      </c>
      <c r="H102" s="22">
        <v>0</v>
      </c>
      <c r="I102" s="22">
        <f>ROUND(G102*H102,P4)</f>
        <v>0</v>
      </c>
      <c r="O102" s="23">
        <f>I102*0.21</f>
        <v>0</v>
      </c>
      <c r="P102">
        <v>3</v>
      </c>
    </row>
    <row r="103" spans="1:16" ht="30" x14ac:dyDescent="0.25">
      <c r="A103" s="17" t="s">
        <v>69</v>
      </c>
      <c r="E103" s="19" t="s">
        <v>901</v>
      </c>
    </row>
    <row r="104" spans="1:16" ht="60" x14ac:dyDescent="0.25">
      <c r="A104" s="17" t="s">
        <v>70</v>
      </c>
      <c r="E104" s="25" t="s">
        <v>902</v>
      </c>
    </row>
    <row r="105" spans="1:16" x14ac:dyDescent="0.25">
      <c r="A105" s="17" t="s">
        <v>70</v>
      </c>
      <c r="E105" s="25" t="s">
        <v>903</v>
      </c>
    </row>
    <row r="106" spans="1:16" x14ac:dyDescent="0.25">
      <c r="A106" s="17" t="s">
        <v>70</v>
      </c>
      <c r="E106" s="25" t="s">
        <v>904</v>
      </c>
    </row>
    <row r="107" spans="1:16" ht="45" x14ac:dyDescent="0.25">
      <c r="A107" s="17" t="s">
        <v>73</v>
      </c>
      <c r="E107" s="19" t="s">
        <v>905</v>
      </c>
    </row>
    <row r="108" spans="1:16" x14ac:dyDescent="0.25">
      <c r="A108" s="17" t="s">
        <v>64</v>
      </c>
      <c r="B108" s="17">
        <v>17</v>
      </c>
      <c r="C108" s="18" t="s">
        <v>906</v>
      </c>
      <c r="D108" t="s">
        <v>66</v>
      </c>
      <c r="E108" s="19" t="s">
        <v>907</v>
      </c>
      <c r="F108" s="20" t="s">
        <v>164</v>
      </c>
      <c r="G108" s="21">
        <v>528</v>
      </c>
      <c r="H108" s="22">
        <v>0</v>
      </c>
      <c r="I108" s="22">
        <f>ROUND(G108*H108,P4)</f>
        <v>0</v>
      </c>
      <c r="O108" s="23">
        <f>I108*0.21</f>
        <v>0</v>
      </c>
      <c r="P108">
        <v>3</v>
      </c>
    </row>
    <row r="109" spans="1:16" x14ac:dyDescent="0.25">
      <c r="A109" s="17" t="s">
        <v>69</v>
      </c>
      <c r="E109" s="24" t="s">
        <v>66</v>
      </c>
    </row>
    <row r="110" spans="1:16" ht="60" x14ac:dyDescent="0.25">
      <c r="A110" s="17" t="s">
        <v>70</v>
      </c>
      <c r="E110" s="25" t="s">
        <v>908</v>
      </c>
    </row>
    <row r="111" spans="1:16" x14ac:dyDescent="0.25">
      <c r="A111" s="17" t="s">
        <v>70</v>
      </c>
      <c r="E111" s="25" t="s">
        <v>909</v>
      </c>
    </row>
    <row r="112" spans="1:16" x14ac:dyDescent="0.25">
      <c r="A112" s="17" t="s">
        <v>70</v>
      </c>
      <c r="E112" s="25" t="s">
        <v>910</v>
      </c>
    </row>
    <row r="113" spans="1:16" ht="30" x14ac:dyDescent="0.25">
      <c r="A113" s="17" t="s">
        <v>73</v>
      </c>
      <c r="E113" s="19" t="s">
        <v>911</v>
      </c>
    </row>
    <row r="114" spans="1:16" x14ac:dyDescent="0.25">
      <c r="A114" s="17" t="s">
        <v>64</v>
      </c>
      <c r="B114" s="17">
        <v>18</v>
      </c>
      <c r="C114" s="18" t="s">
        <v>912</v>
      </c>
      <c r="D114" t="s">
        <v>66</v>
      </c>
      <c r="E114" s="19" t="s">
        <v>913</v>
      </c>
      <c r="F114" s="20" t="s">
        <v>164</v>
      </c>
      <c r="G114" s="21">
        <v>776.4</v>
      </c>
      <c r="H114" s="22">
        <v>0</v>
      </c>
      <c r="I114" s="22">
        <f>ROUND(G114*H114,P4)</f>
        <v>0</v>
      </c>
      <c r="O114" s="23">
        <f>I114*0.21</f>
        <v>0</v>
      </c>
      <c r="P114">
        <v>3</v>
      </c>
    </row>
    <row r="115" spans="1:16" x14ac:dyDescent="0.25">
      <c r="A115" s="17" t="s">
        <v>69</v>
      </c>
      <c r="E115" s="24" t="s">
        <v>66</v>
      </c>
    </row>
    <row r="116" spans="1:16" ht="60" x14ac:dyDescent="0.25">
      <c r="A116" s="17" t="s">
        <v>70</v>
      </c>
      <c r="E116" s="25" t="s">
        <v>914</v>
      </c>
    </row>
    <row r="117" spans="1:16" x14ac:dyDescent="0.25">
      <c r="A117" s="17" t="s">
        <v>70</v>
      </c>
      <c r="E117" s="25" t="s">
        <v>915</v>
      </c>
    </row>
    <row r="118" spans="1:16" x14ac:dyDescent="0.25">
      <c r="A118" s="17" t="s">
        <v>70</v>
      </c>
      <c r="E118" s="25" t="s">
        <v>916</v>
      </c>
    </row>
    <row r="119" spans="1:16" ht="45" x14ac:dyDescent="0.25">
      <c r="A119" s="17" t="s">
        <v>73</v>
      </c>
      <c r="E119" s="19" t="s">
        <v>917</v>
      </c>
    </row>
    <row r="120" spans="1:16" x14ac:dyDescent="0.25">
      <c r="A120" s="17" t="s">
        <v>64</v>
      </c>
      <c r="B120" s="17">
        <v>19</v>
      </c>
      <c r="C120" s="18" t="s">
        <v>918</v>
      </c>
      <c r="D120" t="s">
        <v>66</v>
      </c>
      <c r="E120" s="19" t="s">
        <v>919</v>
      </c>
      <c r="F120" s="20" t="s">
        <v>164</v>
      </c>
      <c r="G120" s="21">
        <v>40</v>
      </c>
      <c r="H120" s="22">
        <v>0</v>
      </c>
      <c r="I120" s="22">
        <f>ROUND(G120*H120,P4)</f>
        <v>0</v>
      </c>
      <c r="O120" s="23">
        <f>I120*0.21</f>
        <v>0</v>
      </c>
      <c r="P120">
        <v>3</v>
      </c>
    </row>
    <row r="121" spans="1:16" x14ac:dyDescent="0.25">
      <c r="A121" s="17" t="s">
        <v>69</v>
      </c>
      <c r="E121" s="24" t="s">
        <v>66</v>
      </c>
    </row>
    <row r="122" spans="1:16" ht="60" x14ac:dyDescent="0.25">
      <c r="A122" s="17" t="s">
        <v>70</v>
      </c>
      <c r="E122" s="25" t="s">
        <v>920</v>
      </c>
    </row>
    <row r="123" spans="1:16" x14ac:dyDescent="0.25">
      <c r="A123" s="17" t="s">
        <v>70</v>
      </c>
      <c r="E123" s="25" t="s">
        <v>921</v>
      </c>
    </row>
    <row r="124" spans="1:16" x14ac:dyDescent="0.25">
      <c r="A124" s="17" t="s">
        <v>70</v>
      </c>
      <c r="E124" s="25" t="s">
        <v>922</v>
      </c>
    </row>
    <row r="125" spans="1:16" ht="45" x14ac:dyDescent="0.25">
      <c r="A125" s="17" t="s">
        <v>73</v>
      </c>
      <c r="E125" s="19" t="s">
        <v>923</v>
      </c>
    </row>
    <row r="126" spans="1:16" x14ac:dyDescent="0.25">
      <c r="A126" s="14" t="s">
        <v>62</v>
      </c>
      <c r="B126" s="14"/>
      <c r="C126" s="15" t="s">
        <v>118</v>
      </c>
      <c r="D126" s="14"/>
      <c r="E126" s="14" t="s">
        <v>924</v>
      </c>
      <c r="F126" s="14"/>
      <c r="G126" s="14"/>
      <c r="H126" s="14"/>
      <c r="I126" s="16">
        <f>SUMIFS(I127:I138,A127:A138,"P")</f>
        <v>0</v>
      </c>
    </row>
    <row r="127" spans="1:16" x14ac:dyDescent="0.25">
      <c r="A127" s="17" t="s">
        <v>64</v>
      </c>
      <c r="B127" s="17">
        <v>20</v>
      </c>
      <c r="C127" s="18" t="s">
        <v>925</v>
      </c>
      <c r="D127" t="s">
        <v>66</v>
      </c>
      <c r="E127" s="19" t="s">
        <v>926</v>
      </c>
      <c r="F127" s="20" t="s">
        <v>164</v>
      </c>
      <c r="G127" s="21">
        <v>31.5</v>
      </c>
      <c r="H127" s="22">
        <v>0</v>
      </c>
      <c r="I127" s="22">
        <f>ROUND(G127*H127,P4)</f>
        <v>0</v>
      </c>
      <c r="O127" s="23">
        <f>I127*0.21</f>
        <v>0</v>
      </c>
      <c r="P127">
        <v>3</v>
      </c>
    </row>
    <row r="128" spans="1:16" x14ac:dyDescent="0.25">
      <c r="A128" s="17" t="s">
        <v>69</v>
      </c>
      <c r="E128" s="24" t="s">
        <v>66</v>
      </c>
    </row>
    <row r="129" spans="1:16" ht="60" x14ac:dyDescent="0.25">
      <c r="A129" s="17" t="s">
        <v>70</v>
      </c>
      <c r="E129" s="25" t="s">
        <v>927</v>
      </c>
    </row>
    <row r="130" spans="1:16" x14ac:dyDescent="0.25">
      <c r="A130" s="17" t="s">
        <v>70</v>
      </c>
      <c r="E130" s="25" t="s">
        <v>928</v>
      </c>
    </row>
    <row r="131" spans="1:16" x14ac:dyDescent="0.25">
      <c r="A131" s="17" t="s">
        <v>70</v>
      </c>
      <c r="E131" s="25" t="s">
        <v>929</v>
      </c>
    </row>
    <row r="132" spans="1:16" ht="45" x14ac:dyDescent="0.25">
      <c r="A132" s="17" t="s">
        <v>73</v>
      </c>
      <c r="E132" s="19" t="s">
        <v>930</v>
      </c>
    </row>
    <row r="133" spans="1:16" x14ac:dyDescent="0.25">
      <c r="A133" s="17" t="s">
        <v>64</v>
      </c>
      <c r="B133" s="17">
        <v>21</v>
      </c>
      <c r="C133" s="18" t="s">
        <v>931</v>
      </c>
      <c r="D133" t="s">
        <v>66</v>
      </c>
      <c r="E133" s="19" t="s">
        <v>932</v>
      </c>
      <c r="F133" s="20" t="s">
        <v>164</v>
      </c>
      <c r="G133" s="21">
        <v>835</v>
      </c>
      <c r="H133" s="22">
        <v>0</v>
      </c>
      <c r="I133" s="22">
        <f>ROUND(G133*H133,P4)</f>
        <v>0</v>
      </c>
      <c r="O133" s="23">
        <f>I133*0.21</f>
        <v>0</v>
      </c>
      <c r="P133">
        <v>3</v>
      </c>
    </row>
    <row r="134" spans="1:16" x14ac:dyDescent="0.25">
      <c r="A134" s="17" t="s">
        <v>69</v>
      </c>
      <c r="E134" s="24" t="s">
        <v>66</v>
      </c>
    </row>
    <row r="135" spans="1:16" ht="60" x14ac:dyDescent="0.25">
      <c r="A135" s="17" t="s">
        <v>70</v>
      </c>
      <c r="E135" s="25" t="s">
        <v>933</v>
      </c>
    </row>
    <row r="136" spans="1:16" x14ac:dyDescent="0.25">
      <c r="A136" s="17" t="s">
        <v>70</v>
      </c>
      <c r="E136" s="25" t="s">
        <v>934</v>
      </c>
    </row>
    <row r="137" spans="1:16" x14ac:dyDescent="0.25">
      <c r="A137" s="17" t="s">
        <v>70</v>
      </c>
      <c r="E137" s="25" t="s">
        <v>935</v>
      </c>
    </row>
    <row r="138" spans="1:16" ht="60" x14ac:dyDescent="0.25">
      <c r="A138" s="17" t="s">
        <v>73</v>
      </c>
      <c r="E138" s="19" t="s">
        <v>936</v>
      </c>
    </row>
    <row r="139" spans="1:16" x14ac:dyDescent="0.25">
      <c r="A139" s="14" t="s">
        <v>62</v>
      </c>
      <c r="B139" s="14"/>
      <c r="C139" s="15" t="s">
        <v>937</v>
      </c>
      <c r="D139" s="14"/>
      <c r="E139" s="14" t="s">
        <v>938</v>
      </c>
      <c r="F139" s="14"/>
      <c r="G139" s="14"/>
      <c r="H139" s="14"/>
      <c r="I139" s="16">
        <f>SUMIFS(I140:I151,A140:A151,"P")</f>
        <v>0</v>
      </c>
    </row>
    <row r="140" spans="1:16" x14ac:dyDescent="0.25">
      <c r="A140" s="17" t="s">
        <v>64</v>
      </c>
      <c r="B140" s="17">
        <v>22</v>
      </c>
      <c r="C140" s="18" t="s">
        <v>939</v>
      </c>
      <c r="D140" t="s">
        <v>66</v>
      </c>
      <c r="E140" s="19" t="s">
        <v>940</v>
      </c>
      <c r="F140" s="20" t="s">
        <v>941</v>
      </c>
      <c r="G140" s="21">
        <v>11</v>
      </c>
      <c r="H140" s="22">
        <v>0</v>
      </c>
      <c r="I140" s="22">
        <f>ROUND(G140*H140,P4)</f>
        <v>0</v>
      </c>
      <c r="O140" s="23">
        <f>I140*0.21</f>
        <v>0</v>
      </c>
      <c r="P140">
        <v>3</v>
      </c>
    </row>
    <row r="141" spans="1:16" x14ac:dyDescent="0.25">
      <c r="A141" s="17" t="s">
        <v>69</v>
      </c>
      <c r="E141" s="24" t="s">
        <v>66</v>
      </c>
    </row>
    <row r="142" spans="1:16" ht="60" x14ac:dyDescent="0.25">
      <c r="A142" s="17" t="s">
        <v>70</v>
      </c>
      <c r="E142" s="25" t="s">
        <v>942</v>
      </c>
    </row>
    <row r="143" spans="1:16" x14ac:dyDescent="0.25">
      <c r="A143" s="17" t="s">
        <v>70</v>
      </c>
      <c r="E143" s="25" t="s">
        <v>943</v>
      </c>
    </row>
    <row r="144" spans="1:16" x14ac:dyDescent="0.25">
      <c r="A144" s="17" t="s">
        <v>70</v>
      </c>
      <c r="E144" s="25" t="s">
        <v>944</v>
      </c>
    </row>
    <row r="145" spans="1:16" ht="45" x14ac:dyDescent="0.25">
      <c r="A145" s="17" t="s">
        <v>73</v>
      </c>
      <c r="E145" s="19" t="s">
        <v>945</v>
      </c>
    </row>
    <row r="146" spans="1:16" x14ac:dyDescent="0.25">
      <c r="A146" s="17" t="s">
        <v>64</v>
      </c>
      <c r="B146" s="17">
        <v>23</v>
      </c>
      <c r="C146" s="18" t="s">
        <v>946</v>
      </c>
      <c r="D146" t="s">
        <v>66</v>
      </c>
      <c r="E146" s="19" t="s">
        <v>947</v>
      </c>
      <c r="F146" s="20" t="s">
        <v>127</v>
      </c>
      <c r="G146" s="21">
        <v>16.2</v>
      </c>
      <c r="H146" s="22">
        <v>0</v>
      </c>
      <c r="I146" s="22">
        <f>ROUND(G146*H146,P4)</f>
        <v>0</v>
      </c>
      <c r="O146" s="23">
        <f>I146*0.21</f>
        <v>0</v>
      </c>
      <c r="P146">
        <v>3</v>
      </c>
    </row>
    <row r="147" spans="1:16" ht="30" x14ac:dyDescent="0.25">
      <c r="A147" s="17" t="s">
        <v>69</v>
      </c>
      <c r="E147" s="19" t="s">
        <v>948</v>
      </c>
    </row>
    <row r="148" spans="1:16" ht="60" x14ac:dyDescent="0.25">
      <c r="A148" s="17" t="s">
        <v>70</v>
      </c>
      <c r="E148" s="25" t="s">
        <v>949</v>
      </c>
    </row>
    <row r="149" spans="1:16" x14ac:dyDescent="0.25">
      <c r="A149" s="17" t="s">
        <v>70</v>
      </c>
      <c r="E149" s="25" t="s">
        <v>950</v>
      </c>
    </row>
    <row r="150" spans="1:16" x14ac:dyDescent="0.25">
      <c r="A150" s="17" t="s">
        <v>70</v>
      </c>
      <c r="E150" s="25" t="s">
        <v>951</v>
      </c>
    </row>
    <row r="151" spans="1:16" ht="225" x14ac:dyDescent="0.25">
      <c r="A151" s="17" t="s">
        <v>73</v>
      </c>
      <c r="E151" s="19" t="s">
        <v>952</v>
      </c>
    </row>
    <row r="152" spans="1:16" x14ac:dyDescent="0.25">
      <c r="A152" s="14" t="s">
        <v>62</v>
      </c>
      <c r="B152" s="14"/>
      <c r="C152" s="15" t="s">
        <v>953</v>
      </c>
      <c r="D152" s="14"/>
      <c r="E152" s="14" t="s">
        <v>954</v>
      </c>
      <c r="F152" s="14"/>
      <c r="G152" s="14"/>
      <c r="H152" s="14"/>
      <c r="I152" s="16">
        <f>SUMIFS(I153:I200,A153:A200,"P")</f>
        <v>0</v>
      </c>
    </row>
    <row r="153" spans="1:16" x14ac:dyDescent="0.25">
      <c r="A153" s="17" t="s">
        <v>64</v>
      </c>
      <c r="B153" s="17">
        <v>24</v>
      </c>
      <c r="C153" s="18" t="s">
        <v>955</v>
      </c>
      <c r="D153" t="s">
        <v>66</v>
      </c>
      <c r="E153" s="19" t="s">
        <v>956</v>
      </c>
      <c r="F153" s="20" t="s">
        <v>127</v>
      </c>
      <c r="G153" s="21">
        <v>312</v>
      </c>
      <c r="H153" s="22">
        <v>0</v>
      </c>
      <c r="I153" s="22">
        <f>ROUND(G153*H153,P4)</f>
        <v>0</v>
      </c>
      <c r="O153" s="23">
        <f>I153*0.21</f>
        <v>0</v>
      </c>
      <c r="P153">
        <v>3</v>
      </c>
    </row>
    <row r="154" spans="1:16" x14ac:dyDescent="0.25">
      <c r="A154" s="17" t="s">
        <v>69</v>
      </c>
      <c r="E154" s="24" t="s">
        <v>66</v>
      </c>
    </row>
    <row r="155" spans="1:16" ht="60" x14ac:dyDescent="0.25">
      <c r="A155" s="17" t="s">
        <v>70</v>
      </c>
      <c r="E155" s="25" t="s">
        <v>957</v>
      </c>
    </row>
    <row r="156" spans="1:16" x14ac:dyDescent="0.25">
      <c r="A156" s="17" t="s">
        <v>70</v>
      </c>
      <c r="E156" s="25" t="s">
        <v>958</v>
      </c>
    </row>
    <row r="157" spans="1:16" x14ac:dyDescent="0.25">
      <c r="A157" s="17" t="s">
        <v>70</v>
      </c>
      <c r="E157" s="25" t="s">
        <v>959</v>
      </c>
    </row>
    <row r="158" spans="1:16" ht="60" x14ac:dyDescent="0.25">
      <c r="A158" s="17" t="s">
        <v>73</v>
      </c>
      <c r="E158" s="19" t="s">
        <v>960</v>
      </c>
    </row>
    <row r="159" spans="1:16" ht="30" x14ac:dyDescent="0.25">
      <c r="A159" s="17" t="s">
        <v>64</v>
      </c>
      <c r="B159" s="17">
        <v>25</v>
      </c>
      <c r="C159" s="18" t="s">
        <v>961</v>
      </c>
      <c r="D159" t="s">
        <v>66</v>
      </c>
      <c r="E159" s="19" t="s">
        <v>962</v>
      </c>
      <c r="F159" s="20" t="s">
        <v>127</v>
      </c>
      <c r="G159" s="21">
        <v>153.68</v>
      </c>
      <c r="H159" s="22">
        <v>0</v>
      </c>
      <c r="I159" s="22">
        <f>ROUND(G159*H159,P4)</f>
        <v>0</v>
      </c>
      <c r="O159" s="23">
        <f>I159*0.21</f>
        <v>0</v>
      </c>
      <c r="P159">
        <v>3</v>
      </c>
    </row>
    <row r="160" spans="1:16" x14ac:dyDescent="0.25">
      <c r="A160" s="17" t="s">
        <v>69</v>
      </c>
      <c r="E160" s="24" t="s">
        <v>66</v>
      </c>
    </row>
    <row r="161" spans="1:16" ht="60" x14ac:dyDescent="0.25">
      <c r="A161" s="17" t="s">
        <v>70</v>
      </c>
      <c r="E161" s="25" t="s">
        <v>963</v>
      </c>
    </row>
    <row r="162" spans="1:16" x14ac:dyDescent="0.25">
      <c r="A162" s="17" t="s">
        <v>70</v>
      </c>
      <c r="E162" s="25" t="s">
        <v>964</v>
      </c>
    </row>
    <row r="163" spans="1:16" x14ac:dyDescent="0.25">
      <c r="A163" s="17" t="s">
        <v>70</v>
      </c>
      <c r="E163" s="25" t="s">
        <v>965</v>
      </c>
    </row>
    <row r="164" spans="1:16" ht="60" x14ac:dyDescent="0.25">
      <c r="A164" s="17" t="s">
        <v>73</v>
      </c>
      <c r="E164" s="19" t="s">
        <v>960</v>
      </c>
    </row>
    <row r="165" spans="1:16" ht="30" x14ac:dyDescent="0.25">
      <c r="A165" s="17" t="s">
        <v>64</v>
      </c>
      <c r="B165" s="17">
        <v>26</v>
      </c>
      <c r="C165" s="18" t="s">
        <v>966</v>
      </c>
      <c r="D165" t="s">
        <v>66</v>
      </c>
      <c r="E165" s="19" t="s">
        <v>967</v>
      </c>
      <c r="F165" s="20" t="s">
        <v>113</v>
      </c>
      <c r="G165" s="21">
        <v>120</v>
      </c>
      <c r="H165" s="22">
        <v>0</v>
      </c>
      <c r="I165" s="22">
        <f>ROUND(G165*H165,P4)</f>
        <v>0</v>
      </c>
      <c r="O165" s="23">
        <f>I165*0.21</f>
        <v>0</v>
      </c>
      <c r="P165">
        <v>3</v>
      </c>
    </row>
    <row r="166" spans="1:16" x14ac:dyDescent="0.25">
      <c r="A166" s="17" t="s">
        <v>69</v>
      </c>
      <c r="E166" s="24" t="s">
        <v>66</v>
      </c>
    </row>
    <row r="167" spans="1:16" ht="60" x14ac:dyDescent="0.25">
      <c r="A167" s="17" t="s">
        <v>70</v>
      </c>
      <c r="E167" s="25" t="s">
        <v>968</v>
      </c>
    </row>
    <row r="168" spans="1:16" x14ac:dyDescent="0.25">
      <c r="A168" s="17" t="s">
        <v>70</v>
      </c>
      <c r="E168" s="25" t="s">
        <v>969</v>
      </c>
    </row>
    <row r="169" spans="1:16" x14ac:dyDescent="0.25">
      <c r="A169" s="17" t="s">
        <v>70</v>
      </c>
      <c r="E169" s="25" t="s">
        <v>436</v>
      </c>
    </row>
    <row r="170" spans="1:16" ht="285" x14ac:dyDescent="0.25">
      <c r="A170" s="17" t="s">
        <v>73</v>
      </c>
      <c r="E170" s="19" t="s">
        <v>970</v>
      </c>
    </row>
    <row r="171" spans="1:16" ht="30" x14ac:dyDescent="0.25">
      <c r="A171" s="17" t="s">
        <v>64</v>
      </c>
      <c r="B171" s="17">
        <v>27</v>
      </c>
      <c r="C171" s="18" t="s">
        <v>971</v>
      </c>
      <c r="D171" t="s">
        <v>66</v>
      </c>
      <c r="E171" s="19" t="s">
        <v>972</v>
      </c>
      <c r="F171" s="20" t="s">
        <v>113</v>
      </c>
      <c r="G171" s="21">
        <v>904</v>
      </c>
      <c r="H171" s="22">
        <v>0</v>
      </c>
      <c r="I171" s="22">
        <f>ROUND(G171*H171,P4)</f>
        <v>0</v>
      </c>
      <c r="O171" s="23">
        <f>I171*0.21</f>
        <v>0</v>
      </c>
      <c r="P171">
        <v>3</v>
      </c>
    </row>
    <row r="172" spans="1:16" x14ac:dyDescent="0.25">
      <c r="A172" s="17" t="s">
        <v>69</v>
      </c>
      <c r="E172" s="24" t="s">
        <v>66</v>
      </c>
    </row>
    <row r="173" spans="1:16" ht="60" x14ac:dyDescent="0.25">
      <c r="A173" s="17" t="s">
        <v>70</v>
      </c>
      <c r="E173" s="25" t="s">
        <v>973</v>
      </c>
    </row>
    <row r="174" spans="1:16" x14ac:dyDescent="0.25">
      <c r="A174" s="17" t="s">
        <v>70</v>
      </c>
      <c r="E174" s="25" t="s">
        <v>974</v>
      </c>
    </row>
    <row r="175" spans="1:16" x14ac:dyDescent="0.25">
      <c r="A175" s="17" t="s">
        <v>70</v>
      </c>
      <c r="E175" s="25" t="s">
        <v>975</v>
      </c>
    </row>
    <row r="176" spans="1:16" ht="90" x14ac:dyDescent="0.25">
      <c r="A176" s="17" t="s">
        <v>73</v>
      </c>
      <c r="E176" s="19" t="s">
        <v>976</v>
      </c>
    </row>
    <row r="177" spans="1:16" x14ac:dyDescent="0.25">
      <c r="A177" s="17" t="s">
        <v>64</v>
      </c>
      <c r="B177" s="17">
        <v>28</v>
      </c>
      <c r="C177" s="18" t="s">
        <v>977</v>
      </c>
      <c r="D177" t="s">
        <v>66</v>
      </c>
      <c r="E177" s="19" t="s">
        <v>978</v>
      </c>
      <c r="F177" s="20" t="s">
        <v>68</v>
      </c>
      <c r="G177" s="21">
        <v>14</v>
      </c>
      <c r="H177" s="22">
        <v>0</v>
      </c>
      <c r="I177" s="22">
        <f>ROUND(G177*H177,P4)</f>
        <v>0</v>
      </c>
      <c r="O177" s="23">
        <f>I177*0.21</f>
        <v>0</v>
      </c>
      <c r="P177">
        <v>3</v>
      </c>
    </row>
    <row r="178" spans="1:16" x14ac:dyDescent="0.25">
      <c r="A178" s="17" t="s">
        <v>69</v>
      </c>
      <c r="E178" s="24" t="s">
        <v>66</v>
      </c>
    </row>
    <row r="179" spans="1:16" ht="60" x14ac:dyDescent="0.25">
      <c r="A179" s="17" t="s">
        <v>70</v>
      </c>
      <c r="E179" s="25" t="s">
        <v>979</v>
      </c>
    </row>
    <row r="180" spans="1:16" x14ac:dyDescent="0.25">
      <c r="A180" s="17" t="s">
        <v>70</v>
      </c>
      <c r="E180" s="25" t="s">
        <v>980</v>
      </c>
    </row>
    <row r="181" spans="1:16" x14ac:dyDescent="0.25">
      <c r="A181" s="17" t="s">
        <v>70</v>
      </c>
      <c r="E181" s="25" t="s">
        <v>774</v>
      </c>
    </row>
    <row r="182" spans="1:16" ht="270" x14ac:dyDescent="0.25">
      <c r="A182" s="17" t="s">
        <v>73</v>
      </c>
      <c r="E182" s="19" t="s">
        <v>981</v>
      </c>
    </row>
    <row r="183" spans="1:16" ht="30" x14ac:dyDescent="0.25">
      <c r="A183" s="17" t="s">
        <v>64</v>
      </c>
      <c r="B183" s="17">
        <v>29</v>
      </c>
      <c r="C183" s="18" t="s">
        <v>982</v>
      </c>
      <c r="D183" t="s">
        <v>66</v>
      </c>
      <c r="E183" s="19" t="s">
        <v>983</v>
      </c>
      <c r="F183" s="20" t="s">
        <v>113</v>
      </c>
      <c r="G183" s="21">
        <v>452</v>
      </c>
      <c r="H183" s="22">
        <v>0</v>
      </c>
      <c r="I183" s="22">
        <f>ROUND(G183*H183,P4)</f>
        <v>0</v>
      </c>
      <c r="O183" s="23">
        <f>I183*0.21</f>
        <v>0</v>
      </c>
      <c r="P183">
        <v>3</v>
      </c>
    </row>
    <row r="184" spans="1:16" x14ac:dyDescent="0.25">
      <c r="A184" s="17" t="s">
        <v>69</v>
      </c>
      <c r="E184" s="24" t="s">
        <v>66</v>
      </c>
    </row>
    <row r="185" spans="1:16" ht="60" x14ac:dyDescent="0.25">
      <c r="A185" s="17" t="s">
        <v>70</v>
      </c>
      <c r="E185" s="25" t="s">
        <v>984</v>
      </c>
    </row>
    <row r="186" spans="1:16" x14ac:dyDescent="0.25">
      <c r="A186" s="17" t="s">
        <v>70</v>
      </c>
      <c r="E186" s="25" t="s">
        <v>985</v>
      </c>
    </row>
    <row r="187" spans="1:16" x14ac:dyDescent="0.25">
      <c r="A187" s="17" t="s">
        <v>70</v>
      </c>
      <c r="E187" s="25" t="s">
        <v>986</v>
      </c>
    </row>
    <row r="188" spans="1:16" ht="150" x14ac:dyDescent="0.25">
      <c r="A188" s="17" t="s">
        <v>73</v>
      </c>
      <c r="E188" s="19" t="s">
        <v>987</v>
      </c>
    </row>
    <row r="189" spans="1:16" x14ac:dyDescent="0.25">
      <c r="A189" s="17" t="s">
        <v>64</v>
      </c>
      <c r="B189" s="17">
        <v>30</v>
      </c>
      <c r="C189" s="18" t="s">
        <v>988</v>
      </c>
      <c r="D189" t="s">
        <v>66</v>
      </c>
      <c r="E189" s="19" t="s">
        <v>989</v>
      </c>
      <c r="F189" s="20" t="s">
        <v>113</v>
      </c>
      <c r="G189" s="21">
        <v>120</v>
      </c>
      <c r="H189" s="22">
        <v>0</v>
      </c>
      <c r="I189" s="22">
        <f>ROUND(G189*H189,P4)</f>
        <v>0</v>
      </c>
      <c r="O189" s="23">
        <f>I189*0.21</f>
        <v>0</v>
      </c>
      <c r="P189">
        <v>3</v>
      </c>
    </row>
    <row r="190" spans="1:16" x14ac:dyDescent="0.25">
      <c r="A190" s="17" t="s">
        <v>69</v>
      </c>
      <c r="E190" s="24" t="s">
        <v>66</v>
      </c>
    </row>
    <row r="191" spans="1:16" ht="60" x14ac:dyDescent="0.25">
      <c r="A191" s="17" t="s">
        <v>70</v>
      </c>
      <c r="E191" s="25" t="s">
        <v>968</v>
      </c>
    </row>
    <row r="192" spans="1:16" x14ac:dyDescent="0.25">
      <c r="A192" s="17" t="s">
        <v>70</v>
      </c>
      <c r="E192" s="25" t="s">
        <v>969</v>
      </c>
    </row>
    <row r="193" spans="1:16" x14ac:dyDescent="0.25">
      <c r="A193" s="17" t="s">
        <v>70</v>
      </c>
      <c r="E193" s="25" t="s">
        <v>436</v>
      </c>
    </row>
    <row r="194" spans="1:16" ht="135" x14ac:dyDescent="0.25">
      <c r="A194" s="17" t="s">
        <v>73</v>
      </c>
      <c r="E194" s="19" t="s">
        <v>990</v>
      </c>
    </row>
    <row r="195" spans="1:16" x14ac:dyDescent="0.25">
      <c r="A195" s="17" t="s">
        <v>64</v>
      </c>
      <c r="B195" s="17">
        <v>31</v>
      </c>
      <c r="C195" s="18" t="s">
        <v>991</v>
      </c>
      <c r="D195" t="s">
        <v>66</v>
      </c>
      <c r="E195" s="19" t="s">
        <v>992</v>
      </c>
      <c r="F195" s="20" t="s">
        <v>164</v>
      </c>
      <c r="G195" s="21">
        <v>72</v>
      </c>
      <c r="H195" s="22">
        <v>0</v>
      </c>
      <c r="I195" s="22">
        <f>ROUND(G195*H195,P4)</f>
        <v>0</v>
      </c>
      <c r="O195" s="23">
        <f>I195*0.21</f>
        <v>0</v>
      </c>
      <c r="P195">
        <v>3</v>
      </c>
    </row>
    <row r="196" spans="1:16" x14ac:dyDescent="0.25">
      <c r="A196" s="17" t="s">
        <v>69</v>
      </c>
      <c r="E196" s="19" t="s">
        <v>993</v>
      </c>
    </row>
    <row r="197" spans="1:16" ht="60" x14ac:dyDescent="0.25">
      <c r="A197" s="17" t="s">
        <v>70</v>
      </c>
      <c r="E197" s="25" t="s">
        <v>994</v>
      </c>
    </row>
    <row r="198" spans="1:16" x14ac:dyDescent="0.25">
      <c r="A198" s="17" t="s">
        <v>70</v>
      </c>
      <c r="E198" s="25" t="s">
        <v>995</v>
      </c>
    </row>
    <row r="199" spans="1:16" x14ac:dyDescent="0.25">
      <c r="A199" s="17" t="s">
        <v>70</v>
      </c>
      <c r="E199" s="25" t="s">
        <v>448</v>
      </c>
    </row>
    <row r="200" spans="1:16" ht="45" x14ac:dyDescent="0.25">
      <c r="A200" s="17" t="s">
        <v>73</v>
      </c>
      <c r="E200" s="19" t="s">
        <v>996</v>
      </c>
    </row>
    <row r="201" spans="1:16" x14ac:dyDescent="0.25">
      <c r="A201" s="14" t="s">
        <v>62</v>
      </c>
      <c r="B201" s="14"/>
      <c r="C201" s="15" t="s">
        <v>997</v>
      </c>
      <c r="D201" s="14"/>
      <c r="E201" s="14" t="s">
        <v>998</v>
      </c>
      <c r="F201" s="14"/>
      <c r="G201" s="14"/>
      <c r="H201" s="14"/>
      <c r="I201" s="16">
        <f>SUMIFS(I202:I207,A202:A207,"P")</f>
        <v>0</v>
      </c>
    </row>
    <row r="202" spans="1:16" x14ac:dyDescent="0.25">
      <c r="A202" s="17" t="s">
        <v>64</v>
      </c>
      <c r="B202" s="17">
        <v>32</v>
      </c>
      <c r="C202" s="18" t="s">
        <v>999</v>
      </c>
      <c r="D202" t="s">
        <v>66</v>
      </c>
      <c r="E202" s="19" t="s">
        <v>1000</v>
      </c>
      <c r="F202" s="20" t="s">
        <v>164</v>
      </c>
      <c r="G202" s="21">
        <v>68</v>
      </c>
      <c r="H202" s="22">
        <v>0</v>
      </c>
      <c r="I202" s="22">
        <f>ROUND(G202*H202,P4)</f>
        <v>0</v>
      </c>
      <c r="O202" s="23">
        <f>I202*0.21</f>
        <v>0</v>
      </c>
      <c r="P202">
        <v>3</v>
      </c>
    </row>
    <row r="203" spans="1:16" x14ac:dyDescent="0.25">
      <c r="A203" s="17" t="s">
        <v>69</v>
      </c>
      <c r="E203" s="24" t="s">
        <v>66</v>
      </c>
    </row>
    <row r="204" spans="1:16" ht="60" x14ac:dyDescent="0.25">
      <c r="A204" s="17" t="s">
        <v>70</v>
      </c>
      <c r="E204" s="25" t="s">
        <v>1001</v>
      </c>
    </row>
    <row r="205" spans="1:16" x14ac:dyDescent="0.25">
      <c r="A205" s="17" t="s">
        <v>70</v>
      </c>
      <c r="E205" s="25" t="s">
        <v>1002</v>
      </c>
    </row>
    <row r="206" spans="1:16" x14ac:dyDescent="0.25">
      <c r="A206" s="17" t="s">
        <v>70</v>
      </c>
      <c r="E206" s="25" t="s">
        <v>1003</v>
      </c>
    </row>
    <row r="207" spans="1:16" ht="90" x14ac:dyDescent="0.25">
      <c r="A207" s="17" t="s">
        <v>73</v>
      </c>
      <c r="E207" s="19" t="s">
        <v>1004</v>
      </c>
    </row>
    <row r="208" spans="1:16" x14ac:dyDescent="0.25">
      <c r="A208" s="14" t="s">
        <v>62</v>
      </c>
      <c r="B208" s="14"/>
      <c r="C208" s="15" t="s">
        <v>1005</v>
      </c>
      <c r="D208" s="14"/>
      <c r="E208" s="14" t="s">
        <v>1006</v>
      </c>
      <c r="F208" s="14"/>
      <c r="G208" s="14"/>
      <c r="H208" s="14"/>
      <c r="I208" s="16">
        <f>SUMIFS(I209:I226,A209:A226,"P")</f>
        <v>0</v>
      </c>
    </row>
    <row r="209" spans="1:16" x14ac:dyDescent="0.25">
      <c r="A209" s="17" t="s">
        <v>64</v>
      </c>
      <c r="B209" s="17">
        <v>33</v>
      </c>
      <c r="C209" s="18" t="s">
        <v>1007</v>
      </c>
      <c r="D209" t="s">
        <v>66</v>
      </c>
      <c r="E209" s="19" t="s">
        <v>1008</v>
      </c>
      <c r="F209" s="20" t="s">
        <v>113</v>
      </c>
      <c r="G209" s="21">
        <v>3.7</v>
      </c>
      <c r="H209" s="22">
        <v>0</v>
      </c>
      <c r="I209" s="22">
        <f>ROUND(G209*H209,P4)</f>
        <v>0</v>
      </c>
      <c r="O209" s="23">
        <f>I209*0.21</f>
        <v>0</v>
      </c>
      <c r="P209">
        <v>3</v>
      </c>
    </row>
    <row r="210" spans="1:16" ht="30" x14ac:dyDescent="0.25">
      <c r="A210" s="17" t="s">
        <v>69</v>
      </c>
      <c r="E210" s="19" t="s">
        <v>1009</v>
      </c>
    </row>
    <row r="211" spans="1:16" ht="60" x14ac:dyDescent="0.25">
      <c r="A211" s="17" t="s">
        <v>70</v>
      </c>
      <c r="E211" s="25" t="s">
        <v>1010</v>
      </c>
    </row>
    <row r="212" spans="1:16" x14ac:dyDescent="0.25">
      <c r="A212" s="17" t="s">
        <v>70</v>
      </c>
      <c r="E212" s="25" t="s">
        <v>1011</v>
      </c>
    </row>
    <row r="213" spans="1:16" x14ac:dyDescent="0.25">
      <c r="A213" s="17" t="s">
        <v>70</v>
      </c>
      <c r="E213" s="25" t="s">
        <v>1012</v>
      </c>
    </row>
    <row r="214" spans="1:16" ht="255" x14ac:dyDescent="0.25">
      <c r="A214" s="17" t="s">
        <v>73</v>
      </c>
      <c r="E214" s="19" t="s">
        <v>1013</v>
      </c>
    </row>
    <row r="215" spans="1:16" x14ac:dyDescent="0.25">
      <c r="A215" s="17" t="s">
        <v>64</v>
      </c>
      <c r="B215" s="17">
        <v>34</v>
      </c>
      <c r="C215" s="18" t="s">
        <v>1014</v>
      </c>
      <c r="D215" t="s">
        <v>66</v>
      </c>
      <c r="E215" s="19" t="s">
        <v>1015</v>
      </c>
      <c r="F215" s="20" t="s">
        <v>68</v>
      </c>
      <c r="G215" s="21">
        <v>3</v>
      </c>
      <c r="H215" s="22">
        <v>0</v>
      </c>
      <c r="I215" s="22">
        <f>ROUND(G215*H215,P4)</f>
        <v>0</v>
      </c>
      <c r="O215" s="23">
        <f>I215*0.21</f>
        <v>0</v>
      </c>
      <c r="P215">
        <v>3</v>
      </c>
    </row>
    <row r="216" spans="1:16" x14ac:dyDescent="0.25">
      <c r="A216" s="17" t="s">
        <v>69</v>
      </c>
      <c r="E216" s="24" t="s">
        <v>66</v>
      </c>
    </row>
    <row r="217" spans="1:16" ht="60" x14ac:dyDescent="0.25">
      <c r="A217" s="17" t="s">
        <v>70</v>
      </c>
      <c r="E217" s="25" t="s">
        <v>1016</v>
      </c>
    </row>
    <row r="218" spans="1:16" x14ac:dyDescent="0.25">
      <c r="A218" s="17" t="s">
        <v>70</v>
      </c>
      <c r="E218" s="25" t="s">
        <v>625</v>
      </c>
    </row>
    <row r="219" spans="1:16" x14ac:dyDescent="0.25">
      <c r="A219" s="17" t="s">
        <v>70</v>
      </c>
      <c r="E219" s="25" t="s">
        <v>419</v>
      </c>
    </row>
    <row r="220" spans="1:16" ht="240" x14ac:dyDescent="0.25">
      <c r="A220" s="17" t="s">
        <v>73</v>
      </c>
      <c r="E220" s="19" t="s">
        <v>1017</v>
      </c>
    </row>
    <row r="221" spans="1:16" x14ac:dyDescent="0.25">
      <c r="A221" s="17" t="s">
        <v>64</v>
      </c>
      <c r="B221" s="17">
        <v>35</v>
      </c>
      <c r="C221" s="18" t="s">
        <v>1018</v>
      </c>
      <c r="D221" t="s">
        <v>66</v>
      </c>
      <c r="E221" s="19" t="s">
        <v>1019</v>
      </c>
      <c r="F221" s="20" t="s">
        <v>68</v>
      </c>
      <c r="G221" s="21">
        <v>1</v>
      </c>
      <c r="H221" s="22">
        <v>0</v>
      </c>
      <c r="I221" s="22">
        <f>ROUND(G221*H221,P4)</f>
        <v>0</v>
      </c>
      <c r="O221" s="23">
        <f>I221*0.21</f>
        <v>0</v>
      </c>
      <c r="P221">
        <v>3</v>
      </c>
    </row>
    <row r="222" spans="1:16" ht="30" x14ac:dyDescent="0.25">
      <c r="A222" s="17" t="s">
        <v>69</v>
      </c>
      <c r="E222" s="19" t="s">
        <v>1020</v>
      </c>
    </row>
    <row r="223" spans="1:16" ht="60" x14ac:dyDescent="0.25">
      <c r="A223" s="17" t="s">
        <v>70</v>
      </c>
      <c r="E223" s="25" t="s">
        <v>1021</v>
      </c>
    </row>
    <row r="224" spans="1:16" x14ac:dyDescent="0.25">
      <c r="A224" s="17" t="s">
        <v>70</v>
      </c>
      <c r="E224" s="25" t="s">
        <v>630</v>
      </c>
    </row>
    <row r="225" spans="1:16" x14ac:dyDescent="0.25">
      <c r="A225" s="17" t="s">
        <v>70</v>
      </c>
      <c r="E225" s="25" t="s">
        <v>110</v>
      </c>
    </row>
    <row r="226" spans="1:16" ht="409.5" x14ac:dyDescent="0.25">
      <c r="A226" s="17" t="s">
        <v>73</v>
      </c>
      <c r="E226" s="19" t="s">
        <v>1022</v>
      </c>
    </row>
    <row r="227" spans="1:16" x14ac:dyDescent="0.25">
      <c r="A227" s="14" t="s">
        <v>62</v>
      </c>
      <c r="B227" s="14"/>
      <c r="C227" s="15" t="s">
        <v>1023</v>
      </c>
      <c r="D227" s="14"/>
      <c r="E227" s="14" t="s">
        <v>1024</v>
      </c>
      <c r="F227" s="14"/>
      <c r="G227" s="14"/>
      <c r="H227" s="14"/>
      <c r="I227" s="16">
        <f>SUMIFS(I228:I353,A228:A353,"P")</f>
        <v>0</v>
      </c>
    </row>
    <row r="228" spans="1:16" ht="30" x14ac:dyDescent="0.25">
      <c r="A228" s="17" t="s">
        <v>64</v>
      </c>
      <c r="B228" s="17">
        <v>36</v>
      </c>
      <c r="C228" s="18" t="s">
        <v>1025</v>
      </c>
      <c r="D228" t="s">
        <v>66</v>
      </c>
      <c r="E228" s="19" t="s">
        <v>1026</v>
      </c>
      <c r="F228" s="20" t="s">
        <v>164</v>
      </c>
      <c r="G228" s="21">
        <v>9</v>
      </c>
      <c r="H228" s="22">
        <v>0</v>
      </c>
      <c r="I228" s="22">
        <f>ROUND(G228*H228,P4)</f>
        <v>0</v>
      </c>
      <c r="O228" s="23">
        <f>I228*0.21</f>
        <v>0</v>
      </c>
      <c r="P228">
        <v>3</v>
      </c>
    </row>
    <row r="229" spans="1:16" x14ac:dyDescent="0.25">
      <c r="A229" s="17" t="s">
        <v>69</v>
      </c>
      <c r="E229" s="19" t="s">
        <v>1027</v>
      </c>
    </row>
    <row r="230" spans="1:16" ht="60" x14ac:dyDescent="0.25">
      <c r="A230" s="17" t="s">
        <v>70</v>
      </c>
      <c r="E230" s="25" t="s">
        <v>1028</v>
      </c>
    </row>
    <row r="231" spans="1:16" x14ac:dyDescent="0.25">
      <c r="A231" s="17" t="s">
        <v>70</v>
      </c>
      <c r="E231" s="25" t="s">
        <v>1029</v>
      </c>
    </row>
    <row r="232" spans="1:16" x14ac:dyDescent="0.25">
      <c r="A232" s="17" t="s">
        <v>70</v>
      </c>
      <c r="E232" s="25" t="s">
        <v>523</v>
      </c>
    </row>
    <row r="233" spans="1:16" ht="240" x14ac:dyDescent="0.25">
      <c r="A233" s="17" t="s">
        <v>73</v>
      </c>
      <c r="E233" s="19" t="s">
        <v>1030</v>
      </c>
    </row>
    <row r="234" spans="1:16" ht="30" x14ac:dyDescent="0.25">
      <c r="A234" s="17" t="s">
        <v>64</v>
      </c>
      <c r="B234" s="17">
        <v>37</v>
      </c>
      <c r="C234" s="18" t="s">
        <v>1031</v>
      </c>
      <c r="D234" t="s">
        <v>66</v>
      </c>
      <c r="E234" s="19" t="s">
        <v>1032</v>
      </c>
      <c r="F234" s="20" t="s">
        <v>164</v>
      </c>
      <c r="G234" s="21">
        <v>48.6</v>
      </c>
      <c r="H234" s="22">
        <v>0</v>
      </c>
      <c r="I234" s="22">
        <f>ROUND(G234*H234,P4)</f>
        <v>0</v>
      </c>
      <c r="O234" s="23">
        <f>I234*0.21</f>
        <v>0</v>
      </c>
      <c r="P234">
        <v>3</v>
      </c>
    </row>
    <row r="235" spans="1:16" ht="30" x14ac:dyDescent="0.25">
      <c r="A235" s="17" t="s">
        <v>69</v>
      </c>
      <c r="E235" s="19" t="s">
        <v>1033</v>
      </c>
    </row>
    <row r="236" spans="1:16" ht="60" x14ac:dyDescent="0.25">
      <c r="A236" s="17" t="s">
        <v>70</v>
      </c>
      <c r="E236" s="25" t="s">
        <v>1034</v>
      </c>
    </row>
    <row r="237" spans="1:16" x14ac:dyDescent="0.25">
      <c r="A237" s="17" t="s">
        <v>70</v>
      </c>
      <c r="E237" s="25" t="s">
        <v>1035</v>
      </c>
    </row>
    <row r="238" spans="1:16" x14ac:dyDescent="0.25">
      <c r="A238" s="17" t="s">
        <v>70</v>
      </c>
      <c r="E238" s="25" t="s">
        <v>1036</v>
      </c>
    </row>
    <row r="239" spans="1:16" ht="150" x14ac:dyDescent="0.25">
      <c r="A239" s="17" t="s">
        <v>73</v>
      </c>
      <c r="E239" s="19" t="s">
        <v>1037</v>
      </c>
    </row>
    <row r="240" spans="1:16" x14ac:dyDescent="0.25">
      <c r="A240" s="17" t="s">
        <v>64</v>
      </c>
      <c r="B240" s="17">
        <v>38</v>
      </c>
      <c r="C240" s="18" t="s">
        <v>1038</v>
      </c>
      <c r="D240" t="s">
        <v>66</v>
      </c>
      <c r="E240" s="19" t="s">
        <v>1039</v>
      </c>
      <c r="F240" s="20" t="s">
        <v>68</v>
      </c>
      <c r="G240" s="21">
        <v>3</v>
      </c>
      <c r="H240" s="22">
        <v>0</v>
      </c>
      <c r="I240" s="22">
        <f>ROUND(G240*H240,P4)</f>
        <v>0</v>
      </c>
      <c r="O240" s="23">
        <f>I240*0.21</f>
        <v>0</v>
      </c>
      <c r="P240">
        <v>3</v>
      </c>
    </row>
    <row r="241" spans="1:16" x14ac:dyDescent="0.25">
      <c r="A241" s="17" t="s">
        <v>69</v>
      </c>
      <c r="E241" s="19" t="s">
        <v>1040</v>
      </c>
    </row>
    <row r="242" spans="1:16" ht="60" x14ac:dyDescent="0.25">
      <c r="A242" s="17" t="s">
        <v>70</v>
      </c>
      <c r="E242" s="25" t="s">
        <v>1016</v>
      </c>
    </row>
    <row r="243" spans="1:16" x14ac:dyDescent="0.25">
      <c r="A243" s="17" t="s">
        <v>70</v>
      </c>
      <c r="E243" s="25" t="s">
        <v>625</v>
      </c>
    </row>
    <row r="244" spans="1:16" x14ac:dyDescent="0.25">
      <c r="A244" s="17" t="s">
        <v>70</v>
      </c>
      <c r="E244" s="25" t="s">
        <v>419</v>
      </c>
    </row>
    <row r="245" spans="1:16" ht="60" x14ac:dyDescent="0.25">
      <c r="A245" s="17" t="s">
        <v>73</v>
      </c>
      <c r="E245" s="19" t="s">
        <v>1041</v>
      </c>
    </row>
    <row r="246" spans="1:16" x14ac:dyDescent="0.25">
      <c r="A246" s="17" t="s">
        <v>64</v>
      </c>
      <c r="B246" s="17">
        <v>39</v>
      </c>
      <c r="C246" s="18" t="s">
        <v>1042</v>
      </c>
      <c r="D246" t="s">
        <v>66</v>
      </c>
      <c r="E246" s="19" t="s">
        <v>1043</v>
      </c>
      <c r="F246" s="20" t="s">
        <v>68</v>
      </c>
      <c r="G246" s="21">
        <v>2</v>
      </c>
      <c r="H246" s="22">
        <v>0</v>
      </c>
      <c r="I246" s="22">
        <f>ROUND(G246*H246,P4)</f>
        <v>0</v>
      </c>
      <c r="O246" s="23">
        <f>I246*0.21</f>
        <v>0</v>
      </c>
      <c r="P246">
        <v>3</v>
      </c>
    </row>
    <row r="247" spans="1:16" x14ac:dyDescent="0.25">
      <c r="A247" s="17" t="s">
        <v>69</v>
      </c>
      <c r="E247" s="24" t="s">
        <v>66</v>
      </c>
    </row>
    <row r="248" spans="1:16" ht="60" x14ac:dyDescent="0.25">
      <c r="A248" s="17" t="s">
        <v>70</v>
      </c>
      <c r="E248" s="25" t="s">
        <v>1044</v>
      </c>
    </row>
    <row r="249" spans="1:16" x14ac:dyDescent="0.25">
      <c r="A249" s="17" t="s">
        <v>70</v>
      </c>
      <c r="E249" s="25" t="s">
        <v>646</v>
      </c>
    </row>
    <row r="250" spans="1:16" x14ac:dyDescent="0.25">
      <c r="A250" s="17" t="s">
        <v>70</v>
      </c>
      <c r="E250" s="25" t="s">
        <v>93</v>
      </c>
    </row>
    <row r="251" spans="1:16" ht="120" x14ac:dyDescent="0.25">
      <c r="A251" s="17" t="s">
        <v>73</v>
      </c>
      <c r="E251" s="19" t="s">
        <v>1045</v>
      </c>
    </row>
    <row r="252" spans="1:16" x14ac:dyDescent="0.25">
      <c r="A252" s="17" t="s">
        <v>64</v>
      </c>
      <c r="B252" s="17">
        <v>40</v>
      </c>
      <c r="C252" s="18" t="s">
        <v>1046</v>
      </c>
      <c r="D252" t="s">
        <v>66</v>
      </c>
      <c r="E252" s="19" t="s">
        <v>1047</v>
      </c>
      <c r="F252" s="20" t="s">
        <v>68</v>
      </c>
      <c r="G252" s="21">
        <v>2</v>
      </c>
      <c r="H252" s="22">
        <v>0</v>
      </c>
      <c r="I252" s="22">
        <f>ROUND(G252*H252,P4)</f>
        <v>0</v>
      </c>
      <c r="O252" s="23">
        <f>I252*0.21</f>
        <v>0</v>
      </c>
      <c r="P252">
        <v>3</v>
      </c>
    </row>
    <row r="253" spans="1:16" x14ac:dyDescent="0.25">
      <c r="A253" s="17" t="s">
        <v>69</v>
      </c>
      <c r="E253" s="24" t="s">
        <v>66</v>
      </c>
    </row>
    <row r="254" spans="1:16" ht="60" x14ac:dyDescent="0.25">
      <c r="A254" s="17" t="s">
        <v>70</v>
      </c>
      <c r="E254" s="25" t="s">
        <v>1048</v>
      </c>
    </row>
    <row r="255" spans="1:16" x14ac:dyDescent="0.25">
      <c r="A255" s="17" t="s">
        <v>70</v>
      </c>
      <c r="E255" s="25" t="s">
        <v>646</v>
      </c>
    </row>
    <row r="256" spans="1:16" x14ac:dyDescent="0.25">
      <c r="A256" s="17" t="s">
        <v>70</v>
      </c>
      <c r="E256" s="25" t="s">
        <v>93</v>
      </c>
    </row>
    <row r="257" spans="1:16" ht="75" x14ac:dyDescent="0.25">
      <c r="A257" s="17" t="s">
        <v>73</v>
      </c>
      <c r="E257" s="19" t="s">
        <v>1049</v>
      </c>
    </row>
    <row r="258" spans="1:16" x14ac:dyDescent="0.25">
      <c r="A258" s="17" t="s">
        <v>64</v>
      </c>
      <c r="B258" s="17">
        <v>41</v>
      </c>
      <c r="C258" s="18" t="s">
        <v>1050</v>
      </c>
      <c r="D258" t="s">
        <v>66</v>
      </c>
      <c r="E258" s="19" t="s">
        <v>1051</v>
      </c>
      <c r="F258" s="20" t="s">
        <v>68</v>
      </c>
      <c r="G258" s="21">
        <v>2</v>
      </c>
      <c r="H258" s="22">
        <v>0</v>
      </c>
      <c r="I258" s="22">
        <f>ROUND(G258*H258,P4)</f>
        <v>0</v>
      </c>
      <c r="O258" s="23">
        <f>I258*0.21</f>
        <v>0</v>
      </c>
      <c r="P258">
        <v>3</v>
      </c>
    </row>
    <row r="259" spans="1:16" x14ac:dyDescent="0.25">
      <c r="A259" s="17" t="s">
        <v>69</v>
      </c>
      <c r="E259" s="24" t="s">
        <v>66</v>
      </c>
    </row>
    <row r="260" spans="1:16" ht="60" x14ac:dyDescent="0.25">
      <c r="A260" s="17" t="s">
        <v>70</v>
      </c>
      <c r="E260" s="25" t="s">
        <v>1044</v>
      </c>
    </row>
    <row r="261" spans="1:16" x14ac:dyDescent="0.25">
      <c r="A261" s="17" t="s">
        <v>70</v>
      </c>
      <c r="E261" s="25" t="s">
        <v>646</v>
      </c>
    </row>
    <row r="262" spans="1:16" x14ac:dyDescent="0.25">
      <c r="A262" s="17" t="s">
        <v>70</v>
      </c>
      <c r="E262" s="25" t="s">
        <v>93</v>
      </c>
    </row>
    <row r="263" spans="1:16" ht="120" x14ac:dyDescent="0.25">
      <c r="A263" s="17" t="s">
        <v>73</v>
      </c>
      <c r="E263" s="19" t="s">
        <v>1052</v>
      </c>
    </row>
    <row r="264" spans="1:16" ht="30" x14ac:dyDescent="0.25">
      <c r="A264" s="17" t="s">
        <v>64</v>
      </c>
      <c r="B264" s="17">
        <v>42</v>
      </c>
      <c r="C264" s="18" t="s">
        <v>1053</v>
      </c>
      <c r="D264" t="s">
        <v>66</v>
      </c>
      <c r="E264" s="19" t="s">
        <v>1054</v>
      </c>
      <c r="F264" s="20" t="s">
        <v>164</v>
      </c>
      <c r="G264" s="21">
        <v>6.6</v>
      </c>
      <c r="H264" s="22">
        <v>0</v>
      </c>
      <c r="I264" s="22">
        <f>ROUND(G264*H264,P4)</f>
        <v>0</v>
      </c>
      <c r="O264" s="23">
        <f>I264*0.21</f>
        <v>0</v>
      </c>
      <c r="P264">
        <v>3</v>
      </c>
    </row>
    <row r="265" spans="1:16" ht="30" x14ac:dyDescent="0.25">
      <c r="A265" s="17" t="s">
        <v>69</v>
      </c>
      <c r="E265" s="19" t="s">
        <v>1055</v>
      </c>
    </row>
    <row r="266" spans="1:16" ht="60" x14ac:dyDescent="0.25">
      <c r="A266" s="17" t="s">
        <v>70</v>
      </c>
      <c r="E266" s="25" t="s">
        <v>1056</v>
      </c>
    </row>
    <row r="267" spans="1:16" x14ac:dyDescent="0.25">
      <c r="A267" s="17" t="s">
        <v>70</v>
      </c>
      <c r="E267" s="25" t="s">
        <v>1057</v>
      </c>
    </row>
    <row r="268" spans="1:16" x14ac:dyDescent="0.25">
      <c r="A268" s="17" t="s">
        <v>70</v>
      </c>
      <c r="E268" s="25" t="s">
        <v>1058</v>
      </c>
    </row>
    <row r="269" spans="1:16" ht="90" x14ac:dyDescent="0.25">
      <c r="A269" s="17" t="s">
        <v>73</v>
      </c>
      <c r="E269" s="19" t="s">
        <v>1059</v>
      </c>
    </row>
    <row r="270" spans="1:16" ht="30" x14ac:dyDescent="0.25">
      <c r="A270" s="17" t="s">
        <v>64</v>
      </c>
      <c r="B270" s="17">
        <v>43</v>
      </c>
      <c r="C270" s="18" t="s">
        <v>1060</v>
      </c>
      <c r="D270" t="s">
        <v>66</v>
      </c>
      <c r="E270" s="19" t="s">
        <v>1061</v>
      </c>
      <c r="F270" s="20" t="s">
        <v>113</v>
      </c>
      <c r="G270" s="21">
        <v>232.5</v>
      </c>
      <c r="H270" s="22">
        <v>0</v>
      </c>
      <c r="I270" s="22">
        <f>ROUND(G270*H270,P4)</f>
        <v>0</v>
      </c>
      <c r="O270" s="23">
        <f>I270*0.21</f>
        <v>0</v>
      </c>
      <c r="P270">
        <v>3</v>
      </c>
    </row>
    <row r="271" spans="1:16" x14ac:dyDescent="0.25">
      <c r="A271" s="17" t="s">
        <v>69</v>
      </c>
      <c r="E271" s="19" t="s">
        <v>1062</v>
      </c>
    </row>
    <row r="272" spans="1:16" ht="60" x14ac:dyDescent="0.25">
      <c r="A272" s="17" t="s">
        <v>70</v>
      </c>
      <c r="E272" s="25" t="s">
        <v>1063</v>
      </c>
    </row>
    <row r="273" spans="1:16" x14ac:dyDescent="0.25">
      <c r="A273" s="17" t="s">
        <v>70</v>
      </c>
      <c r="E273" s="25" t="s">
        <v>1064</v>
      </c>
    </row>
    <row r="274" spans="1:16" x14ac:dyDescent="0.25">
      <c r="A274" s="17" t="s">
        <v>70</v>
      </c>
      <c r="E274" s="25" t="s">
        <v>1065</v>
      </c>
    </row>
    <row r="275" spans="1:16" ht="45" x14ac:dyDescent="0.25">
      <c r="A275" s="17" t="s">
        <v>73</v>
      </c>
      <c r="E275" s="19" t="s">
        <v>1066</v>
      </c>
    </row>
    <row r="276" spans="1:16" x14ac:dyDescent="0.25">
      <c r="A276" s="17" t="s">
        <v>64</v>
      </c>
      <c r="B276" s="17">
        <v>44</v>
      </c>
      <c r="C276" s="18" t="s">
        <v>1067</v>
      </c>
      <c r="D276" t="s">
        <v>66</v>
      </c>
      <c r="E276" s="19" t="s">
        <v>1068</v>
      </c>
      <c r="F276" s="20" t="s">
        <v>127</v>
      </c>
      <c r="G276" s="21">
        <v>288</v>
      </c>
      <c r="H276" s="22">
        <v>0</v>
      </c>
      <c r="I276" s="22">
        <f>ROUND(G276*H276,P4)</f>
        <v>0</v>
      </c>
      <c r="O276" s="23">
        <f>I276*0.21</f>
        <v>0</v>
      </c>
      <c r="P276">
        <v>3</v>
      </c>
    </row>
    <row r="277" spans="1:16" x14ac:dyDescent="0.25">
      <c r="A277" s="17" t="s">
        <v>69</v>
      </c>
      <c r="E277" s="24" t="s">
        <v>66</v>
      </c>
    </row>
    <row r="278" spans="1:16" ht="60" x14ac:dyDescent="0.25">
      <c r="A278" s="17" t="s">
        <v>70</v>
      </c>
      <c r="E278" s="25" t="s">
        <v>1069</v>
      </c>
    </row>
    <row r="279" spans="1:16" x14ac:dyDescent="0.25">
      <c r="A279" s="17" t="s">
        <v>70</v>
      </c>
      <c r="E279" s="25" t="s">
        <v>1070</v>
      </c>
    </row>
    <row r="280" spans="1:16" x14ac:dyDescent="0.25">
      <c r="A280" s="17" t="s">
        <v>70</v>
      </c>
      <c r="E280" s="25" t="s">
        <v>1071</v>
      </c>
    </row>
    <row r="281" spans="1:16" ht="120" x14ac:dyDescent="0.25">
      <c r="A281" s="17" t="s">
        <v>73</v>
      </c>
      <c r="E281" s="19" t="s">
        <v>1072</v>
      </c>
    </row>
    <row r="282" spans="1:16" ht="30" x14ac:dyDescent="0.25">
      <c r="A282" s="17" t="s">
        <v>64</v>
      </c>
      <c r="B282" s="17">
        <v>45</v>
      </c>
      <c r="C282" s="18" t="s">
        <v>1073</v>
      </c>
      <c r="D282" t="s">
        <v>66</v>
      </c>
      <c r="E282" s="19" t="s">
        <v>1074</v>
      </c>
      <c r="F282" s="20" t="s">
        <v>132</v>
      </c>
      <c r="G282" s="21">
        <v>1440</v>
      </c>
      <c r="H282" s="22">
        <v>0</v>
      </c>
      <c r="I282" s="22">
        <f>ROUND(G282*H282,P4)</f>
        <v>0</v>
      </c>
      <c r="O282" s="23">
        <f>I282*0.21</f>
        <v>0</v>
      </c>
      <c r="P282">
        <v>3</v>
      </c>
    </row>
    <row r="283" spans="1:16" x14ac:dyDescent="0.25">
      <c r="A283" s="17" t="s">
        <v>69</v>
      </c>
      <c r="E283" s="24" t="s">
        <v>66</v>
      </c>
    </row>
    <row r="284" spans="1:16" ht="60" x14ac:dyDescent="0.25">
      <c r="A284" s="17" t="s">
        <v>70</v>
      </c>
      <c r="E284" s="25" t="s">
        <v>1075</v>
      </c>
    </row>
    <row r="285" spans="1:16" x14ac:dyDescent="0.25">
      <c r="A285" s="17" t="s">
        <v>70</v>
      </c>
      <c r="E285" s="25" t="s">
        <v>1076</v>
      </c>
    </row>
    <row r="286" spans="1:16" x14ac:dyDescent="0.25">
      <c r="A286" s="17" t="s">
        <v>70</v>
      </c>
      <c r="E286" s="25" t="s">
        <v>1077</v>
      </c>
    </row>
    <row r="287" spans="1:16" ht="105" x14ac:dyDescent="0.25">
      <c r="A287" s="17" t="s">
        <v>73</v>
      </c>
      <c r="E287" s="19" t="s">
        <v>1078</v>
      </c>
    </row>
    <row r="288" spans="1:16" ht="30" x14ac:dyDescent="0.25">
      <c r="A288" s="17" t="s">
        <v>64</v>
      </c>
      <c r="B288" s="17">
        <v>46</v>
      </c>
      <c r="C288" s="18" t="s">
        <v>1079</v>
      </c>
      <c r="D288" t="s">
        <v>66</v>
      </c>
      <c r="E288" s="19" t="s">
        <v>1080</v>
      </c>
      <c r="F288" s="20" t="s">
        <v>113</v>
      </c>
      <c r="G288" s="21">
        <v>120</v>
      </c>
      <c r="H288" s="22">
        <v>0</v>
      </c>
      <c r="I288" s="22">
        <f>ROUND(G288*H288,P4)</f>
        <v>0</v>
      </c>
      <c r="O288" s="23">
        <f>I288*0.21</f>
        <v>0</v>
      </c>
      <c r="P288">
        <v>3</v>
      </c>
    </row>
    <row r="289" spans="1:16" x14ac:dyDescent="0.25">
      <c r="A289" s="17" t="s">
        <v>69</v>
      </c>
      <c r="E289" s="24" t="s">
        <v>66</v>
      </c>
    </row>
    <row r="290" spans="1:16" ht="60" x14ac:dyDescent="0.25">
      <c r="A290" s="17" t="s">
        <v>70</v>
      </c>
      <c r="E290" s="25" t="s">
        <v>968</v>
      </c>
    </row>
    <row r="291" spans="1:16" x14ac:dyDescent="0.25">
      <c r="A291" s="17" t="s">
        <v>70</v>
      </c>
      <c r="E291" s="25" t="s">
        <v>969</v>
      </c>
    </row>
    <row r="292" spans="1:16" x14ac:dyDescent="0.25">
      <c r="A292" s="17" t="s">
        <v>70</v>
      </c>
      <c r="E292" s="25" t="s">
        <v>436</v>
      </c>
    </row>
    <row r="293" spans="1:16" ht="165" x14ac:dyDescent="0.25">
      <c r="A293" s="17" t="s">
        <v>73</v>
      </c>
      <c r="E293" s="19" t="s">
        <v>1081</v>
      </c>
    </row>
    <row r="294" spans="1:16" ht="45" x14ac:dyDescent="0.25">
      <c r="A294" s="17" t="s">
        <v>64</v>
      </c>
      <c r="B294" s="17">
        <v>47</v>
      </c>
      <c r="C294" s="18" t="s">
        <v>1082</v>
      </c>
      <c r="D294" t="s">
        <v>66</v>
      </c>
      <c r="E294" s="19" t="s">
        <v>1083</v>
      </c>
      <c r="F294" s="20" t="s">
        <v>857</v>
      </c>
      <c r="G294" s="21">
        <v>31.4</v>
      </c>
      <c r="H294" s="22">
        <v>0</v>
      </c>
      <c r="I294" s="22">
        <f>ROUND(G294*H294,P4)</f>
        <v>0</v>
      </c>
      <c r="O294" s="23">
        <f>I294*0.21</f>
        <v>0</v>
      </c>
      <c r="P294">
        <v>3</v>
      </c>
    </row>
    <row r="295" spans="1:16" x14ac:dyDescent="0.25">
      <c r="A295" s="17" t="s">
        <v>69</v>
      </c>
      <c r="E295" s="24" t="s">
        <v>66</v>
      </c>
    </row>
    <row r="296" spans="1:16" ht="60" x14ac:dyDescent="0.25">
      <c r="A296" s="17" t="s">
        <v>70</v>
      </c>
      <c r="E296" s="25" t="s">
        <v>1084</v>
      </c>
    </row>
    <row r="297" spans="1:16" x14ac:dyDescent="0.25">
      <c r="A297" s="17" t="s">
        <v>70</v>
      </c>
      <c r="E297" s="25" t="s">
        <v>1085</v>
      </c>
    </row>
    <row r="298" spans="1:16" x14ac:dyDescent="0.25">
      <c r="A298" s="17" t="s">
        <v>70</v>
      </c>
      <c r="E298" s="25" t="s">
        <v>1086</v>
      </c>
    </row>
    <row r="299" spans="1:16" ht="90" x14ac:dyDescent="0.25">
      <c r="A299" s="17" t="s">
        <v>73</v>
      </c>
      <c r="E299" s="19" t="s">
        <v>1087</v>
      </c>
    </row>
    <row r="300" spans="1:16" x14ac:dyDescent="0.25">
      <c r="A300" s="17" t="s">
        <v>64</v>
      </c>
      <c r="B300" s="17">
        <v>48</v>
      </c>
      <c r="C300" s="18" t="s">
        <v>1088</v>
      </c>
      <c r="D300" t="s">
        <v>66</v>
      </c>
      <c r="E300" s="19" t="s">
        <v>1089</v>
      </c>
      <c r="F300" s="20" t="s">
        <v>164</v>
      </c>
      <c r="G300" s="21">
        <v>57.6</v>
      </c>
      <c r="H300" s="22">
        <v>0</v>
      </c>
      <c r="I300" s="22">
        <f>ROUND(G300*H300,P4)</f>
        <v>0</v>
      </c>
      <c r="O300" s="23">
        <f>I300*0.21</f>
        <v>0</v>
      </c>
      <c r="P300">
        <v>3</v>
      </c>
    </row>
    <row r="301" spans="1:16" x14ac:dyDescent="0.25">
      <c r="A301" s="17" t="s">
        <v>69</v>
      </c>
      <c r="E301" s="19" t="s">
        <v>1090</v>
      </c>
    </row>
    <row r="302" spans="1:16" ht="60" x14ac:dyDescent="0.25">
      <c r="A302" s="17" t="s">
        <v>70</v>
      </c>
      <c r="E302" s="25" t="s">
        <v>1091</v>
      </c>
    </row>
    <row r="303" spans="1:16" x14ac:dyDescent="0.25">
      <c r="A303" s="17" t="s">
        <v>70</v>
      </c>
      <c r="E303" s="25" t="s">
        <v>1092</v>
      </c>
    </row>
    <row r="304" spans="1:16" x14ac:dyDescent="0.25">
      <c r="A304" s="17" t="s">
        <v>70</v>
      </c>
      <c r="E304" s="25" t="s">
        <v>1093</v>
      </c>
    </row>
    <row r="305" spans="1:16" ht="165" x14ac:dyDescent="0.25">
      <c r="A305" s="17" t="s">
        <v>73</v>
      </c>
      <c r="E305" s="19" t="s">
        <v>1094</v>
      </c>
    </row>
    <row r="306" spans="1:16" x14ac:dyDescent="0.25">
      <c r="A306" s="17" t="s">
        <v>64</v>
      </c>
      <c r="B306" s="17">
        <v>49</v>
      </c>
      <c r="C306" s="18" t="s">
        <v>1095</v>
      </c>
      <c r="D306" t="s">
        <v>66</v>
      </c>
      <c r="E306" s="19" t="s">
        <v>1096</v>
      </c>
      <c r="F306" s="20" t="s">
        <v>68</v>
      </c>
      <c r="G306" s="21">
        <v>3</v>
      </c>
      <c r="H306" s="22">
        <v>0</v>
      </c>
      <c r="I306" s="22">
        <f>ROUND(G306*H306,P4)</f>
        <v>0</v>
      </c>
      <c r="O306" s="23">
        <f>I306*0.21</f>
        <v>0</v>
      </c>
      <c r="P306">
        <v>3</v>
      </c>
    </row>
    <row r="307" spans="1:16" x14ac:dyDescent="0.25">
      <c r="A307" s="17" t="s">
        <v>69</v>
      </c>
      <c r="E307" s="24" t="s">
        <v>66</v>
      </c>
    </row>
    <row r="308" spans="1:16" ht="60" x14ac:dyDescent="0.25">
      <c r="A308" s="17" t="s">
        <v>70</v>
      </c>
      <c r="E308" s="25" t="s">
        <v>1016</v>
      </c>
    </row>
    <row r="309" spans="1:16" x14ac:dyDescent="0.25">
      <c r="A309" s="17" t="s">
        <v>70</v>
      </c>
      <c r="E309" s="25" t="s">
        <v>625</v>
      </c>
    </row>
    <row r="310" spans="1:16" x14ac:dyDescent="0.25">
      <c r="A310" s="17" t="s">
        <v>70</v>
      </c>
      <c r="E310" s="25" t="s">
        <v>419</v>
      </c>
    </row>
    <row r="311" spans="1:16" ht="120" x14ac:dyDescent="0.25">
      <c r="A311" s="17" t="s">
        <v>73</v>
      </c>
      <c r="E311" s="19" t="s">
        <v>1097</v>
      </c>
    </row>
    <row r="312" spans="1:16" x14ac:dyDescent="0.25">
      <c r="A312" s="17" t="s">
        <v>64</v>
      </c>
      <c r="B312" s="17">
        <v>50</v>
      </c>
      <c r="C312" s="18" t="s">
        <v>1098</v>
      </c>
      <c r="D312" t="s">
        <v>66</v>
      </c>
      <c r="E312" s="19" t="s">
        <v>1099</v>
      </c>
      <c r="F312" s="20" t="s">
        <v>68</v>
      </c>
      <c r="G312" s="21">
        <v>2</v>
      </c>
      <c r="H312" s="22">
        <v>0</v>
      </c>
      <c r="I312" s="22">
        <f>ROUND(G312*H312,P4)</f>
        <v>0</v>
      </c>
      <c r="O312" s="23">
        <f>I312*0.21</f>
        <v>0</v>
      </c>
      <c r="P312">
        <v>3</v>
      </c>
    </row>
    <row r="313" spans="1:16" x14ac:dyDescent="0.25">
      <c r="A313" s="17" t="s">
        <v>69</v>
      </c>
      <c r="E313" s="19" t="s">
        <v>1100</v>
      </c>
    </row>
    <row r="314" spans="1:16" ht="60" x14ac:dyDescent="0.25">
      <c r="A314" s="17" t="s">
        <v>70</v>
      </c>
      <c r="E314" s="25" t="s">
        <v>1048</v>
      </c>
    </row>
    <row r="315" spans="1:16" x14ac:dyDescent="0.25">
      <c r="A315" s="17" t="s">
        <v>70</v>
      </c>
      <c r="E315" s="25" t="s">
        <v>646</v>
      </c>
    </row>
    <row r="316" spans="1:16" x14ac:dyDescent="0.25">
      <c r="A316" s="17" t="s">
        <v>70</v>
      </c>
      <c r="E316" s="25" t="s">
        <v>93</v>
      </c>
    </row>
    <row r="317" spans="1:16" ht="120" x14ac:dyDescent="0.25">
      <c r="A317" s="17" t="s">
        <v>73</v>
      </c>
      <c r="E317" s="19" t="s">
        <v>1097</v>
      </c>
    </row>
    <row r="318" spans="1:16" ht="30" x14ac:dyDescent="0.25">
      <c r="A318" s="17" t="s">
        <v>64</v>
      </c>
      <c r="B318" s="17">
        <v>51</v>
      </c>
      <c r="C318" s="18" t="s">
        <v>1101</v>
      </c>
      <c r="D318" t="s">
        <v>66</v>
      </c>
      <c r="E318" s="19" t="s">
        <v>1102</v>
      </c>
      <c r="F318" s="20" t="s">
        <v>857</v>
      </c>
      <c r="G318" s="21">
        <v>1.5</v>
      </c>
      <c r="H318" s="22">
        <v>0</v>
      </c>
      <c r="I318" s="22">
        <f>ROUND(G318*H318,P4)</f>
        <v>0</v>
      </c>
      <c r="O318" s="23">
        <f>I318*0.21</f>
        <v>0</v>
      </c>
      <c r="P318">
        <v>3</v>
      </c>
    </row>
    <row r="319" spans="1:16" x14ac:dyDescent="0.25">
      <c r="A319" s="17" t="s">
        <v>69</v>
      </c>
      <c r="E319" s="24" t="s">
        <v>66</v>
      </c>
    </row>
    <row r="320" spans="1:16" ht="60" x14ac:dyDescent="0.25">
      <c r="A320" s="17" t="s">
        <v>70</v>
      </c>
      <c r="E320" s="25" t="s">
        <v>1103</v>
      </c>
    </row>
    <row r="321" spans="1:16" x14ac:dyDescent="0.25">
      <c r="A321" s="17" t="s">
        <v>70</v>
      </c>
      <c r="E321" s="25" t="s">
        <v>1104</v>
      </c>
    </row>
    <row r="322" spans="1:16" x14ac:dyDescent="0.25">
      <c r="A322" s="17" t="s">
        <v>70</v>
      </c>
      <c r="E322" s="25" t="s">
        <v>531</v>
      </c>
    </row>
    <row r="323" spans="1:16" ht="105" x14ac:dyDescent="0.25">
      <c r="A323" s="17" t="s">
        <v>73</v>
      </c>
      <c r="E323" s="19" t="s">
        <v>1105</v>
      </c>
    </row>
    <row r="324" spans="1:16" x14ac:dyDescent="0.25">
      <c r="A324" s="17" t="s">
        <v>64</v>
      </c>
      <c r="B324" s="17">
        <v>52</v>
      </c>
      <c r="C324" s="18" t="s">
        <v>1106</v>
      </c>
      <c r="D324" t="s">
        <v>66</v>
      </c>
      <c r="E324" s="19" t="s">
        <v>1107</v>
      </c>
      <c r="F324" s="20" t="s">
        <v>113</v>
      </c>
      <c r="G324" s="21">
        <v>34</v>
      </c>
      <c r="H324" s="22">
        <v>0</v>
      </c>
      <c r="I324" s="22">
        <f>ROUND(G324*H324,P4)</f>
        <v>0</v>
      </c>
      <c r="O324" s="23">
        <f>I324*0.21</f>
        <v>0</v>
      </c>
      <c r="P324">
        <v>3</v>
      </c>
    </row>
    <row r="325" spans="1:16" x14ac:dyDescent="0.25">
      <c r="A325" s="17" t="s">
        <v>69</v>
      </c>
      <c r="E325" s="24" t="s">
        <v>66</v>
      </c>
    </row>
    <row r="326" spans="1:16" ht="60" x14ac:dyDescent="0.25">
      <c r="A326" s="17" t="s">
        <v>70</v>
      </c>
      <c r="E326" s="25" t="s">
        <v>1108</v>
      </c>
    </row>
    <row r="327" spans="1:16" x14ac:dyDescent="0.25">
      <c r="A327" s="17" t="s">
        <v>70</v>
      </c>
      <c r="E327" s="25" t="s">
        <v>1109</v>
      </c>
    </row>
    <row r="328" spans="1:16" x14ac:dyDescent="0.25">
      <c r="A328" s="17" t="s">
        <v>70</v>
      </c>
      <c r="E328" s="25" t="s">
        <v>1110</v>
      </c>
    </row>
    <row r="329" spans="1:16" ht="135" x14ac:dyDescent="0.25">
      <c r="A329" s="17" t="s">
        <v>73</v>
      </c>
      <c r="E329" s="19" t="s">
        <v>1111</v>
      </c>
    </row>
    <row r="330" spans="1:16" x14ac:dyDescent="0.25">
      <c r="A330" s="17" t="s">
        <v>64</v>
      </c>
      <c r="B330" s="17">
        <v>53</v>
      </c>
      <c r="C330" s="18" t="s">
        <v>1112</v>
      </c>
      <c r="D330" t="s">
        <v>66</v>
      </c>
      <c r="E330" s="19" t="s">
        <v>1113</v>
      </c>
      <c r="F330" s="20" t="s">
        <v>857</v>
      </c>
      <c r="G330" s="21">
        <v>3640.14</v>
      </c>
      <c r="H330" s="22">
        <v>0</v>
      </c>
      <c r="I330" s="22">
        <f>ROUND(G330*H330,P4)</f>
        <v>0</v>
      </c>
      <c r="O330" s="23">
        <f>I330*0.21</f>
        <v>0</v>
      </c>
      <c r="P330">
        <v>3</v>
      </c>
    </row>
    <row r="331" spans="1:16" ht="30" x14ac:dyDescent="0.25">
      <c r="A331" s="17" t="s">
        <v>69</v>
      </c>
      <c r="E331" s="19" t="s">
        <v>1114</v>
      </c>
    </row>
    <row r="332" spans="1:16" ht="60" x14ac:dyDescent="0.25">
      <c r="A332" s="17" t="s">
        <v>70</v>
      </c>
      <c r="E332" s="25" t="s">
        <v>1115</v>
      </c>
    </row>
    <row r="333" spans="1:16" x14ac:dyDescent="0.25">
      <c r="A333" s="17" t="s">
        <v>70</v>
      </c>
      <c r="E333" s="25" t="s">
        <v>1116</v>
      </c>
    </row>
    <row r="334" spans="1:16" x14ac:dyDescent="0.25">
      <c r="A334" s="17" t="s">
        <v>70</v>
      </c>
      <c r="E334" s="25" t="s">
        <v>1117</v>
      </c>
    </row>
    <row r="335" spans="1:16" ht="45" x14ac:dyDescent="0.25">
      <c r="A335" s="17" t="s">
        <v>73</v>
      </c>
      <c r="E335" s="19" t="s">
        <v>861</v>
      </c>
    </row>
    <row r="336" spans="1:16" x14ac:dyDescent="0.25">
      <c r="A336" s="17" t="s">
        <v>64</v>
      </c>
      <c r="B336" s="17">
        <v>54</v>
      </c>
      <c r="C336" s="18" t="s">
        <v>1118</v>
      </c>
      <c r="D336" t="s">
        <v>66</v>
      </c>
      <c r="E336" s="19" t="s">
        <v>1119</v>
      </c>
      <c r="F336" s="20" t="s">
        <v>127</v>
      </c>
      <c r="G336" s="21">
        <v>16.149999999999999</v>
      </c>
      <c r="H336" s="22">
        <v>0</v>
      </c>
      <c r="I336" s="22">
        <f>ROUND(G336*H336,P4)</f>
        <v>0</v>
      </c>
      <c r="O336" s="23">
        <f>I336*0.21</f>
        <v>0</v>
      </c>
      <c r="P336">
        <v>3</v>
      </c>
    </row>
    <row r="337" spans="1:16" x14ac:dyDescent="0.25">
      <c r="A337" s="17" t="s">
        <v>69</v>
      </c>
      <c r="E337" s="19" t="s">
        <v>1120</v>
      </c>
    </row>
    <row r="338" spans="1:16" ht="60" x14ac:dyDescent="0.25">
      <c r="A338" s="17" t="s">
        <v>70</v>
      </c>
      <c r="E338" s="25" t="s">
        <v>1121</v>
      </c>
    </row>
    <row r="339" spans="1:16" x14ac:dyDescent="0.25">
      <c r="A339" s="17" t="s">
        <v>70</v>
      </c>
      <c r="E339" s="25" t="s">
        <v>1122</v>
      </c>
    </row>
    <row r="340" spans="1:16" x14ac:dyDescent="0.25">
      <c r="A340" s="17" t="s">
        <v>70</v>
      </c>
      <c r="E340" s="25" t="s">
        <v>1123</v>
      </c>
    </row>
    <row r="341" spans="1:16" ht="105" x14ac:dyDescent="0.25">
      <c r="A341" s="17" t="s">
        <v>73</v>
      </c>
      <c r="E341" s="19" t="s">
        <v>1124</v>
      </c>
    </row>
    <row r="342" spans="1:16" x14ac:dyDescent="0.25">
      <c r="A342" s="17" t="s">
        <v>64</v>
      </c>
      <c r="B342" s="17">
        <v>55</v>
      </c>
      <c r="C342" s="18" t="s">
        <v>1125</v>
      </c>
      <c r="D342" t="s">
        <v>66</v>
      </c>
      <c r="E342" s="19" t="s">
        <v>1126</v>
      </c>
      <c r="F342" s="20" t="s">
        <v>857</v>
      </c>
      <c r="G342" s="21">
        <v>581.4</v>
      </c>
      <c r="H342" s="22">
        <v>0</v>
      </c>
      <c r="I342" s="22">
        <f>ROUND(G342*H342,P4)</f>
        <v>0</v>
      </c>
      <c r="O342" s="23">
        <f>I342*0.21</f>
        <v>0</v>
      </c>
      <c r="P342">
        <v>3</v>
      </c>
    </row>
    <row r="343" spans="1:16" x14ac:dyDescent="0.25">
      <c r="A343" s="17" t="s">
        <v>69</v>
      </c>
      <c r="E343" s="24" t="s">
        <v>66</v>
      </c>
    </row>
    <row r="344" spans="1:16" ht="60" x14ac:dyDescent="0.25">
      <c r="A344" s="17" t="s">
        <v>70</v>
      </c>
      <c r="E344" s="25" t="s">
        <v>1127</v>
      </c>
    </row>
    <row r="345" spans="1:16" x14ac:dyDescent="0.25">
      <c r="A345" s="17" t="s">
        <v>70</v>
      </c>
      <c r="E345" s="25" t="s">
        <v>1128</v>
      </c>
    </row>
    <row r="346" spans="1:16" x14ac:dyDescent="0.25">
      <c r="A346" s="17" t="s">
        <v>70</v>
      </c>
      <c r="E346" s="25" t="s">
        <v>1129</v>
      </c>
    </row>
    <row r="347" spans="1:16" ht="45" x14ac:dyDescent="0.25">
      <c r="A347" s="17" t="s">
        <v>73</v>
      </c>
      <c r="E347" s="19" t="s">
        <v>861</v>
      </c>
    </row>
    <row r="348" spans="1:16" x14ac:dyDescent="0.25">
      <c r="A348" s="17" t="s">
        <v>64</v>
      </c>
      <c r="B348" s="17">
        <v>56</v>
      </c>
      <c r="C348" s="18" t="s">
        <v>1130</v>
      </c>
      <c r="D348" t="s">
        <v>66</v>
      </c>
      <c r="E348" s="19" t="s">
        <v>1131</v>
      </c>
      <c r="F348" s="20" t="s">
        <v>113</v>
      </c>
      <c r="G348" s="21">
        <v>9</v>
      </c>
      <c r="H348" s="22">
        <v>0</v>
      </c>
      <c r="I348" s="22">
        <f>ROUND(G348*H348,P4)</f>
        <v>0</v>
      </c>
      <c r="O348" s="23">
        <f>I348*0.21</f>
        <v>0</v>
      </c>
      <c r="P348">
        <v>3</v>
      </c>
    </row>
    <row r="349" spans="1:16" x14ac:dyDescent="0.25">
      <c r="A349" s="17" t="s">
        <v>69</v>
      </c>
      <c r="E349" s="24" t="s">
        <v>66</v>
      </c>
    </row>
    <row r="350" spans="1:16" ht="60" x14ac:dyDescent="0.25">
      <c r="A350" s="17" t="s">
        <v>70</v>
      </c>
      <c r="E350" s="25" t="s">
        <v>1132</v>
      </c>
    </row>
    <row r="351" spans="1:16" x14ac:dyDescent="0.25">
      <c r="A351" s="17" t="s">
        <v>70</v>
      </c>
      <c r="E351" s="25" t="s">
        <v>1029</v>
      </c>
    </row>
    <row r="352" spans="1:16" x14ac:dyDescent="0.25">
      <c r="A352" s="17" t="s">
        <v>70</v>
      </c>
      <c r="E352" s="25" t="s">
        <v>523</v>
      </c>
    </row>
    <row r="353" spans="1:5" ht="105" x14ac:dyDescent="0.25">
      <c r="A353" s="17" t="s">
        <v>73</v>
      </c>
      <c r="E353" s="19" t="s">
        <v>1133</v>
      </c>
    </row>
  </sheetData>
  <mergeCells count="12">
    <mergeCell ref="F7:F8"/>
    <mergeCell ref="G7:G8"/>
    <mergeCell ref="H7:I7"/>
    <mergeCell ref="C3:D3"/>
    <mergeCell ref="C4:D4"/>
    <mergeCell ref="C5:D5"/>
    <mergeCell ref="C6:D6"/>
    <mergeCell ref="A7:A8"/>
    <mergeCell ref="B7:B8"/>
    <mergeCell ref="C7:C8"/>
    <mergeCell ref="D7:D8"/>
    <mergeCell ref="E7:E8"/>
  </mergeCells>
  <pageMargins left="0.7" right="0.7" top="0.78740157499999996" bottom="0.78740157499999996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15</vt:i4>
      </vt:variant>
    </vt:vector>
  </HeadingPairs>
  <TitlesOfParts>
    <vt:vector size="15" baseType="lpstr">
      <vt:lpstr>Rekapitulace</vt:lpstr>
      <vt:lpstr>D.1D.1.1PS 20</vt:lpstr>
      <vt:lpstr>D.1D.2.1PS 21</vt:lpstr>
      <vt:lpstr>D.1D.2.1PS 22</vt:lpstr>
      <vt:lpstr>D.1D.2.1PS 23</vt:lpstr>
      <vt:lpstr>D.1D.2.1PS 24</vt:lpstr>
      <vt:lpstr>D.1D.2.1PS 25</vt:lpstr>
      <vt:lpstr>D.1D.2.1PS 30.1</vt:lpstr>
      <vt:lpstr>D.2D.2.1.1SO 20</vt:lpstr>
      <vt:lpstr>D.2D.2.1.1SO 20.1</vt:lpstr>
      <vt:lpstr>D.2D.2.1.2SO 21</vt:lpstr>
      <vt:lpstr>D.2D.2.2.2SO 23</vt:lpstr>
      <vt:lpstr>D.2D.2.2.3SO 24</vt:lpstr>
      <vt:lpstr>D.2D.2.3.6SO 25</vt:lpstr>
      <vt:lpstr>D.9.8SO 98-98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Urbánková Jaroslava</dc:creator>
  <cp:lastModifiedBy>Srovnal Otakar, Ing.</cp:lastModifiedBy>
  <cp:lastPrinted>2023-10-02T09:02:56Z</cp:lastPrinted>
  <dcterms:created xsi:type="dcterms:W3CDTF">2023-10-02T09:00:43Z</dcterms:created>
  <dcterms:modified xsi:type="dcterms:W3CDTF">2024-04-22T06:42:49Z</dcterms:modified>
</cp:coreProperties>
</file>