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rehnal" reservationPassword="0"/>
  <workbookPr/>
  <bookViews>
    <workbookView xWindow="240" yWindow="120" windowWidth="14940" windowHeight="9225" activeTab="0"/>
  </bookViews>
  <sheets>
    <sheet name="SO 11-10-01_SO 11-10-01.2" sheetId="1" r:id="rId1"/>
  </sheets>
  <definedNames/>
  <calcPr/>
  <webPublishing/>
</workbook>
</file>

<file path=xl/sharedStrings.xml><?xml version="1.0" encoding="utf-8"?>
<sst xmlns="http://schemas.openxmlformats.org/spreadsheetml/2006/main" count="127" uniqueCount="75">
  <si>
    <t>ASPE10</t>
  </si>
  <si>
    <t>S</t>
  </si>
  <si>
    <t>Firma: MORAVIA CONSULT Olomouc a.s.</t>
  </si>
  <si>
    <t>Soupis prací objektu</t>
  </si>
  <si>
    <t xml:space="preserve">Stavba: </t>
  </si>
  <si>
    <t>22-058</t>
  </si>
  <si>
    <t>Výstavba PZS v km 100,674 (P7961) na trati Brno – Vlárský průsmyk</t>
  </si>
  <si>
    <t>O</t>
  </si>
  <si>
    <t>Objekt:</t>
  </si>
  <si>
    <t>SO 11-10-01</t>
  </si>
  <si>
    <t>Kolejový svršek km 100,651 - km 100,705</t>
  </si>
  <si>
    <t>O1</t>
  </si>
  <si>
    <t>Rozpočet:</t>
  </si>
  <si>
    <t>0,00</t>
  </si>
  <si>
    <t>15,00</t>
  </si>
  <si>
    <t>21,00</t>
  </si>
  <si>
    <t>3</t>
  </si>
  <si>
    <t>6</t>
  </si>
  <si>
    <t>2</t>
  </si>
  <si>
    <t>SO 11-10-01.2</t>
  </si>
  <si>
    <t>Úprava GKP - 3.podbití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</si>
  <si>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</si>
  <si>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</si>
  <si>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</si>
  <si>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</si>
  <si>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</si>
  <si>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</si>
  <si>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</si>
  <si>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</si>
  <si>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</si>
  <si>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</si>
  <si>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</si>
  <si>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</si>
  <si>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</si>
  <si>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</si>
  <si>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</si>
  <si>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</si>
  <si>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</si>
  <si>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</si>
  <si>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</si>
  <si>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51</t>
  </si>
  <si>
    <t>Kolejová lože</t>
  </si>
  <si>
    <t>P</t>
  </si>
  <si>
    <t>513550</t>
  </si>
  <si>
    <t/>
  </si>
  <si>
    <t>KOLEJOVÉ LOŽE - DOPLNĚNÍ Z KAMENIVA HRUBÉHO DRCENÉHO (ŠTĚRK)</t>
  </si>
  <si>
    <t>M3</t>
  </si>
  <si>
    <t>2022_OTSKP</t>
  </si>
  <si>
    <t>PP</t>
  </si>
  <si>
    <t>VV</t>
  </si>
  <si>
    <t>Dle technické zprávy, výkresových příloh projektové dokumentace. Dle výkazů materiálu projektu. Dle tabulky kubatur projektanta. 
následná úprava směrového a výškového uspořádání koleje - 3. podbití 
s dosypáním ŠL (0.1 m3 na m) 
0.1*(27)=2,700 [A] 
Celkem: A=2,700 [B]</t>
  </si>
  <si>
    <t>TS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</si>
  <si>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</si>
  <si>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54</t>
  </si>
  <si>
    <t>Ostatní úpravy železničního svršku</t>
  </si>
  <si>
    <t>542311</t>
  </si>
  <si>
    <t>NÁSLEDNÁ ÚPRAVA SMĚROVÉHO A VÝŠKOVÉHO USPOŘÁDÁNÍ KOLEJE - PRAŽCE DŘEVĚNÉ NEBO OCELOVÉ</t>
  </si>
  <si>
    <t>M</t>
  </si>
  <si>
    <t>Dle technické zprávy, výkresových příloh projektové dokumentace. Dle výkazů materiálu projektu. Dle tabulky kubatur projektanta. 
následná úprava směrového a výškového uspořádání koleje - 3. podbití 
12=12,000 [A] 
Celkem: A=12,000 [B]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</si>
  <si>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</si>
  <si>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542312</t>
  </si>
  <si>
    <t>NÁSLEDNÁ ÚPRAVA SMĚROVÉHO A VÝŠKOVÉHO USPOŘÁDÁNÍ KOLEJE - PRAŽCE BETONOVÉ</t>
  </si>
  <si>
    <t>Dle technické zprávy, výkresových příloh projektové dokumentace. Dle výkazů materiálu projektu. Dle tabulky kubatur projektanta. 
následná úprava směrového a výškového uspořádání koleje - 3. podbití 
15=15,000 [A] 
Celkem: A=15,000 [B]</t>
  </si>
  <si>
    <t>92</t>
  </si>
  <si>
    <t>Doplňující konstrukce a práce železniční</t>
  </si>
  <si>
    <t>921940</t>
  </si>
  <si>
    <t>MONTÁŽ PŘEJEZDU NEBO PŘECHODU Z JAKÝCHKOLIV VYZÍSKANÝCH NEBO REGENEROVANÝCH DÍLCŮ</t>
  </si>
  <si>
    <t>M2</t>
  </si>
  <si>
    <t>Dle technické zprávy, výkresových příloh projektové dokumentace. Dle výkazů materiálu projektu. Dle tabulky kubatur projektanta. 
Rozebrání a opětovné složení přejezdové konstrukce 
celopryžová přejezdová konstrukce se závěrnými zídkami v celkové délce 7,2 m 
26=26,000 [A] 
Celkem: A=26,000 [B]</t>
  </si>
  <si>
    <t>1. Položka obsahuje: 
 – dodání a pokládka panelů včetně lože 
 – příplatky za ztížené podmínky vyskytující se při zřízení kolejových vah, např. za překážky na straně koleje apod.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</si>
  <si>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</t>
  </si>
  <si>
    <t>Bourání konstrukcí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</si>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</sst>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s="1"/>
      <c r="O2">
        <f>0+O9+O14+O23+O28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</v>
      </c>
      <c s="36">
        <f>0+I9+I14+I23+I28</f>
      </c>
      <c s="6"/>
      <c r="O3" t="s">
        <v>13</v>
      </c>
      <c t="s">
        <v>18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s="1"/>
      <c r="O4" t="s">
        <v>14</v>
      </c>
      <c t="s">
        <v>18</v>
      </c>
    </row>
    <row r="5" spans="1:16" ht="12.75" customHeight="1">
      <c r="A5" t="s">
        <v>11</v>
      </c>
      <c s="12" t="s">
        <v>12</v>
      </c>
      <c s="13" t="s">
        <v>19</v>
      </c>
      <c s="5"/>
      <c s="14" t="s">
        <v>20</v>
      </c>
      <c s="5"/>
      <c s="5"/>
      <c s="5"/>
      <c s="5"/>
      <c s="5"/>
      <c r="O5" t="s">
        <v>15</v>
      </c>
      <c t="s">
        <v>18</v>
      </c>
    </row>
    <row r="6" spans="1:10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32</v>
      </c>
      <c s="11"/>
      <c s="11" t="s">
        <v>37</v>
      </c>
    </row>
    <row r="7" spans="1:10" ht="12.75" customHeight="1">
      <c r="A7" s="11"/>
      <c s="11"/>
      <c s="11"/>
      <c s="11"/>
      <c s="11"/>
      <c s="11"/>
      <c s="11"/>
      <c s="11" t="s">
        <v>33</v>
      </c>
      <c s="11" t="s">
        <v>35</v>
      </c>
      <c s="11"/>
    </row>
    <row r="8" spans="1:10" ht="12.75" customHeight="1">
      <c r="A8" s="11" t="s">
        <v>22</v>
      </c>
      <c s="11" t="s">
        <v>24</v>
      </c>
      <c s="11" t="s">
        <v>18</v>
      </c>
      <c s="11" t="s">
        <v>16</v>
      </c>
      <c s="11" t="s">
        <v>28</v>
      </c>
      <c s="11" t="s">
        <v>30</v>
      </c>
      <c s="11" t="s">
        <v>17</v>
      </c>
      <c s="11" t="s">
        <v>34</v>
      </c>
      <c s="11" t="s">
        <v>36</v>
      </c>
      <c s="11" t="s">
        <v>38</v>
      </c>
    </row>
    <row r="9" spans="1:18" ht="12.75" customHeight="1">
      <c r="A9" s="19" t="s">
        <v>39</v>
      </c>
      <c s="19"/>
      <c s="20" t="s">
        <v>40</v>
      </c>
      <c s="19"/>
      <c s="21" t="s">
        <v>41</v>
      </c>
      <c s="19"/>
      <c s="19"/>
      <c s="19"/>
      <c s="22">
        <f>0+Q9</f>
      </c>
      <c s="19"/>
      <c r="O9">
        <f>0+R9</f>
      </c>
      <c r="Q9">
        <f>0+I10</f>
      </c>
      <c>
        <f>0+O10</f>
      </c>
    </row>
    <row r="10" spans="1:16" ht="12.75">
      <c r="A10" s="18" t="s">
        <v>42</v>
      </c>
      <c s="23" t="s">
        <v>24</v>
      </c>
      <c s="23" t="s">
        <v>43</v>
      </c>
      <c s="18" t="s">
        <v>44</v>
      </c>
      <c s="24" t="s">
        <v>45</v>
      </c>
      <c s="25" t="s">
        <v>46</v>
      </c>
      <c s="26">
        <v>2.7</v>
      </c>
      <c s="27">
        <v>0</v>
      </c>
      <c s="27">
        <f>ROUND(ROUND(H10,2)*ROUND(G10,3),2)</f>
      </c>
      <c s="25" t="s">
        <v>47</v>
      </c>
      <c r="O10">
        <f>(I10*21)/100</f>
      </c>
      <c t="s">
        <v>18</v>
      </c>
    </row>
    <row r="11" spans="1:5" ht="12.75">
      <c r="A11" s="28" t="s">
        <v>48</v>
      </c>
      <c r="E11" s="29" t="s">
        <v>44</v>
      </c>
    </row>
    <row r="12" spans="1:5" ht="76.5">
      <c r="A12" s="30" t="s">
        <v>49</v>
      </c>
      <c r="E12" s="31" t="s">
        <v>50</v>
      </c>
    </row>
    <row r="13" spans="1:5" ht="89.25">
      <c r="A13" t="s">
        <v>51</v>
      </c>
      <c r="E13" s="29" t="s">
        <v>52</v>
      </c>
    </row>
    <row r="14" spans="1:18" ht="12.75" customHeight="1">
      <c r="A14" s="5" t="s">
        <v>39</v>
      </c>
      <c s="5"/>
      <c s="34" t="s">
        <v>53</v>
      </c>
      <c s="5"/>
      <c s="21" t="s">
        <v>54</v>
      </c>
      <c s="5"/>
      <c s="5"/>
      <c s="5"/>
      <c s="35">
        <f>0+Q14</f>
      </c>
      <c s="5"/>
      <c r="O14">
        <f>0+R14</f>
      </c>
      <c r="Q14">
        <f>0+I15+I19</f>
      </c>
      <c>
        <f>0+O15+O19</f>
      </c>
    </row>
    <row r="15" spans="1:16" ht="25.5">
      <c r="A15" s="18" t="s">
        <v>42</v>
      </c>
      <c s="23" t="s">
        <v>18</v>
      </c>
      <c s="23" t="s">
        <v>55</v>
      </c>
      <c s="18" t="s">
        <v>44</v>
      </c>
      <c s="24" t="s">
        <v>56</v>
      </c>
      <c s="25" t="s">
        <v>57</v>
      </c>
      <c s="26">
        <v>12</v>
      </c>
      <c s="27">
        <v>0</v>
      </c>
      <c s="27">
        <f>ROUND(ROUND(H15,2)*ROUND(G15,3),2)</f>
      </c>
      <c s="25" t="s">
        <v>47</v>
      </c>
      <c r="O15">
        <f>(I15*21)/100</f>
      </c>
      <c t="s">
        <v>18</v>
      </c>
    </row>
    <row r="16" spans="1:5" ht="12.75">
      <c r="A16" s="28" t="s">
        <v>48</v>
      </c>
      <c r="E16" s="29" t="s">
        <v>44</v>
      </c>
    </row>
    <row r="17" spans="1:5" ht="63.75">
      <c r="A17" s="30" t="s">
        <v>49</v>
      </c>
      <c r="E17" s="31" t="s">
        <v>58</v>
      </c>
    </row>
    <row r="18" spans="1:5" ht="255">
      <c r="A18" t="s">
        <v>51</v>
      </c>
      <c r="E18" s="29" t="s">
        <v>59</v>
      </c>
    </row>
    <row r="19" spans="1:16" ht="25.5">
      <c r="A19" s="18" t="s">
        <v>42</v>
      </c>
      <c s="23" t="s">
        <v>16</v>
      </c>
      <c s="23" t="s">
        <v>60</v>
      </c>
      <c s="18" t="s">
        <v>44</v>
      </c>
      <c s="24" t="s">
        <v>61</v>
      </c>
      <c s="25" t="s">
        <v>57</v>
      </c>
      <c s="26">
        <v>15</v>
      </c>
      <c s="27">
        <v>0</v>
      </c>
      <c s="27">
        <f>ROUND(ROUND(H19,2)*ROUND(G19,3),2)</f>
      </c>
      <c s="25" t="s">
        <v>47</v>
      </c>
      <c r="O19">
        <f>(I19*21)/100</f>
      </c>
      <c t="s">
        <v>18</v>
      </c>
    </row>
    <row r="20" spans="1:5" ht="12.75">
      <c r="A20" s="28" t="s">
        <v>48</v>
      </c>
      <c r="E20" s="29" t="s">
        <v>44</v>
      </c>
    </row>
    <row r="21" spans="1:5" ht="63.75">
      <c r="A21" s="30" t="s">
        <v>49</v>
      </c>
      <c r="E21" s="31" t="s">
        <v>62</v>
      </c>
    </row>
    <row r="22" spans="1:5" ht="255">
      <c r="A22" t="s">
        <v>51</v>
      </c>
      <c r="E22" s="29" t="s">
        <v>59</v>
      </c>
    </row>
    <row r="23" spans="1:18" ht="12.75" customHeight="1">
      <c r="A23" s="5" t="s">
        <v>39</v>
      </c>
      <c s="5"/>
      <c s="34" t="s">
        <v>63</v>
      </c>
      <c s="5"/>
      <c s="21" t="s">
        <v>64</v>
      </c>
      <c s="5"/>
      <c s="5"/>
      <c s="5"/>
      <c s="35">
        <f>0+Q23</f>
      </c>
      <c s="5"/>
      <c r="O23">
        <f>0+R23</f>
      </c>
      <c r="Q23">
        <f>0+I24</f>
      </c>
      <c>
        <f>0+O24</f>
      </c>
    </row>
    <row r="24" spans="1:16" ht="25.5">
      <c r="A24" s="18" t="s">
        <v>42</v>
      </c>
      <c s="23" t="s">
        <v>28</v>
      </c>
      <c s="23" t="s">
        <v>65</v>
      </c>
      <c s="18" t="s">
        <v>44</v>
      </c>
      <c s="24" t="s">
        <v>66</v>
      </c>
      <c s="25" t="s">
        <v>67</v>
      </c>
      <c s="26">
        <v>26</v>
      </c>
      <c s="27">
        <v>0</v>
      </c>
      <c s="27">
        <f>ROUND(ROUND(H24,2)*ROUND(G24,3),2)</f>
      </c>
      <c s="25" t="s">
        <v>47</v>
      </c>
      <c r="O24">
        <f>(I24*21)/100</f>
      </c>
      <c t="s">
        <v>18</v>
      </c>
    </row>
    <row r="25" spans="1:5" ht="12.75">
      <c r="A25" s="28" t="s">
        <v>48</v>
      </c>
      <c r="E25" s="29" t="s">
        <v>44</v>
      </c>
    </row>
    <row r="26" spans="1:5" ht="76.5">
      <c r="A26" s="30" t="s">
        <v>49</v>
      </c>
      <c r="E26" s="31" t="s">
        <v>68</v>
      </c>
    </row>
    <row r="27" spans="1:5" ht="178.5">
      <c r="A27" t="s">
        <v>51</v>
      </c>
      <c r="E27" s="29" t="s">
        <v>69</v>
      </c>
    </row>
    <row r="28" spans="1:18" ht="12.75" customHeight="1">
      <c r="A28" s="5" t="s">
        <v>39</v>
      </c>
      <c s="5"/>
      <c s="34" t="s">
        <v>70</v>
      </c>
      <c s="5"/>
      <c s="21" t="s">
        <v>71</v>
      </c>
      <c s="5"/>
      <c s="5"/>
      <c s="5"/>
      <c s="35">
        <f>0+Q28</f>
      </c>
      <c s="5"/>
      <c r="O28">
        <f>0+R28</f>
      </c>
      <c r="Q28">
        <f>0+I29</f>
      </c>
      <c>
        <f>0+O29</f>
      </c>
    </row>
    <row r="29" spans="1:16" ht="12.75">
      <c r="A29" s="18" t="s">
        <v>42</v>
      </c>
      <c s="23" t="s">
        <v>30</v>
      </c>
      <c s="23" t="s">
        <v>72</v>
      </c>
      <c s="18" t="s">
        <v>44</v>
      </c>
      <c s="24" t="s">
        <v>73</v>
      </c>
      <c s="25" t="s">
        <v>67</v>
      </c>
      <c s="26">
        <v>26</v>
      </c>
      <c s="27">
        <v>0</v>
      </c>
      <c s="27">
        <f>ROUND(ROUND(H29,2)*ROUND(G29,3),2)</f>
      </c>
      <c s="25" t="s">
        <v>47</v>
      </c>
      <c r="O29">
        <f>(I29*21)/100</f>
      </c>
      <c t="s">
        <v>18</v>
      </c>
    </row>
    <row r="30" spans="1:5" ht="12.75">
      <c r="A30" s="28" t="s">
        <v>48</v>
      </c>
      <c r="E30" s="29" t="s">
        <v>44</v>
      </c>
    </row>
    <row r="31" spans="1:5" ht="76.5">
      <c r="A31" s="30" t="s">
        <v>49</v>
      </c>
      <c r="E31" s="31" t="s">
        <v>68</v>
      </c>
    </row>
    <row r="32" spans="1:5" ht="178.5">
      <c r="A32" t="s">
        <v>51</v>
      </c>
      <c r="E32" s="29" t="s">
        <v>74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