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19-022-233-XX_OlUS_aktualizace_EH\Ostrava\"/>
    </mc:Choice>
  </mc:AlternateContent>
  <bookViews>
    <workbookView xWindow="0" yWindow="0" windowWidth="28800" windowHeight="1378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H6" i="1" s="1"/>
  <c r="F6" i="1"/>
  <c r="B6" i="1"/>
  <c r="G5" i="1"/>
  <c r="F5" i="1"/>
  <c r="H5" i="1" s="1"/>
  <c r="G4" i="1"/>
  <c r="H4" i="1" s="1"/>
  <c r="F4" i="1"/>
  <c r="G3" i="1"/>
  <c r="F3" i="1"/>
  <c r="H3" i="1" l="1"/>
  <c r="H10" i="1"/>
  <c r="H11" i="1"/>
  <c r="H8" i="1"/>
  <c r="H9" i="1"/>
  <c r="H7" i="1"/>
  <c r="H12" i="1"/>
  <c r="H13" i="1"/>
</calcChain>
</file>

<file path=xl/sharedStrings.xml><?xml version="1.0" encoding="utf-8"?>
<sst xmlns="http://schemas.openxmlformats.org/spreadsheetml/2006/main" count="20" uniqueCount="20">
  <si>
    <t>Linka</t>
  </si>
  <si>
    <t>km jízdy</t>
  </si>
  <si>
    <t>min jízdy</t>
  </si>
  <si>
    <t>Počet vlaků</t>
  </si>
  <si>
    <t>R61</t>
  </si>
  <si>
    <t>R62</t>
  </si>
  <si>
    <t>R63</t>
  </si>
  <si>
    <t>S1a</t>
  </si>
  <si>
    <t>S1b</t>
  </si>
  <si>
    <t>S2</t>
  </si>
  <si>
    <t>S3</t>
  </si>
  <si>
    <t>S4</t>
  </si>
  <si>
    <t>S5</t>
  </si>
  <si>
    <t>S6</t>
  </si>
  <si>
    <t>S8</t>
  </si>
  <si>
    <t>Časový fond (h)</t>
  </si>
  <si>
    <t>Denní vytížení linky (h)</t>
  </si>
  <si>
    <t>Čaové využití linky</t>
  </si>
  <si>
    <t>Počet souprav linky</t>
  </si>
  <si>
    <t>Výpočet časového využití vlaků regionální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</si>
</sst>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Font="1"/>
    <xf numFmtId="0" fontId="0" fillId="0" borderId="0" xfId="0" applyFont="1" applyFill="1"/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4" fontId="2" fillId="0" borderId="5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4" fontId="2" fillId="0" borderId="8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0" fontId="2" fillId="0" borderId="6" xfId="0" applyNumberFormat="1" applyFont="1" applyBorder="1" applyAlignment="1">
      <alignment horizontal="center"/>
    </xf>
    <xf numFmtId="10" fontId="2" fillId="0" borderId="9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/>
  </sheetViews>
  <sheetFormatPr defaultRowHeight="15" x14ac:dyDescent="0.25"/>
  <cols>
    <col min="5" max="5" width="12.42578125" customWidth="1"/>
    <col min="7" max="7" width="15.140625" customWidth="1"/>
    <col min="8" max="8" width="12.28515625" customWidth="1"/>
  </cols>
  <sheetData>
    <row r="1" spans="1:8" ht="15.75" thickBot="1" x14ac:dyDescent="0.3">
      <c r="A1" s="21" t="s">
        <v>19</v>
      </c>
      <c r="B1" s="1"/>
      <c r="C1" s="1"/>
      <c r="D1" s="1"/>
      <c r="E1" s="2"/>
      <c r="F1" s="2"/>
      <c r="G1" s="2"/>
      <c r="H1" s="2"/>
    </row>
    <row r="2" spans="1:8" ht="33.75" customHeight="1" thickBot="1" x14ac:dyDescent="0.3">
      <c r="A2" s="3" t="s">
        <v>0</v>
      </c>
      <c r="B2" s="4" t="s">
        <v>1</v>
      </c>
      <c r="C2" s="4" t="s">
        <v>2</v>
      </c>
      <c r="D2" s="4" t="s">
        <v>3</v>
      </c>
      <c r="E2" s="4" t="s">
        <v>18</v>
      </c>
      <c r="F2" s="4" t="s">
        <v>15</v>
      </c>
      <c r="G2" s="4" t="s">
        <v>16</v>
      </c>
      <c r="H2" s="5" t="s">
        <v>17</v>
      </c>
    </row>
    <row r="3" spans="1:8" ht="15.75" thickTop="1" x14ac:dyDescent="0.25">
      <c r="A3" s="6" t="s">
        <v>4</v>
      </c>
      <c r="B3" s="7">
        <v>77</v>
      </c>
      <c r="C3" s="8">
        <v>103</v>
      </c>
      <c r="D3" s="9">
        <v>30</v>
      </c>
      <c r="E3" s="9">
        <v>5</v>
      </c>
      <c r="F3" s="9">
        <f>+E3*24</f>
        <v>120</v>
      </c>
      <c r="G3" s="9">
        <f>+C3*D3/60</f>
        <v>51.5</v>
      </c>
      <c r="H3" s="14">
        <f>+G3/F3</f>
        <v>0.42916666666666664</v>
      </c>
    </row>
    <row r="4" spans="1:8" x14ac:dyDescent="0.25">
      <c r="A4" s="6" t="s">
        <v>5</v>
      </c>
      <c r="B4" s="7">
        <v>72</v>
      </c>
      <c r="C4" s="8">
        <v>68</v>
      </c>
      <c r="D4" s="9">
        <v>40</v>
      </c>
      <c r="E4" s="9">
        <v>3</v>
      </c>
      <c r="F4" s="9">
        <f t="shared" ref="F4:F13" si="0">+E4*24</f>
        <v>72</v>
      </c>
      <c r="G4" s="9">
        <f>+C4*D4/60</f>
        <v>45.333333333333336</v>
      </c>
      <c r="H4" s="14">
        <f t="shared" ref="H4:H13" si="1">+G4/F4</f>
        <v>0.62962962962962965</v>
      </c>
    </row>
    <row r="5" spans="1:8" x14ac:dyDescent="0.25">
      <c r="A5" s="6" t="s">
        <v>6</v>
      </c>
      <c r="B5" s="7">
        <v>51</v>
      </c>
      <c r="C5" s="8">
        <v>42</v>
      </c>
      <c r="D5" s="9">
        <v>16</v>
      </c>
      <c r="E5" s="9">
        <v>2</v>
      </c>
      <c r="F5" s="9">
        <f t="shared" si="0"/>
        <v>48</v>
      </c>
      <c r="G5" s="9">
        <f>+C5*D5/60</f>
        <v>11.2</v>
      </c>
      <c r="H5" s="14">
        <f t="shared" si="1"/>
        <v>0.23333333333333331</v>
      </c>
    </row>
    <row r="6" spans="1:8" x14ac:dyDescent="0.25">
      <c r="A6" s="10" t="s">
        <v>7</v>
      </c>
      <c r="B6" s="11">
        <f>70+33</f>
        <v>103</v>
      </c>
      <c r="C6" s="12">
        <v>129</v>
      </c>
      <c r="D6" s="13">
        <v>40</v>
      </c>
      <c r="E6" s="13">
        <v>6</v>
      </c>
      <c r="F6" s="13">
        <f t="shared" si="0"/>
        <v>144</v>
      </c>
      <c r="G6" s="13">
        <f>+C6*D6/60</f>
        <v>86</v>
      </c>
      <c r="H6" s="15">
        <f t="shared" si="1"/>
        <v>0.59722222222222221</v>
      </c>
    </row>
    <row r="7" spans="1:8" x14ac:dyDescent="0.25">
      <c r="A7" s="10" t="s">
        <v>8</v>
      </c>
      <c r="B7" s="11">
        <v>69</v>
      </c>
      <c r="C7" s="12">
        <v>91</v>
      </c>
      <c r="D7" s="13">
        <v>40</v>
      </c>
      <c r="E7" s="13">
        <v>4</v>
      </c>
      <c r="F7" s="13">
        <f t="shared" si="0"/>
        <v>96</v>
      </c>
      <c r="G7" s="13">
        <f>+C7*D7/60</f>
        <v>60.666666666666664</v>
      </c>
      <c r="H7" s="15">
        <f t="shared" si="1"/>
        <v>0.63194444444444442</v>
      </c>
    </row>
    <row r="8" spans="1:8" x14ac:dyDescent="0.25">
      <c r="A8" s="10" t="s">
        <v>9</v>
      </c>
      <c r="B8" s="11">
        <v>94</v>
      </c>
      <c r="C8" s="12">
        <v>95</v>
      </c>
      <c r="D8" s="13">
        <v>40</v>
      </c>
      <c r="E8" s="13">
        <v>4</v>
      </c>
      <c r="F8" s="13">
        <f t="shared" si="0"/>
        <v>96</v>
      </c>
      <c r="G8" s="13">
        <f>+C8*D8/60</f>
        <v>63.333333333333336</v>
      </c>
      <c r="H8" s="15">
        <f t="shared" si="1"/>
        <v>0.65972222222222221</v>
      </c>
    </row>
    <row r="9" spans="1:8" x14ac:dyDescent="0.25">
      <c r="A9" s="10" t="s">
        <v>10</v>
      </c>
      <c r="B9" s="11">
        <v>50</v>
      </c>
      <c r="C9" s="12">
        <v>40</v>
      </c>
      <c r="D9" s="13">
        <v>24</v>
      </c>
      <c r="E9" s="13">
        <v>2</v>
      </c>
      <c r="F9" s="13">
        <f t="shared" si="0"/>
        <v>48</v>
      </c>
      <c r="G9" s="13">
        <f>+C9*D9/60</f>
        <v>16</v>
      </c>
      <c r="H9" s="15">
        <f t="shared" si="1"/>
        <v>0.33333333333333331</v>
      </c>
    </row>
    <row r="10" spans="1:8" x14ac:dyDescent="0.25">
      <c r="A10" s="10" t="s">
        <v>11</v>
      </c>
      <c r="B10" s="11">
        <v>39</v>
      </c>
      <c r="C10" s="12">
        <v>40</v>
      </c>
      <c r="D10" s="13">
        <v>8</v>
      </c>
      <c r="E10" s="13">
        <v>2</v>
      </c>
      <c r="F10" s="13">
        <f t="shared" si="0"/>
        <v>48</v>
      </c>
      <c r="G10" s="13">
        <f>+C10*D10/60</f>
        <v>5.333333333333333</v>
      </c>
      <c r="H10" s="15">
        <f t="shared" si="1"/>
        <v>0.1111111111111111</v>
      </c>
    </row>
    <row r="11" spans="1:8" x14ac:dyDescent="0.25">
      <c r="A11" s="10" t="s">
        <v>12</v>
      </c>
      <c r="B11" s="11">
        <v>43</v>
      </c>
      <c r="C11" s="12">
        <v>50</v>
      </c>
      <c r="D11" s="13">
        <v>24</v>
      </c>
      <c r="E11" s="13">
        <v>3</v>
      </c>
      <c r="F11" s="13">
        <f t="shared" si="0"/>
        <v>72</v>
      </c>
      <c r="G11" s="13">
        <f>+C11*D11/60</f>
        <v>20</v>
      </c>
      <c r="H11" s="15">
        <f t="shared" si="1"/>
        <v>0.27777777777777779</v>
      </c>
    </row>
    <row r="12" spans="1:8" x14ac:dyDescent="0.25">
      <c r="A12" s="10" t="s">
        <v>13</v>
      </c>
      <c r="B12" s="11">
        <v>32</v>
      </c>
      <c r="C12" s="12">
        <v>39</v>
      </c>
      <c r="D12" s="13">
        <v>42</v>
      </c>
      <c r="E12" s="13">
        <v>2</v>
      </c>
      <c r="F12" s="13">
        <f t="shared" si="0"/>
        <v>48</v>
      </c>
      <c r="G12" s="13">
        <f>+C12*D12/60</f>
        <v>27.3</v>
      </c>
      <c r="H12" s="15">
        <f t="shared" si="1"/>
        <v>0.56874999999999998</v>
      </c>
    </row>
    <row r="13" spans="1:8" ht="15.75" thickBot="1" x14ac:dyDescent="0.3">
      <c r="A13" s="16" t="s">
        <v>14</v>
      </c>
      <c r="B13" s="17">
        <v>52</v>
      </c>
      <c r="C13" s="18">
        <v>95</v>
      </c>
      <c r="D13" s="19">
        <v>24</v>
      </c>
      <c r="E13" s="19">
        <v>4</v>
      </c>
      <c r="F13" s="19">
        <f t="shared" si="0"/>
        <v>96</v>
      </c>
      <c r="G13" s="19">
        <f>+C13*D13/60</f>
        <v>38</v>
      </c>
      <c r="H13" s="20">
        <f t="shared" si="1"/>
        <v>0.39583333333333331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&amp;LPříloha 4&amp;C17.3.2020&amp;RModernizace železničního uzlu Ostrava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Tomáš Funk</dc:creator>
  <cp:lastModifiedBy>Ing. Tomáš Funk</cp:lastModifiedBy>
  <cp:lastPrinted>2020-03-10T13:26:18Z</cp:lastPrinted>
  <dcterms:created xsi:type="dcterms:W3CDTF">2020-03-10T13:21:50Z</dcterms:created>
  <dcterms:modified xsi:type="dcterms:W3CDTF">2020-03-10T13:26:21Z</dcterms:modified>
</cp:coreProperties>
</file>