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I:\OddMTZ\Z Široký\VZ 2023\02_ZD\04_E-ZAK\"/>
    </mc:Choice>
  </mc:AlternateContent>
  <bookViews>
    <workbookView xWindow="-120" yWindow="-120" windowWidth="29040" windowHeight="15840"/>
  </bookViews>
  <sheets>
    <sheet name="Zpracování NC návrh" sheetId="15" r:id="rId1"/>
    <sheet name="Pomocný list" sheetId="16" r:id="rId2"/>
    <sheet name="B91S1 (T1)" sheetId="6" state="hidden" r:id="rId3"/>
    <sheet name="B91S2 (T2)" sheetId="7" state="hidden" r:id="rId4"/>
    <sheet name="B03" sheetId="4" state="hidden" r:id="rId5"/>
    <sheet name="SB8P sv.K" sheetId="8" state="hidden" r:id="rId6"/>
    <sheet name="SB8P bez" sheetId="9" state="hidden" r:id="rId7"/>
    <sheet name="filtry" sheetId="3" state="hidden" r:id="rId8"/>
    <sheet name="položky" sheetId="1" state="hidden" r:id="rId9"/>
    <sheet name="kniha smluv" sheetId="2" state="hidden" r:id="rId10"/>
    <sheet name="fama export" sheetId="11" state="hidden" r:id="rId11"/>
    <sheet name="záloha" sheetId="10" state="hidden" r:id="rId12"/>
  </sheets>
  <definedNames>
    <definedName name="_xlnm._FilterDatabase" localSheetId="7" hidden="1">filtry!$A$1:$J$89</definedName>
    <definedName name="_xlnm._FilterDatabase" localSheetId="8" hidden="1">položky!$A$1:$J$89</definedName>
    <definedName name="_xlnm.Print_Area" localSheetId="0">'Zpracování NC návrh'!$A$1:$O$38</definedName>
  </definedNames>
  <calcPr calcId="162913"/>
</workbook>
</file>

<file path=xl/calcChain.xml><?xml version="1.0" encoding="utf-8"?>
<calcChain xmlns="http://schemas.openxmlformats.org/spreadsheetml/2006/main">
  <c r="O11" i="15" l="1"/>
  <c r="M12" i="15"/>
  <c r="M11" i="15"/>
  <c r="K12" i="15"/>
  <c r="K11" i="15"/>
  <c r="I12" i="15"/>
  <c r="I11" i="15"/>
  <c r="G12" i="15"/>
  <c r="G11" i="15"/>
  <c r="E12" i="15"/>
  <c r="E11" i="15"/>
  <c r="C12" i="15"/>
  <c r="C11" i="15"/>
  <c r="O17" i="15" l="1"/>
  <c r="M17" i="15"/>
  <c r="K17" i="15"/>
  <c r="I17" i="15"/>
  <c r="G17" i="15"/>
  <c r="E17" i="15"/>
  <c r="C18" i="15"/>
  <c r="C17" i="15"/>
  <c r="N16" i="15"/>
  <c r="N15" i="15"/>
  <c r="L16" i="15"/>
  <c r="L15" i="15"/>
  <c r="J16" i="15"/>
  <c r="J15" i="15"/>
  <c r="H16" i="15"/>
  <c r="H15" i="15"/>
  <c r="F16" i="15"/>
  <c r="F15" i="15"/>
  <c r="D16" i="15"/>
  <c r="D15" i="15"/>
  <c r="B16" i="15"/>
  <c r="B15" i="15"/>
  <c r="O16" i="15"/>
  <c r="O15" i="15"/>
  <c r="M16" i="15"/>
  <c r="M15" i="15"/>
  <c r="K16" i="15"/>
  <c r="K15" i="15"/>
  <c r="I16" i="15"/>
  <c r="I15" i="15"/>
  <c r="G16" i="15"/>
  <c r="G15" i="15"/>
  <c r="E16" i="15"/>
  <c r="E15" i="15"/>
  <c r="C16" i="15"/>
  <c r="C15" i="15"/>
  <c r="O12" i="15"/>
  <c r="B17" i="15" l="1"/>
  <c r="D17" i="15"/>
  <c r="F17" i="15"/>
  <c r="H17" i="15"/>
  <c r="J17" i="15"/>
  <c r="L17" i="15"/>
  <c r="N17" i="15"/>
  <c r="B18" i="15" l="1"/>
  <c r="U41" i="11" l="1"/>
  <c r="F72" i="7"/>
  <c r="F71" i="7"/>
  <c r="F70" i="7"/>
  <c r="F69" i="7"/>
  <c r="F68" i="7"/>
  <c r="F67" i="7"/>
  <c r="F66" i="7"/>
  <c r="G13" i="6"/>
  <c r="G18" i="6"/>
  <c r="G16" i="6"/>
  <c r="G15" i="6"/>
  <c r="G14" i="6"/>
  <c r="F35" i="2" l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  <c r="F1" i="2"/>
</calcChain>
</file>

<file path=xl/comments1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Nazev</t>
        </r>
      </text>
    </comment>
    <comment ref="F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Merna_jednotka</t>
        </r>
      </text>
    </comment>
    <comment ref="G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Pocet</t>
        </r>
      </text>
    </comment>
    <comment ref="H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Predpok_cena_cizi</t>
        </r>
      </text>
    </comment>
    <comment ref="I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Castka_sum_cizi</t>
        </r>
      </text>
    </comment>
  </commentList>
</comments>
</file>

<file path=xl/comments2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Nazev</t>
        </r>
      </text>
    </comment>
    <comment ref="F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Merna_jednotka</t>
        </r>
      </text>
    </comment>
    <comment ref="G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Pocet</t>
        </r>
      </text>
    </comment>
    <comment ref="H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Predpok_cena_cizi</t>
        </r>
      </text>
    </comment>
    <comment ref="I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Castka_sum_cizi</t>
        </r>
      </text>
    </comment>
  </commentList>
</comments>
</file>

<file path=xl/comments3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Flags</t>
        </r>
      </text>
    </comment>
    <comment ref="B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Kod</t>
        </r>
      </text>
    </comment>
    <comment ref="C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Nazev</t>
        </r>
      </text>
    </comment>
    <comment ref="D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Stav_WF.Stav_dokladu</t>
        </r>
      </text>
    </comment>
    <comment ref="E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Cislo_jednaci</t>
        </r>
      </text>
    </comment>
    <comment ref="F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Datum_vystaveni</t>
        </r>
      </text>
    </comment>
    <comment ref="G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Datum_Odeslani</t>
        </r>
      </text>
    </comment>
    <comment ref="H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Datum_splneni</t>
        </r>
      </text>
    </comment>
    <comment ref="I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Termin_dodani</t>
        </r>
      </text>
    </comment>
    <comment ref="J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Dodavatel.Nazev</t>
        </r>
      </text>
    </comment>
    <comment ref="K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Dodavatel.IC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Odp_prac_SZDC.Nazev</t>
        </r>
      </text>
    </comment>
    <comment ref="M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Utvar_objednatele.Kod</t>
        </r>
      </text>
    </comment>
    <comment ref="N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Utvar_objednatele.Nazev</t>
        </r>
      </text>
    </comment>
    <comment ref="O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Sprava_objedn.Kod</t>
        </r>
      </text>
    </comment>
    <comment ref="P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Sprava_objedn.Nazev</t>
        </r>
      </text>
    </comment>
    <comment ref="Q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Splatnost_dni</t>
        </r>
      </text>
    </comment>
    <comment ref="R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Znacka_SZDC</t>
        </r>
      </text>
    </comment>
    <comment ref="S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Druh_objednavky.Nazev</t>
        </r>
      </text>
    </comment>
    <comment ref="T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Platny</t>
        </r>
      </text>
    </comment>
    <comment ref="U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Suma_cizi</t>
        </r>
      </text>
    </comment>
    <comment ref="V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Domaci_mena.Kod</t>
        </r>
      </text>
    </comment>
    <comment ref="W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Faktura</t>
        </r>
      </text>
    </comment>
    <comment ref="X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Castka_faktury_cizi</t>
        </r>
      </text>
    </comment>
    <comment ref="Y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Adr_dodaci_nazev</t>
        </r>
      </text>
    </comment>
    <comment ref="Z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Adr_dodaci_obec</t>
        </r>
      </text>
    </comment>
    <comment ref="AA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Pocet_polozek</t>
        </r>
      </text>
    </comment>
    <comment ref="AB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Schvalovatel_SZDC.Kod</t>
        </r>
      </text>
    </comment>
    <comment ref="AC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Schvalovatel_SZDC.Nazev</t>
        </r>
      </text>
    </comment>
    <comment ref="AD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Schvalovatel2.Kod</t>
        </r>
      </text>
    </comment>
    <comment ref="AE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Schvalovatel2.Nazev</t>
        </r>
      </text>
    </comment>
    <comment ref="AF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Pocet_priloh</t>
        </r>
      </text>
    </comment>
    <comment ref="AG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Zverejneno</t>
        </r>
      </text>
    </comment>
    <comment ref="AH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Povaha_nakupu</t>
        </r>
      </text>
    </comment>
    <comment ref="AI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Dodavatel.Email</t>
        </r>
      </text>
    </comment>
    <comment ref="AJ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Datum_tisku</t>
        </r>
      </text>
    </comment>
    <comment ref="AK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Datum_opravy</t>
        </r>
      </text>
    </comment>
    <comment ref="AL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Dilci_smlouva</t>
        </r>
      </text>
    </comment>
    <comment ref="AM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Pripojeni</t>
        </r>
      </text>
    </comment>
    <comment ref="AN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Smlouva_obj.Cislo_smlouvy</t>
        </r>
      </text>
    </comment>
    <comment ref="AO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Smlouva_obj.Nazev</t>
        </r>
      </text>
    </comment>
    <comment ref="AP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PA_obj.Poradove_cislo</t>
        </r>
      </text>
    </comment>
    <comment ref="AQ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PA_obj.Nazev_zakazky</t>
        </r>
      </text>
    </comment>
    <comment ref="AR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Smlouva_obj.Zakazka_RVZ.Evidencni_cislo_VZ</t>
        </r>
      </text>
    </comment>
    <comment ref="AS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Poznamka</t>
        </r>
      </text>
    </comment>
    <comment ref="AT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Potvrzeno</t>
        </r>
      </text>
    </comment>
    <comment ref="AU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Vertikala.Kod</t>
        </r>
      </text>
    </comment>
    <comment ref="AV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Format.Kod</t>
        </r>
      </text>
    </comment>
    <comment ref="AW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Kanal.Kod</t>
        </r>
      </text>
    </comment>
    <comment ref="AX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Zadanka_HZS.Cislo_zadanky</t>
        </r>
      </text>
    </comment>
    <comment ref="AY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Zadanka_HZS.Rok</t>
        </r>
      </text>
    </comment>
    <comment ref="AZ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OUA</t>
        </r>
      </text>
    </comment>
    <comment ref="BA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Ext_ucinnost_od</t>
        </r>
      </text>
    </comment>
    <comment ref="BB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Ext_ucinnost_do</t>
        </r>
      </text>
    </comment>
    <comment ref="BC1" authorId="0" shape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Ramcova_na_dilo</t>
        </r>
      </text>
    </comment>
  </commentList>
</comments>
</file>

<file path=xl/sharedStrings.xml><?xml version="1.0" encoding="utf-8"?>
<sst xmlns="http://schemas.openxmlformats.org/spreadsheetml/2006/main" count="2949" uniqueCount="516">
  <si>
    <t>Název položky</t>
  </si>
  <si>
    <t>Počet</t>
  </si>
  <si>
    <t>Předp. cena/MJ</t>
  </si>
  <si>
    <t>Předp. cena celkem</t>
  </si>
  <si>
    <t>Pražec betonový B03 W14 sv. Skl. 14 pro S49</t>
  </si>
  <si>
    <t>Pražec betonový B03 W14 sv. Skl. 14 pro S49 rozchod +2,5 mm</t>
  </si>
  <si>
    <t>Pražec betonový B03 W14 sv. Skl. 14 pro S49 rozchod +7,5 mm</t>
  </si>
  <si>
    <t>Pražec betonový B 91S/2 W14 sv. Skl. 14 pro S49</t>
  </si>
  <si>
    <t>Pražec bet. B91S/2 W14 sv.Skl.14 pro S49</t>
  </si>
  <si>
    <t>Pražec bet. B91S/2 W14 sv.Skl.14 pro S49, antikor.ú.</t>
  </si>
  <si>
    <t>Pražec bet.B91S/2 W14 sv.Skl.14 pro S49+12,5mm,antikor.ú.</t>
  </si>
  <si>
    <t>Pražec bet.B91S/2 W14 sv.Skl.14 pro S49+2,5mm</t>
  </si>
  <si>
    <t>Pražec bet.B91S/2 W14 sv.Skl.14 pro S49+5mm</t>
  </si>
  <si>
    <t>Pražec bet.B91S/2 W14 sv.Skl.14 pro S49+7,5mm</t>
  </si>
  <si>
    <t>Pražec bet.B91S/2 W14 sv.Skl.14 pro S49+10mm</t>
  </si>
  <si>
    <t>Pražec bet.B91S/2 W14 sv.Skl.14 pro S49+12,5mm</t>
  </si>
  <si>
    <t>Pražec bet.B91S/2 W14 sv.Skl.14 pro S49+15mm</t>
  </si>
  <si>
    <t>Pražec betonový B 91 S/2 W14 sv. Skl. 14 pro S49</t>
  </si>
  <si>
    <t>Pražec betonový B 91 S/2 W14 sv. Skl. 14 pro S49 antikor. úpr.</t>
  </si>
  <si>
    <t>Pražec betonový B 91 S/2 W14 sv. Skl. 14 pro S49 + 2,5 mm</t>
  </si>
  <si>
    <t>Pražec betonový B 91 S/2 W14 sv. Skl. 14 pro S49 + 5 mm</t>
  </si>
  <si>
    <t>Pražec betonový B 91 S/2 W14 sv. Skl. 14 pro S49 + 7,5 mm</t>
  </si>
  <si>
    <t>Pražec betonový B 91 S/2 W14 sv. Skl. 14 pro S49 + 10,0 mm</t>
  </si>
  <si>
    <t>Pražec betonový B 91 S/2 W14 sv. Skl. 14 pro S49 + 12,5 mm</t>
  </si>
  <si>
    <t>Pražec betonový B 91 S/2 W14 sv. Skl. 14 pro S49 + 15,0 mm</t>
  </si>
  <si>
    <t>Pražec bet.B91S/2 W14 sv.Skl.14 pro S49+15mm,antikor.ú.</t>
  </si>
  <si>
    <t>Pražec bet.B91S/2 W14 sv.Skl.14 pro S49, antikor.ú.</t>
  </si>
  <si>
    <t>Pražec betonový B 91 S/1 W14 sv. Skl. 14 pro UIC60</t>
  </si>
  <si>
    <t>Pražec betonový B 91 S/2 W 14 sv. Skl. 14 pro S49</t>
  </si>
  <si>
    <t>Pražec betonový SB 8P bez vystrojení</t>
  </si>
  <si>
    <t>Pražec betonový B 91 S/1 W14 sv. Skl. 14 pro UIC60 + 2,5 mm</t>
  </si>
  <si>
    <t>Pražec betonový B 91 S/1 W14 sv. Skl. 14 pro UIC60 + 5,0 mm</t>
  </si>
  <si>
    <t>Pražec betonový B 91 S/1 W14 sv. Skl. 14 pro UIC60 + 7,5 mm</t>
  </si>
  <si>
    <t>Pražec betonový B 91 S/1 W14 sv. Skl. 14 pro UIC60 + 10,5 mm</t>
  </si>
  <si>
    <t>Pražec betonový B 91 S/1 W14 sv. Skl. 14 pro UIC60 + 12,5 mm</t>
  </si>
  <si>
    <t>Pražec betonový B 91S/1 W14 sv. Skl. 14 pro UIC 60</t>
  </si>
  <si>
    <t>Pražec betonový B 91 S/2 W14 sv. Skl. 14 pro S49 + 5,0 mm</t>
  </si>
  <si>
    <t>Pražec betonový B 91 S/2 W14 sv. Skl. 14 pro S49 + 15 mm</t>
  </si>
  <si>
    <t>Pražec betonový B 91S/2 W14 sv. Skl. 14 pro S49 + 5mm antikor.úpr.</t>
  </si>
  <si>
    <t>Pražec betonový B03 W14 sv. Skl. 14 pro S49 rozchod +5,0 mm</t>
  </si>
  <si>
    <t>Pražec betonový B03 W14 sv. Skl. 14 pro S49 rozchod +10,0 mm</t>
  </si>
  <si>
    <t>Pražec betonový B03 W14 sv.Skl. 14 pro S49</t>
  </si>
  <si>
    <t>Pražec betonový B03 W14 sv.Skl. 14 pro S49 rozchod +2,5mm</t>
  </si>
  <si>
    <t>Pražec betonový B03 W14 sv.Skl. 14 pro S49 rozchod +5,0mm</t>
  </si>
  <si>
    <t>Pražec betonový B03 W14 sv.Skl. 14 pro S49 rozchod +7,5mm</t>
  </si>
  <si>
    <t>Pražec betonový B03 W14 sv.Skl. 14 pro S49 rozchod +10,0mm</t>
  </si>
  <si>
    <t>Pražec betonový B03 W14 sv.Skl. 14 pro S49 rozchod +12,5mm</t>
  </si>
  <si>
    <t>Pražec betonový SB 8 - bez vystrojení</t>
  </si>
  <si>
    <t>Pražec betonový B 91 S/2 W14 sv. Skl. 14 pro S49 + 10 mm</t>
  </si>
  <si>
    <t>Pražec bet.B91S/2 W14 sv. Skl.14 pro S49+5mm antikor.</t>
  </si>
  <si>
    <t>Pražec bet.B91S/2 W14 sv. Skl.14 pro S49+7,5mm antikor.</t>
  </si>
  <si>
    <t>Pražec bet.B91S/2 W14 sv. Skl.14 pro S49+10mm antikor.</t>
  </si>
  <si>
    <t>Pražec bet.B91S/2 W14 sv. Skl.14 pro S49 antikor.</t>
  </si>
  <si>
    <t>Pražec betonový B91 S/2 W14 sv. Skl.14 pro S49</t>
  </si>
  <si>
    <t>Pražec betonový SB 8P</t>
  </si>
  <si>
    <t>Pražec betonový B 91 S/2  W14 sv. Skl. 14 pro S49</t>
  </si>
  <si>
    <t>Pražec betonový B91S/2 W14 sv. Skl. 14 pro S49</t>
  </si>
  <si>
    <t>Pražec betonový B91S/2 W14 sv. Skl. 14 pro S49 antikoroz.úpr.</t>
  </si>
  <si>
    <t>20/801080792</t>
  </si>
  <si>
    <t>OŘ Ústí</t>
  </si>
  <si>
    <t>Pavelková</t>
  </si>
  <si>
    <t>B91S/2</t>
  </si>
  <si>
    <t>650-118/2020</t>
  </si>
  <si>
    <t>ano</t>
  </si>
  <si>
    <t>021002782, 021001861,021001583,</t>
  </si>
  <si>
    <t>není dofakturováno</t>
  </si>
  <si>
    <t>OŘ Praha</t>
  </si>
  <si>
    <t>B91T/2</t>
  </si>
  <si>
    <t>OŘ HK</t>
  </si>
  <si>
    <t>20/801080954</t>
  </si>
  <si>
    <t>650-002/2020</t>
  </si>
  <si>
    <t>021003801</t>
  </si>
  <si>
    <t>20/801080955</t>
  </si>
  <si>
    <t>OŘ Plzeň</t>
  </si>
  <si>
    <t>SB 8P</t>
  </si>
  <si>
    <t>89/2020</t>
  </si>
  <si>
    <t>storno</t>
  </si>
  <si>
    <t>storno, nová obj. 21801080057 (84 ks SB 8P), v RS zneplatněno</t>
  </si>
  <si>
    <t>20/801080956</t>
  </si>
  <si>
    <t>92/2020</t>
  </si>
  <si>
    <t>021005405</t>
  </si>
  <si>
    <t>20/801080957</t>
  </si>
  <si>
    <t>93/2020</t>
  </si>
  <si>
    <t>021003058</t>
  </si>
  <si>
    <t>20/801080958</t>
  </si>
  <si>
    <t>94/2020</t>
  </si>
  <si>
    <t>021000993-část</t>
  </si>
  <si>
    <t>20/801080997</t>
  </si>
  <si>
    <t>B91S/1</t>
  </si>
  <si>
    <t>650-040/2021</t>
  </si>
  <si>
    <t>021006867</t>
  </si>
  <si>
    <t>20/801080998</t>
  </si>
  <si>
    <t>640/092/2020</t>
  </si>
  <si>
    <t>021001574</t>
  </si>
  <si>
    <t>změna termínu dodání z 6.4.2021 na 12.4. a pak ještě na 13.4.2021+změna místa dodání</t>
  </si>
  <si>
    <t>21/801080005</t>
  </si>
  <si>
    <t>650-051/2021</t>
  </si>
  <si>
    <t>storno-2 414 250,-Kč - 1305 ks B91S/1 - stornováno 30.4.2021 z OŘ (dodávka byla již připravena k vyzvednutí v ŽPSV, OŘ zrušilo pozdě).</t>
  </si>
  <si>
    <t>21/801080038</t>
  </si>
  <si>
    <t>OŘ Brno</t>
  </si>
  <si>
    <t>31011/21</t>
  </si>
  <si>
    <t>021001298</t>
  </si>
  <si>
    <t>21/801080039</t>
  </si>
  <si>
    <t>31025/21</t>
  </si>
  <si>
    <t>021006411</t>
  </si>
  <si>
    <t>změna termínu dodání z 12.4.2021 na 11.10.2021, nově na 20.9.2021</t>
  </si>
  <si>
    <t>21/801080057</t>
  </si>
  <si>
    <t>021000959</t>
  </si>
  <si>
    <t>nová obj. místo 20801080955 (ta je storno), chtěli opravit místo dodání+kamionová doprava,změna kontaktu,ŽPSV chtělo novou obj.</t>
  </si>
  <si>
    <t>21/801080108</t>
  </si>
  <si>
    <t>21/2021</t>
  </si>
  <si>
    <t>021002771</t>
  </si>
  <si>
    <t>21/801080125</t>
  </si>
  <si>
    <t>28/2021</t>
  </si>
  <si>
    <t>021003814</t>
  </si>
  <si>
    <t>21/801080126</t>
  </si>
  <si>
    <t>29/2021</t>
  </si>
  <si>
    <t>021001857</t>
  </si>
  <si>
    <t>21/801080152</t>
  </si>
  <si>
    <t>023/2021</t>
  </si>
  <si>
    <t>021002065</t>
  </si>
  <si>
    <t>žst. Kladno</t>
  </si>
  <si>
    <t>21/801080153</t>
  </si>
  <si>
    <t>84,85/2021</t>
  </si>
  <si>
    <t>021002061</t>
  </si>
  <si>
    <t>oprava trati v úseku Poličany - Malešov - Červené janovice</t>
  </si>
  <si>
    <t>21/801080154</t>
  </si>
  <si>
    <t>OŘ Olomouc</t>
  </si>
  <si>
    <t>B03</t>
  </si>
  <si>
    <t>633061/2021</t>
  </si>
  <si>
    <t>storno, nová obj./ zneplatněno v RS 13.04.2021</t>
  </si>
  <si>
    <t>oprava trati v úseku Ptení - Dzbel</t>
  </si>
  <si>
    <t>21/801080178</t>
  </si>
  <si>
    <t>SB8</t>
  </si>
  <si>
    <t>633048/2021</t>
  </si>
  <si>
    <t>021001575</t>
  </si>
  <si>
    <t>vlastní údržba</t>
  </si>
  <si>
    <t>21/801080179</t>
  </si>
  <si>
    <t>26.4.-30.4.2021</t>
  </si>
  <si>
    <t>650-031/2021</t>
  </si>
  <si>
    <t>021002429, 021001846</t>
  </si>
  <si>
    <t>oprava traťového úseku Kryry - Vroutek</t>
  </si>
  <si>
    <t>21/801080180</t>
  </si>
  <si>
    <t>6.4.-9.4.2021</t>
  </si>
  <si>
    <t>650-009/2021</t>
  </si>
  <si>
    <t>021001577</t>
  </si>
  <si>
    <t>oprava staničních kolejí v žst. Petrohrad - Kryry - Kaštice</t>
  </si>
  <si>
    <t>21/801080183</t>
  </si>
  <si>
    <t>650-010/2021</t>
  </si>
  <si>
    <t>021002781, 021002430, 021003037</t>
  </si>
  <si>
    <t>21/801080184</t>
  </si>
  <si>
    <t>OŘ Ostrava</t>
  </si>
  <si>
    <t>5040/02-2021</t>
  </si>
  <si>
    <t>021002828</t>
  </si>
  <si>
    <t>oprava staničních kolejí a výhybek v žst. Rýmařov</t>
  </si>
  <si>
    <t>21/801080185</t>
  </si>
  <si>
    <t>5041/02-2021</t>
  </si>
  <si>
    <t>021003489</t>
  </si>
  <si>
    <t>Oprava staničních kolejí a výhybek v žst. Moravský Beroun</t>
  </si>
  <si>
    <t>21/801080186</t>
  </si>
  <si>
    <t>020/2021</t>
  </si>
  <si>
    <t>storno, 5292 ks B91S/2 9 790 200,-Kč bez dopravy, nová je s dopr. 21/801080465</t>
  </si>
  <si>
    <t>oprava traťového úseku Noutonice Podlešín</t>
  </si>
  <si>
    <t>21/801080256</t>
  </si>
  <si>
    <t>5048/03/2021</t>
  </si>
  <si>
    <t>021003490</t>
  </si>
  <si>
    <t>Oprava staničních kolejí a výhybek Moravský Beroun</t>
  </si>
  <si>
    <t>21/801080297</t>
  </si>
  <si>
    <t>021002809</t>
  </si>
  <si>
    <t>oprava trati Ptení - Dzbel</t>
  </si>
  <si>
    <t>21/801080309</t>
  </si>
  <si>
    <t>5059/03-2021</t>
  </si>
  <si>
    <t>021004497, 021004671</t>
  </si>
  <si>
    <t>oprava trati Svatoňovice - Budišov n.B.</t>
  </si>
  <si>
    <t>21/801080325</t>
  </si>
  <si>
    <t>056/2021</t>
  </si>
  <si>
    <t>021003459</t>
  </si>
  <si>
    <t>oprava traťového úseku Kralupy - Podlešín</t>
  </si>
  <si>
    <t>21/801080344</t>
  </si>
  <si>
    <t>061/2021</t>
  </si>
  <si>
    <t>021003597</t>
  </si>
  <si>
    <t>21/801080374</t>
  </si>
  <si>
    <t>195/2021</t>
  </si>
  <si>
    <t>021004673</t>
  </si>
  <si>
    <t>oprava výhybek a kolejí v žst. Kolín</t>
  </si>
  <si>
    <t>21/801080439</t>
  </si>
  <si>
    <t>5101/05-2021</t>
  </si>
  <si>
    <t>021005996, 021005985</t>
  </si>
  <si>
    <t>oprava výhybek v žst. Petrovice u Karviné</t>
  </si>
  <si>
    <t>21/801080440</t>
  </si>
  <si>
    <t>5104/05-2021</t>
  </si>
  <si>
    <t>021004407</t>
  </si>
  <si>
    <t>nezveřejněno, je pod 50 tis.</t>
  </si>
  <si>
    <t>oprava přejezdu Kravaře ve Slezsku</t>
  </si>
  <si>
    <t>21/801080442</t>
  </si>
  <si>
    <t>021006300</t>
  </si>
  <si>
    <t>žst. Praha Hostivař</t>
  </si>
  <si>
    <t>21/801080444</t>
  </si>
  <si>
    <t>021007246</t>
  </si>
  <si>
    <t>oprava trati v úseku Beroun Závodí Hýskov</t>
  </si>
  <si>
    <t>21/801080445</t>
  </si>
  <si>
    <t>219/2021</t>
  </si>
  <si>
    <t>021006812</t>
  </si>
  <si>
    <t xml:space="preserve">zbývá dofakturovat 1680 ks </t>
  </si>
  <si>
    <t>oprava trati Čáslav Žleby Ronov</t>
  </si>
  <si>
    <t>21/801080463</t>
  </si>
  <si>
    <t>31256/21</t>
  </si>
  <si>
    <t>21/801080465</t>
  </si>
  <si>
    <t>021003155</t>
  </si>
  <si>
    <t>opravená obj., chtěli nově s dopravou, č.186 stornovaná</t>
  </si>
  <si>
    <t>21/801080472</t>
  </si>
  <si>
    <t>633070/2021</t>
  </si>
  <si>
    <t>021005383</t>
  </si>
  <si>
    <t>Nezamyslice Olomouc</t>
  </si>
  <si>
    <t>21/801080473</t>
  </si>
  <si>
    <t>640/055/2021</t>
  </si>
  <si>
    <t>storno ze dne 21.6.2021 z OŘ, nepřidělené fin.prostředky (2450 ks, 5 135 200,-Kč)</t>
  </si>
  <si>
    <t>Teplice nad Metují</t>
  </si>
  <si>
    <t>21/801080474</t>
  </si>
  <si>
    <t>640/056/2021</t>
  </si>
  <si>
    <t>021007052,021007073</t>
  </si>
  <si>
    <t>Kopidlno Jičín</t>
  </si>
  <si>
    <t>21/801080533</t>
  </si>
  <si>
    <t>306/2021</t>
  </si>
  <si>
    <t>ne</t>
  </si>
  <si>
    <t>021006813, 021007239</t>
  </si>
  <si>
    <t>žst Ledečko</t>
  </si>
  <si>
    <t>21/801080619</t>
  </si>
  <si>
    <t>640/064/2021</t>
  </si>
  <si>
    <t>021007053</t>
  </si>
  <si>
    <t>doobjednávka k PL č. 640/0562021</t>
  </si>
  <si>
    <t>Kopidlno - Jičín</t>
  </si>
  <si>
    <t>typ</t>
  </si>
  <si>
    <t>OŘ</t>
  </si>
  <si>
    <t>HK</t>
  </si>
  <si>
    <t>Praha</t>
  </si>
  <si>
    <t>Olomouc</t>
  </si>
  <si>
    <t>Brno</t>
  </si>
  <si>
    <t>Ostrava</t>
  </si>
  <si>
    <t>Ústí</t>
  </si>
  <si>
    <t>Plzeň</t>
  </si>
  <si>
    <t>hk</t>
  </si>
  <si>
    <t>bez dopravy</t>
  </si>
  <si>
    <t>antikoro</t>
  </si>
  <si>
    <t>s dopravou</t>
  </si>
  <si>
    <t>rozchod</t>
  </si>
  <si>
    <t>B91S2</t>
  </si>
  <si>
    <t>B91S1</t>
  </si>
  <si>
    <t>SB8P</t>
  </si>
  <si>
    <t>B91S3</t>
  </si>
  <si>
    <t>SB8P nevystrojený</t>
  </si>
  <si>
    <t>počet</t>
  </si>
  <si>
    <t>B03*</t>
  </si>
  <si>
    <t>B03* bez příplatku</t>
  </si>
  <si>
    <t>B03* rozchod +10mm</t>
  </si>
  <si>
    <t>B91P</t>
  </si>
  <si>
    <t>SB8P - podkl.up. K</t>
  </si>
  <si>
    <t>SB8P - podkl. Upev. KS</t>
  </si>
  <si>
    <t>SB8P - podkl. Upev. Ke (Pandrol)</t>
  </si>
  <si>
    <t>SB8P - bez vystrojení</t>
  </si>
  <si>
    <t>Typ pražce</t>
  </si>
  <si>
    <t>Příplatek za antikorozní úpravu</t>
  </si>
  <si>
    <t>Příplatek za rozchody</t>
  </si>
  <si>
    <t>s dopravou OŘ Plzeň</t>
  </si>
  <si>
    <t>s dopravou OŘ Ústí n.L.</t>
  </si>
  <si>
    <t>s dopravou OŘ Brno</t>
  </si>
  <si>
    <t>s dopravou OŘ Olomouc</t>
  </si>
  <si>
    <t>s dopravou OŘ Ostrava</t>
  </si>
  <si>
    <t>s dopravou OŘ Hradec Králové</t>
  </si>
  <si>
    <t>ostrava+olomouc</t>
  </si>
  <si>
    <t>ústí</t>
  </si>
  <si>
    <t>praha</t>
  </si>
  <si>
    <t>ostrava</t>
  </si>
  <si>
    <t>brno</t>
  </si>
  <si>
    <t>plzen</t>
  </si>
  <si>
    <t>hradec kr</t>
  </si>
  <si>
    <t>olomouc</t>
  </si>
  <si>
    <t>Pražec betonový SB 8P up. K</t>
  </si>
  <si>
    <t>Betonové pražce - stanovení předpokládané hodnoty pro VZ Betonové pražce - 2022</t>
  </si>
  <si>
    <t>Tabulka 1: Počet odebraných betonových pražců za r. 2021</t>
  </si>
  <si>
    <t>x</t>
  </si>
  <si>
    <t>s dopravou OŘ Praha</t>
  </si>
  <si>
    <t>Tabulka 3: Ceník dle současné RD 47750/2020</t>
  </si>
  <si>
    <t>Tabulka 2: Ceny celkem za odebrané BP v r. 2021</t>
  </si>
  <si>
    <t/>
  </si>
  <si>
    <t>Číslo dokladu</t>
  </si>
  <si>
    <t>Interní název</t>
  </si>
  <si>
    <t>Stav</t>
  </si>
  <si>
    <t>Číslo jednací</t>
  </si>
  <si>
    <t>Vystavena</t>
  </si>
  <si>
    <t>Odeslána</t>
  </si>
  <si>
    <t>Splněna</t>
  </si>
  <si>
    <t>Termín dodání - text</t>
  </si>
  <si>
    <t>Dodavatel</t>
  </si>
  <si>
    <t>IČ dodavatele</t>
  </si>
  <si>
    <t>Věcná správnost</t>
  </si>
  <si>
    <t>Kód OJ</t>
  </si>
  <si>
    <t>OJ</t>
  </si>
  <si>
    <t>Číslo správy</t>
  </si>
  <si>
    <t>Název správy</t>
  </si>
  <si>
    <t>Splatnost dní</t>
  </si>
  <si>
    <t>Obj. značka</t>
  </si>
  <si>
    <t>Druh objednávky</t>
  </si>
  <si>
    <t>Aktivní</t>
  </si>
  <si>
    <t>Celkem bez DPH</t>
  </si>
  <si>
    <t>Měna částek</t>
  </si>
  <si>
    <t>Faktura</t>
  </si>
  <si>
    <t>Fakturováno (SAP)</t>
  </si>
  <si>
    <t>Místo dodání</t>
  </si>
  <si>
    <t>Obec dodání</t>
  </si>
  <si>
    <t>Počet položek</t>
  </si>
  <si>
    <t>Číslo schvalovatele</t>
  </si>
  <si>
    <t>Schvaluje</t>
  </si>
  <si>
    <t>Přiděleno (vystavil)</t>
  </si>
  <si>
    <t>Přiděleno (jméno)</t>
  </si>
  <si>
    <t>Počet příloh</t>
  </si>
  <si>
    <t>Zveřejněno</t>
  </si>
  <si>
    <t>Povaha nákupu</t>
  </si>
  <si>
    <t>Email dodavatele</t>
  </si>
  <si>
    <t>Datum tisku</t>
  </si>
  <si>
    <t>Datum opravy</t>
  </si>
  <si>
    <t>Dílčí smlouva</t>
  </si>
  <si>
    <t>Fin. plnění</t>
  </si>
  <si>
    <t>Kmenová smlouva</t>
  </si>
  <si>
    <t>Název smlouvy</t>
  </si>
  <si>
    <t>Pořadové číslo PA</t>
  </si>
  <si>
    <t>Název PA</t>
  </si>
  <si>
    <t>VZ dle smlouvy</t>
  </si>
  <si>
    <t>Poznámka</t>
  </si>
  <si>
    <t>Potvrzeno dodavatelem</t>
  </si>
  <si>
    <t>Vertikála</t>
  </si>
  <si>
    <t>Formát</t>
  </si>
  <si>
    <t>Kanál</t>
  </si>
  <si>
    <t>Číslo žádanky HZS</t>
  </si>
  <si>
    <t>Rok žádanky HZS</t>
  </si>
  <si>
    <t>OUA</t>
  </si>
  <si>
    <t>Platnost obj. od</t>
  </si>
  <si>
    <t>Platnost obj. do</t>
  </si>
  <si>
    <t>Rámcová</t>
  </si>
  <si>
    <t>Černá</t>
  </si>
  <si>
    <t>Betonové pražce</t>
  </si>
  <si>
    <t>Vystaveno</t>
  </si>
  <si>
    <t>ŽPSV s.r.o.</t>
  </si>
  <si>
    <t>06298362</t>
  </si>
  <si>
    <t>PAVELKOVÁ Ivana, Ing.</t>
  </si>
  <si>
    <t>801</t>
  </si>
  <si>
    <t>Správa železnic, státní organizace</t>
  </si>
  <si>
    <t>08</t>
  </si>
  <si>
    <t>O8 Odbor nákupu a veřejných zakázek</t>
  </si>
  <si>
    <t>Materiál</t>
  </si>
  <si>
    <t>CZK</t>
  </si>
  <si>
    <t>Oblastní ředitelství Praha</t>
  </si>
  <si>
    <t>00042171</t>
  </si>
  <si>
    <t>SVOBODOVÁ Ilona, JUDr.</t>
  </si>
  <si>
    <t>00042001</t>
  </si>
  <si>
    <t>Provoz</t>
  </si>
  <si>
    <t>47750/2020-SZ-GR-O8</t>
  </si>
  <si>
    <t>Rámcová dohoda</t>
  </si>
  <si>
    <t>80120112</t>
  </si>
  <si>
    <t>Oblastní ředitelství Hradec Králové</t>
  </si>
  <si>
    <t>Stornováno</t>
  </si>
  <si>
    <t>Zelená</t>
  </si>
  <si>
    <t>152200/2021-SZ-GR-O8</t>
  </si>
  <si>
    <t>02.10.2021</t>
  </si>
  <si>
    <t>OŘ HK 640/056/2021</t>
  </si>
  <si>
    <t>124346/2021-SZ-GR-O8</t>
  </si>
  <si>
    <t>30. 09. 2021</t>
  </si>
  <si>
    <t>OŘ Praha 306/2021</t>
  </si>
  <si>
    <t>37074/2021-SZ-GR-O8</t>
  </si>
  <si>
    <t>37020/2021-SZ-GR-O8</t>
  </si>
  <si>
    <t>11.08.2021</t>
  </si>
  <si>
    <t>OŘ Olomouc 633070/2021-PB-II.Q.</t>
  </si>
  <si>
    <t>Oblastní ředitelství Olomouc</t>
  </si>
  <si>
    <t>PS_I</t>
  </si>
  <si>
    <t>36297/2021-SZ-GR-O8</t>
  </si>
  <si>
    <t>01.06.2021</t>
  </si>
  <si>
    <t>OŘ Praha 020/2021</t>
  </si>
  <si>
    <t>35117/2021-SZ-GR-O8</t>
  </si>
  <si>
    <t>21.07.2021</t>
  </si>
  <si>
    <t>OŘ Brno 31256/21</t>
  </si>
  <si>
    <t>Oblastní ředitelství Brno</t>
  </si>
  <si>
    <t>34688/2021-SZ-GR-O8</t>
  </si>
  <si>
    <t>18.09.2021</t>
  </si>
  <si>
    <t>OŘ Praha 219/2021</t>
  </si>
  <si>
    <t>34687/2021-SZ-GR-O8</t>
  </si>
  <si>
    <t>08.09.2021</t>
  </si>
  <si>
    <t>OŘ Praha 087/2021</t>
  </si>
  <si>
    <t>34674/2021-SZ-GR-O8</t>
  </si>
  <si>
    <t>25.08.2021</t>
  </si>
  <si>
    <t>OŘ Praha 085/2021</t>
  </si>
  <si>
    <t>34655/2021-SZ-GR-O8</t>
  </si>
  <si>
    <t>30.06.2021</t>
  </si>
  <si>
    <t>OŘ Ostrava 2104/05-2021</t>
  </si>
  <si>
    <t>Oblastní ředitelství Ostrava</t>
  </si>
  <si>
    <t>34652/2021-SZ-GR-O8</t>
  </si>
  <si>
    <t>26.08.2021</t>
  </si>
  <si>
    <t>OŘ Ostrava 5101/05-2021</t>
  </si>
  <si>
    <t>29805/2021-SZ-GR-O8</t>
  </si>
  <si>
    <t>16.07.2021</t>
  </si>
  <si>
    <t>OŘ Praha 195/2021</t>
  </si>
  <si>
    <t>Kolín</t>
  </si>
  <si>
    <t>26514/2021-SZ-GR-O8</t>
  </si>
  <si>
    <t>05.06.2021</t>
  </si>
  <si>
    <t>OŘ Praha 061/2021</t>
  </si>
  <si>
    <t>Kralupy nad Vltavou</t>
  </si>
  <si>
    <t>23445/2021-SZ-GR-O8</t>
  </si>
  <si>
    <t>OŘ Praha 056/2021</t>
  </si>
  <si>
    <t>21985/2021-SZ-GR-O8</t>
  </si>
  <si>
    <t>12.7.2021</t>
  </si>
  <si>
    <t>OŘ Ostrava 5059/03-2021</t>
  </si>
  <si>
    <t>21670/2021-SZ-GR-O8</t>
  </si>
  <si>
    <t>21.05.2021</t>
  </si>
  <si>
    <t>OŘ Olomouc 633061/2021-PB-II.Q.</t>
  </si>
  <si>
    <t>Kostelec na Hané</t>
  </si>
  <si>
    <t>17206/2021-SZ-GR-O8</t>
  </si>
  <si>
    <t>08.06.2021</t>
  </si>
  <si>
    <t>OŘ Ostrava 5048/03-2021</t>
  </si>
  <si>
    <t>13499/2021-SZ-GR-O8</t>
  </si>
  <si>
    <t>OŘ Ostrava 5041/02-2021</t>
  </si>
  <si>
    <t>13488/2021-SZ-GR-O8</t>
  </si>
  <si>
    <t>25.5.2021</t>
  </si>
  <si>
    <t>OŘ Ostrava 5040/02-2021</t>
  </si>
  <si>
    <t>13478/2021-SZ-GR-O8</t>
  </si>
  <si>
    <t>OŘ Ústí 650-010/2021</t>
  </si>
  <si>
    <t>Oblastní ředitelství Ústí nad Labem</t>
  </si>
  <si>
    <t>13183/2021-SZ-GR-O8</t>
  </si>
  <si>
    <t>OŘ Ústí 650-009/2021</t>
  </si>
  <si>
    <t>13170/2021-SZ-GR-O8</t>
  </si>
  <si>
    <t>OŘ Ústí 650-031/2021</t>
  </si>
  <si>
    <t>13125/2021-SZ-GR-O8</t>
  </si>
  <si>
    <t>15.04.2021</t>
  </si>
  <si>
    <t>OŘ Olomouc 633048/2021-PB-II.Q.</t>
  </si>
  <si>
    <t>11905/2021-SZ-GR-O8</t>
  </si>
  <si>
    <t>06.04.2021</t>
  </si>
  <si>
    <t>OŘ Praha 84, 85/2021</t>
  </si>
  <si>
    <t>11904/2021-SŽ-GŘ-O8</t>
  </si>
  <si>
    <t>03.05.2021</t>
  </si>
  <si>
    <t>OŘ Praha 023/2021</t>
  </si>
  <si>
    <t>10425/2021-SZ-GR-O8</t>
  </si>
  <si>
    <t>20.04.2021</t>
  </si>
  <si>
    <t>OŘ Plzeň 29/2021</t>
  </si>
  <si>
    <t>Oblastní ředitelství Plzeň</t>
  </si>
  <si>
    <t>10424/2021-SZ-GR-O8</t>
  </si>
  <si>
    <t>04.06.2021</t>
  </si>
  <si>
    <t>OŘ Plzeň 28/2021</t>
  </si>
  <si>
    <t>8277/2021-SZ-GR-O8</t>
  </si>
  <si>
    <t>10.05.2021</t>
  </si>
  <si>
    <t>OŘ Plzeň 21/2021</t>
  </si>
  <si>
    <t>Kolinec - Malonice</t>
  </si>
  <si>
    <t>6482/2021-SZ-GR-O8</t>
  </si>
  <si>
    <t>24.03.2021</t>
  </si>
  <si>
    <t>OŘ Plzeň 89/2020</t>
  </si>
  <si>
    <t>Klatovy</t>
  </si>
  <si>
    <t>4396/2021-SZ-GR-O8</t>
  </si>
  <si>
    <t>12.04.2021</t>
  </si>
  <si>
    <t>OŘ Brno 31025/21</t>
  </si>
  <si>
    <t>Blažovice</t>
  </si>
  <si>
    <t>4375/2021-SZ-GR-O8</t>
  </si>
  <si>
    <t>OŘ Brno 31011/21</t>
  </si>
  <si>
    <t>Břeclav</t>
  </si>
  <si>
    <t>87462/2020-SZ-GR-O8</t>
  </si>
  <si>
    <t>do 06.04.2021</t>
  </si>
  <si>
    <t>OŘ HK 640/092/2020</t>
  </si>
  <si>
    <t>Stará Paka</t>
  </si>
  <si>
    <t>87441/2020-SZ-GR-O8</t>
  </si>
  <si>
    <t>OŘ Ústí 650-040/2021</t>
  </si>
  <si>
    <t>20/801080969</t>
  </si>
  <si>
    <t>84730/2020-SZ-GR-O8</t>
  </si>
  <si>
    <t>83094/2020-SZ-GR-O8</t>
  </si>
  <si>
    <t>OŘ Plzeň 94/2020</t>
  </si>
  <si>
    <t>Pocínovice</t>
  </si>
  <si>
    <t>83090/2020-SZ-GR-O8</t>
  </si>
  <si>
    <t>31.05.2021</t>
  </si>
  <si>
    <t>OŘ Plzeň 93/2020</t>
  </si>
  <si>
    <t>Dobřany</t>
  </si>
  <si>
    <t>83082/2020-SZ-GR-O8</t>
  </si>
  <si>
    <t>10.08.2021</t>
  </si>
  <si>
    <t>OŘ Plzeň 92/2020</t>
  </si>
  <si>
    <t>Horažďovice - Žichovice</t>
  </si>
  <si>
    <t>83008/2020-SZ-GR-O8</t>
  </si>
  <si>
    <t>31.03.2021</t>
  </si>
  <si>
    <t>OŘ Ústí 650-002/2021</t>
  </si>
  <si>
    <t>Rumburk</t>
  </si>
  <si>
    <t>62789/2020-SZ-GR-O8</t>
  </si>
  <si>
    <t>OŘ Ústí 650-118/20</t>
  </si>
  <si>
    <t>60E2</t>
  </si>
  <si>
    <t>49E1</t>
  </si>
  <si>
    <t>Kolejnice tvaru</t>
  </si>
  <si>
    <t>Celková nabídková cena</t>
  </si>
  <si>
    <t>materiál vč. dopravy pro OŘ Praha</t>
  </si>
  <si>
    <t>materiál vč. dopravy pro OŘ Plzeň</t>
  </si>
  <si>
    <t>materiál vč. dopravy pro OŘ Ústí n.L.</t>
  </si>
  <si>
    <t>materiál vč. dopravy pro OŘ Brno</t>
  </si>
  <si>
    <t>materiál vč. dopravy pro OŘ Hradec Králové</t>
  </si>
  <si>
    <t>materiál vč. dopravy pro OŘ Ostrava</t>
  </si>
  <si>
    <t>m *)</t>
  </si>
  <si>
    <t>Příloha č. 2 Zadávací dokumentace – Požadavky na zpracování nabídkové ceny</t>
  </si>
  <si>
    <t>Vysvětlivky:</t>
  </si>
  <si>
    <r>
      <rPr>
        <b/>
        <sz val="10"/>
        <color theme="1"/>
        <rFont val="Verdana"/>
        <family val="2"/>
        <charset val="238"/>
      </rPr>
      <t>Materiál včetně dopravy pro OŘ</t>
    </r>
    <r>
      <rPr>
        <sz val="10"/>
        <color theme="1"/>
        <rFont val="Verdana"/>
        <family val="2"/>
        <charset val="238"/>
      </rPr>
      <t xml:space="preserve"> = FCA cena za materiál vč. dopravy do oblasti celého příslušného Oblastního ředitelství Zadavatele, tzn. platí pro železniční stanice v obvodu jednotlivých Oblastních ředitelství Správy železnic, pro optimálně vytížený vagón, bez ohledu na výrobní délky kolejnic a železniční stanice, zahrnující veškeré náklady dodavatele s tímto spojené</t>
    </r>
    <r>
      <rPr>
        <sz val="12"/>
        <color theme="1"/>
        <rFont val="Verdana"/>
        <family val="2"/>
        <charset val="238"/>
      </rPr>
      <t xml:space="preserve">. </t>
    </r>
  </si>
  <si>
    <r>
      <rPr>
        <b/>
        <sz val="10"/>
        <rFont val="Verdana"/>
        <family val="2"/>
        <charset val="238"/>
      </rPr>
      <t>FCA cena za materiál</t>
    </r>
    <r>
      <rPr>
        <sz val="10"/>
        <rFont val="Verdana"/>
        <family val="2"/>
        <charset val="238"/>
      </rPr>
      <t xml:space="preserve"> - franko cena = cena 1 tuny kolejnice příslušného tvaru, zahrnující veškeré náklady dodavatele včetně naložení a přejímky Zadavatelem, a to bez dopravy.</t>
    </r>
  </si>
  <si>
    <r>
      <rPr>
        <b/>
        <sz val="11"/>
        <color rgb="FF000000"/>
        <rFont val="Calibri"/>
        <family val="2"/>
        <charset val="238"/>
        <scheme val="minor"/>
      </rPr>
      <t>Měrná jednotka</t>
    </r>
    <r>
      <rPr>
        <sz val="11"/>
        <color indexed="8"/>
        <rFont val="Calibri"/>
        <family val="2"/>
        <charset val="238"/>
        <scheme val="minor"/>
      </rPr>
      <t xml:space="preserve"> = 1 tuna</t>
    </r>
  </si>
  <si>
    <t>Stykovaná kolej: tvar kolejnice - *) výrobní délky nad rámec délek základních</t>
  </si>
  <si>
    <t xml:space="preserve"> Bezstyková kolej: tvar kolejnice - *) maximální výrobní délky</t>
  </si>
  <si>
    <t xml:space="preserve">Předpokládaný objem odběru kolejnic v měrné jednotce [t], stanovený pouze pro účely hodnocení </t>
  </si>
  <si>
    <t xml:space="preserve">kolejnice 49E1 </t>
  </si>
  <si>
    <t xml:space="preserve">kolejnice 60E2 </t>
  </si>
  <si>
    <t>Měna</t>
  </si>
  <si>
    <r>
      <t xml:space="preserve">Dodavatel doplní do podbarvených polí: (i) cenu FCA za materiál v měrné jednotce 1 tuna a (ii) ceny FCA za materiál v měrné jednotce 1 tuna </t>
    </r>
    <r>
      <rPr>
        <b/>
        <sz val="10"/>
        <rFont val="Verdana"/>
        <family val="2"/>
        <charset val="238"/>
      </rPr>
      <t>včetně dopravy do oblasti celého příslušného Oblastního ředitelství Zadavatele</t>
    </r>
    <r>
      <rPr>
        <sz val="10"/>
        <rFont val="Verdana"/>
        <family val="2"/>
        <charset val="238"/>
      </rPr>
      <t>, pro optimálně vytížený vagón, bez ohledu na výrobní délky kolejnic, železniční stanice. (iii) Měnu, ve které je nabídka podávána. Dodavatel vyplňuje pouze podbarvená pole.</t>
    </r>
  </si>
  <si>
    <t>*) K základním délkám kolejnic (25 m pro tvary 49E1 a 60E2) uvedeným v Zadávací dokumentaci, dodavatel uvede délky dlouhých (minimálně 74 m) kolejnicových pásů (např. 75, 80, 120 m) dle možností své výroby a dodávek</t>
  </si>
  <si>
    <t>EUR</t>
  </si>
  <si>
    <t>Kč</t>
  </si>
  <si>
    <t>Bez dopravy</t>
  </si>
  <si>
    <t>Dodavatel vybere požadovanou měnu v bunce B8</t>
  </si>
  <si>
    <t>nabídková cena  - FCA</t>
  </si>
  <si>
    <t>Předmět hodnocení</t>
  </si>
  <si>
    <t>Celková nabídková cena dle OŘ s dopravou a varianty bez dopravy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</si>
</sst>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\ &quot;Kč&quot;\ \z\a\ \t;\-#,##0\ &quot;Kč&quot;"/>
    <numFmt numFmtId="166" formatCode="#,##0.00_ ;\-#,##0.00\ "/>
    <numFmt numFmtId="167" formatCode="#,##0.00\ &quot;Kč&quot;"/>
  </numFmts>
  <fonts count="27" x14ac:knownFonts="1">
    <font>
      <sz val="10"/>
      <name val="Verdana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name val="Verdana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9"/>
      <color indexed="8"/>
      <name val="Verdana"/>
      <family val="2"/>
      <charset val="238"/>
    </font>
    <font>
      <sz val="10"/>
      <name val="Calibri"/>
      <family val="2"/>
      <charset val="238"/>
    </font>
    <font>
      <sz val="9"/>
      <name val="Verdana"/>
      <family val="2"/>
      <charset val="238"/>
    </font>
    <font>
      <i/>
      <sz val="9"/>
      <color indexed="8"/>
      <name val="Verdana"/>
      <family val="2"/>
      <charset val="238"/>
    </font>
    <font>
      <i/>
      <sz val="9"/>
      <name val="Verdana"/>
      <family val="2"/>
      <charset val="238"/>
    </font>
    <font>
      <i/>
      <sz val="10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10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b/>
      <sz val="8"/>
      <name val="Verdan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11"/>
      <color rgb="FF000000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44" fontId="15" fillId="0" borderId="0" applyFont="0" applyFill="0" applyBorder="0" applyAlignment="0" applyProtection="0"/>
    <xf numFmtId="0" fontId="2" fillId="0" borderId="0"/>
    <xf numFmtId="0" fontId="19" fillId="0" borderId="0"/>
    <xf numFmtId="0" fontId="20" fillId="0" borderId="0"/>
    <xf numFmtId="0" fontId="21" fillId="0" borderId="0"/>
    <xf numFmtId="0" fontId="20" fillId="12" borderId="0" applyNumberFormat="0" applyBorder="0" applyAlignment="0" applyProtection="0"/>
  </cellStyleXfs>
  <cellXfs count="143">
    <xf numFmtId="0" fontId="0" fillId="0" borderId="0" xfId="0"/>
    <xf numFmtId="0" fontId="4" fillId="0" borderId="1" xfId="0" applyFont="1" applyBorder="1"/>
    <xf numFmtId="0" fontId="7" fillId="2" borderId="2" xfId="0" applyFont="1" applyFill="1" applyBorder="1" applyAlignment="1">
      <alignment vertical="center"/>
    </xf>
    <xf numFmtId="14" fontId="7" fillId="2" borderId="2" xfId="0" applyNumberFormat="1" applyFont="1" applyFill="1" applyBorder="1" applyAlignment="1">
      <alignment horizontal="right" vertical="center"/>
    </xf>
    <xf numFmtId="14" fontId="7" fillId="3" borderId="2" xfId="0" applyNumberFormat="1" applyFont="1" applyFill="1" applyBorder="1" applyAlignment="1">
      <alignment horizontal="left"/>
    </xf>
    <xf numFmtId="4" fontId="7" fillId="2" borderId="2" xfId="0" applyNumberFormat="1" applyFont="1" applyFill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 wrapText="1"/>
    </xf>
    <xf numFmtId="0" fontId="7" fillId="2" borderId="3" xfId="0" applyFont="1" applyFill="1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49" fontId="0" fillId="0" borderId="2" xfId="0" applyNumberFormat="1" applyBorder="1" applyAlignment="1">
      <alignment horizontal="left"/>
    </xf>
    <xf numFmtId="0" fontId="0" fillId="4" borderId="2" xfId="0" applyFill="1" applyBorder="1"/>
    <xf numFmtId="0" fontId="0" fillId="0" borderId="0" xfId="0" applyAlignment="1">
      <alignment horizontal="left"/>
    </xf>
    <xf numFmtId="49" fontId="0" fillId="5" borderId="2" xfId="0" applyNumberFormat="1" applyFill="1" applyBorder="1" applyAlignment="1">
      <alignment horizontal="left"/>
    </xf>
    <xf numFmtId="49" fontId="8" fillId="5" borderId="2" xfId="0" applyNumberFormat="1" applyFont="1" applyFill="1" applyBorder="1" applyAlignment="1">
      <alignment horizontal="left"/>
    </xf>
    <xf numFmtId="14" fontId="7" fillId="0" borderId="2" xfId="0" applyNumberFormat="1" applyFont="1" applyBorder="1" applyAlignment="1">
      <alignment horizontal="left"/>
    </xf>
    <xf numFmtId="14" fontId="7" fillId="6" borderId="2" xfId="0" applyNumberFormat="1" applyFont="1" applyFill="1" applyBorder="1" applyAlignment="1">
      <alignment horizontal="left"/>
    </xf>
    <xf numFmtId="14" fontId="7" fillId="7" borderId="2" xfId="0" applyNumberFormat="1" applyFont="1" applyFill="1" applyBorder="1" applyAlignment="1">
      <alignment horizontal="left"/>
    </xf>
    <xf numFmtId="14" fontId="7" fillId="8" borderId="2" xfId="0" applyNumberFormat="1" applyFont="1" applyFill="1" applyBorder="1" applyAlignment="1">
      <alignment horizontal="left"/>
    </xf>
    <xf numFmtId="49" fontId="8" fillId="9" borderId="2" xfId="0" applyNumberFormat="1" applyFont="1" applyFill="1" applyBorder="1" applyAlignment="1">
      <alignment horizontal="left"/>
    </xf>
    <xf numFmtId="14" fontId="9" fillId="6" borderId="2" xfId="0" applyNumberFormat="1" applyFont="1" applyFill="1" applyBorder="1" applyAlignment="1">
      <alignment horizontal="left"/>
    </xf>
    <xf numFmtId="0" fontId="10" fillId="2" borderId="2" xfId="0" applyFont="1" applyFill="1" applyBorder="1" applyAlignment="1">
      <alignment vertical="center"/>
    </xf>
    <xf numFmtId="14" fontId="10" fillId="2" borderId="2" xfId="0" applyNumberFormat="1" applyFont="1" applyFill="1" applyBorder="1" applyAlignment="1">
      <alignment horizontal="right" vertical="center"/>
    </xf>
    <xf numFmtId="14" fontId="11" fillId="6" borderId="2" xfId="0" applyNumberFormat="1" applyFont="1" applyFill="1" applyBorder="1" applyAlignment="1">
      <alignment horizontal="left"/>
    </xf>
    <xf numFmtId="4" fontId="10" fillId="2" borderId="2" xfId="0" applyNumberFormat="1" applyFont="1" applyFill="1" applyBorder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0" fontId="12" fillId="0" borderId="2" xfId="0" applyFont="1" applyBorder="1"/>
    <xf numFmtId="0" fontId="12" fillId="0" borderId="2" xfId="0" applyFont="1" applyBorder="1" applyAlignment="1">
      <alignment horizontal="left"/>
    </xf>
    <xf numFmtId="0" fontId="12" fillId="0" borderId="2" xfId="0" applyFont="1" applyBorder="1" applyAlignment="1">
      <alignment horizontal="center"/>
    </xf>
    <xf numFmtId="0" fontId="13" fillId="0" borderId="2" xfId="0" applyFont="1" applyBorder="1"/>
    <xf numFmtId="0" fontId="7" fillId="2" borderId="2" xfId="0" applyFont="1" applyFill="1" applyBorder="1" applyAlignment="1">
      <alignment horizontal="center" vertical="center"/>
    </xf>
    <xf numFmtId="14" fontId="3" fillId="0" borderId="2" xfId="0" applyNumberFormat="1" applyFont="1" applyBorder="1"/>
    <xf numFmtId="14" fontId="3" fillId="6" borderId="2" xfId="0" applyNumberFormat="1" applyFont="1" applyFill="1" applyBorder="1"/>
    <xf numFmtId="0" fontId="3" fillId="0" borderId="2" xfId="0" applyFont="1" applyBorder="1"/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49" fontId="3" fillId="5" borderId="2" xfId="0" applyNumberFormat="1" applyFont="1" applyFill="1" applyBorder="1" applyAlignment="1">
      <alignment horizontal="left"/>
    </xf>
    <xf numFmtId="0" fontId="3" fillId="0" borderId="0" xfId="0" applyFont="1"/>
    <xf numFmtId="14" fontId="3" fillId="8" borderId="2" xfId="0" applyNumberFormat="1" applyFont="1" applyFill="1" applyBorder="1"/>
    <xf numFmtId="0" fontId="14" fillId="0" borderId="2" xfId="0" applyFont="1" applyBorder="1"/>
    <xf numFmtId="49" fontId="3" fillId="0" borderId="2" xfId="0" applyNumberFormat="1" applyFont="1" applyBorder="1" applyAlignment="1">
      <alignment horizontal="left"/>
    </xf>
    <xf numFmtId="0" fontId="14" fillId="4" borderId="2" xfId="0" applyFont="1" applyFill="1" applyBorder="1"/>
    <xf numFmtId="0" fontId="14" fillId="5" borderId="2" xfId="0" applyFont="1" applyFill="1" applyBorder="1" applyAlignment="1">
      <alignment horizontal="left"/>
    </xf>
    <xf numFmtId="0" fontId="14" fillId="0" borderId="2" xfId="0" applyFont="1" applyBorder="1" applyAlignment="1">
      <alignment horizontal="left"/>
    </xf>
    <xf numFmtId="14" fontId="3" fillId="10" borderId="2" xfId="0" applyNumberFormat="1" applyFont="1" applyFill="1" applyBorder="1"/>
    <xf numFmtId="164" fontId="0" fillId="0" borderId="0" xfId="1" applyNumberFormat="1" applyFont="1"/>
    <xf numFmtId="0" fontId="0" fillId="11" borderId="0" xfId="0" applyFill="1"/>
    <xf numFmtId="164" fontId="0" fillId="11" borderId="0" xfId="1" applyNumberFormat="1" applyFont="1" applyFill="1"/>
    <xf numFmtId="0" fontId="0" fillId="0" borderId="0" xfId="0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center" vertical="center" wrapText="1"/>
    </xf>
    <xf numFmtId="0" fontId="17" fillId="5" borderId="3" xfId="0" applyFont="1" applyFill="1" applyBorder="1" applyAlignment="1">
      <alignment horizontal="center" vertical="center" wrapText="1"/>
    </xf>
    <xf numFmtId="0" fontId="18" fillId="0" borderId="4" xfId="0" applyFont="1" applyBorder="1"/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6" fillId="0" borderId="0" xfId="0" applyFont="1"/>
    <xf numFmtId="0" fontId="1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164" fontId="17" fillId="0" borderId="2" xfId="1" applyNumberFormat="1" applyFont="1" applyBorder="1" applyAlignment="1">
      <alignment horizontal="center" vertical="center"/>
    </xf>
    <xf numFmtId="164" fontId="17" fillId="0" borderId="3" xfId="1" applyNumberFormat="1" applyFont="1" applyBorder="1" applyAlignment="1">
      <alignment horizontal="center" vertical="center"/>
    </xf>
    <xf numFmtId="0" fontId="17" fillId="0" borderId="0" xfId="0" applyFont="1"/>
    <xf numFmtId="14" fontId="0" fillId="0" borderId="0" xfId="0" applyNumberFormat="1"/>
    <xf numFmtId="22" fontId="0" fillId="0" borderId="0" xfId="0" applyNumberFormat="1"/>
    <xf numFmtId="49" fontId="18" fillId="0" borderId="0" xfId="0" applyNumberFormat="1" applyFont="1"/>
    <xf numFmtId="164" fontId="17" fillId="0" borderId="0" xfId="0" applyNumberFormat="1" applyFont="1" applyAlignment="1">
      <alignment horizontal="center" vertical="center"/>
    </xf>
    <xf numFmtId="0" fontId="15" fillId="0" borderId="0" xfId="0" applyFont="1"/>
    <xf numFmtId="0" fontId="15" fillId="11" borderId="10" xfId="0" applyFont="1" applyFill="1" applyBorder="1" applyAlignment="1" applyProtection="1">
      <alignment horizontal="right" vertical="center"/>
      <protection locked="0"/>
    </xf>
    <xf numFmtId="0" fontId="15" fillId="11" borderId="12" xfId="0" applyFont="1" applyFill="1" applyBorder="1" applyAlignment="1" applyProtection="1">
      <alignment horizontal="right" vertical="center"/>
      <protection locked="0"/>
    </xf>
    <xf numFmtId="0" fontId="23" fillId="0" borderId="8" xfId="0" applyFont="1" applyBorder="1" applyAlignment="1">
      <alignment vertical="center"/>
    </xf>
    <xf numFmtId="0" fontId="23" fillId="0" borderId="11" xfId="0" applyFont="1" applyBorder="1" applyAlignment="1">
      <alignment vertical="center"/>
    </xf>
    <xf numFmtId="0" fontId="23" fillId="0" borderId="0" xfId="0" applyFont="1" applyAlignment="1" applyProtection="1">
      <alignment horizontal="center"/>
      <protection locked="0"/>
    </xf>
    <xf numFmtId="0" fontId="23" fillId="0" borderId="0" xfId="0" applyFont="1" applyAlignment="1">
      <alignment wrapText="1"/>
    </xf>
    <xf numFmtId="0" fontId="15" fillId="0" borderId="0" xfId="0" applyFont="1" applyAlignment="1">
      <alignment horizontal="left"/>
    </xf>
    <xf numFmtId="166" fontId="17" fillId="0" borderId="2" xfId="1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7" fillId="0" borderId="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166" fontId="17" fillId="0" borderId="2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5" fillId="11" borderId="9" xfId="0" applyFont="1" applyFill="1" applyBorder="1" applyAlignment="1" applyProtection="1">
      <alignment horizontal="right" vertical="center" wrapText="1"/>
      <protection locked="0"/>
    </xf>
    <xf numFmtId="0" fontId="15" fillId="11" borderId="3" xfId="0" applyFont="1" applyFill="1" applyBorder="1" applyAlignment="1" applyProtection="1">
      <alignment horizontal="right" vertical="center" wrapText="1"/>
      <protection locked="0"/>
    </xf>
    <xf numFmtId="0" fontId="17" fillId="0" borderId="0" xfId="0" applyFont="1" applyAlignment="1">
      <alignment horizontal="center" vertical="center" wrapText="1"/>
    </xf>
    <xf numFmtId="49" fontId="18" fillId="0" borderId="2" xfId="0" applyNumberFormat="1" applyFont="1" applyBorder="1"/>
    <xf numFmtId="0" fontId="17" fillId="0" borderId="26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left" vertical="top" wrapText="1"/>
    </xf>
    <xf numFmtId="49" fontId="18" fillId="0" borderId="0" xfId="0" applyNumberFormat="1" applyFont="1" applyBorder="1"/>
    <xf numFmtId="167" fontId="17" fillId="0" borderId="0" xfId="1" applyNumberFormat="1" applyFont="1" applyFill="1" applyBorder="1" applyAlignment="1">
      <alignment horizontal="center" vertical="center" wrapText="1"/>
    </xf>
    <xf numFmtId="166" fontId="17" fillId="0" borderId="0" xfId="1" applyNumberFormat="1" applyFont="1" applyFill="1" applyBorder="1" applyAlignment="1">
      <alignment horizontal="center" vertical="center"/>
    </xf>
    <xf numFmtId="166" fontId="17" fillId="0" borderId="2" xfId="0" applyNumberFormat="1" applyFont="1" applyBorder="1" applyAlignment="1">
      <alignment horizontal="center" vertical="center" wrapText="1"/>
    </xf>
    <xf numFmtId="166" fontId="17" fillId="0" borderId="2" xfId="0" applyNumberFormat="1" applyFont="1" applyBorder="1" applyAlignment="1">
      <alignment horizontal="center" vertical="center"/>
    </xf>
    <xf numFmtId="0" fontId="0" fillId="0" borderId="0" xfId="0" applyBorder="1"/>
    <xf numFmtId="49" fontId="18" fillId="0" borderId="2" xfId="0" applyNumberFormat="1" applyFont="1" applyBorder="1" applyAlignment="1">
      <alignment wrapText="1"/>
    </xf>
    <xf numFmtId="0" fontId="18" fillId="0" borderId="0" xfId="0" applyFont="1" applyBorder="1" applyAlignment="1">
      <alignment wrapText="1"/>
    </xf>
    <xf numFmtId="166" fontId="0" fillId="0" borderId="0" xfId="0" applyNumberFormat="1" applyBorder="1" applyAlignment="1">
      <alignment wrapText="1"/>
    </xf>
    <xf numFmtId="0" fontId="18" fillId="0" borderId="2" xfId="0" applyFont="1" applyFill="1" applyBorder="1" applyAlignment="1">
      <alignment wrapText="1"/>
    </xf>
    <xf numFmtId="4" fontId="17" fillId="0" borderId="2" xfId="1" applyNumberFormat="1" applyFont="1" applyFill="1" applyBorder="1" applyAlignment="1">
      <alignment horizontal="center" vertical="center" wrapText="1"/>
    </xf>
    <xf numFmtId="4" fontId="17" fillId="0" borderId="2" xfId="1" applyNumberFormat="1" applyFont="1" applyFill="1" applyBorder="1" applyAlignment="1">
      <alignment horizontal="center" vertical="center"/>
    </xf>
    <xf numFmtId="4" fontId="17" fillId="0" borderId="2" xfId="0" applyNumberFormat="1" applyFont="1" applyBorder="1" applyAlignment="1">
      <alignment horizontal="center" vertical="center"/>
    </xf>
    <xf numFmtId="4" fontId="17" fillId="0" borderId="2" xfId="0" applyNumberFormat="1" applyFont="1" applyBorder="1" applyAlignment="1">
      <alignment horizontal="center" vertical="center" wrapText="1"/>
    </xf>
    <xf numFmtId="4" fontId="4" fillId="14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22" xfId="0" applyBorder="1" applyAlignment="1">
      <alignment horizontal="center"/>
    </xf>
    <xf numFmtId="0" fontId="26" fillId="14" borderId="14" xfId="0" applyFont="1" applyFill="1" applyBorder="1" applyAlignment="1">
      <alignment horizontal="left" vertical="top"/>
    </xf>
    <xf numFmtId="0" fontId="26" fillId="14" borderId="15" xfId="0" applyFont="1" applyFill="1" applyBorder="1" applyAlignment="1">
      <alignment horizontal="left" vertical="top"/>
    </xf>
    <xf numFmtId="0" fontId="26" fillId="14" borderId="13" xfId="0" applyFont="1" applyFill="1" applyBorder="1" applyAlignment="1">
      <alignment horizontal="left" vertical="top"/>
    </xf>
    <xf numFmtId="0" fontId="4" fillId="0" borderId="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3" fillId="13" borderId="16" xfId="0" applyFont="1" applyFill="1" applyBorder="1" applyAlignment="1">
      <alignment horizontal="center" vertical="center" wrapText="1"/>
    </xf>
    <xf numFmtId="0" fontId="23" fillId="13" borderId="17" xfId="0" applyFont="1" applyFill="1" applyBorder="1" applyAlignment="1">
      <alignment horizontal="center" vertical="center" wrapText="1"/>
    </xf>
    <xf numFmtId="0" fontId="23" fillId="13" borderId="18" xfId="0" applyFont="1" applyFill="1" applyBorder="1" applyAlignment="1">
      <alignment horizontal="center" vertical="center" wrapText="1"/>
    </xf>
    <xf numFmtId="0" fontId="23" fillId="13" borderId="19" xfId="0" applyFont="1" applyFill="1" applyBorder="1" applyAlignment="1">
      <alignment horizontal="center" vertical="center" wrapText="1"/>
    </xf>
    <xf numFmtId="0" fontId="23" fillId="13" borderId="1" xfId="0" applyFont="1" applyFill="1" applyBorder="1" applyAlignment="1">
      <alignment horizontal="center" vertical="center" wrapText="1"/>
    </xf>
    <xf numFmtId="0" fontId="23" fillId="13" borderId="20" xfId="0" applyFont="1" applyFill="1" applyBorder="1" applyAlignment="1">
      <alignment horizontal="center" vertical="center" wrapText="1"/>
    </xf>
    <xf numFmtId="0" fontId="23" fillId="13" borderId="5" xfId="0" applyFont="1" applyFill="1" applyBorder="1" applyAlignment="1">
      <alignment horizontal="center" vertical="center"/>
    </xf>
    <xf numFmtId="0" fontId="23" fillId="13" borderId="6" xfId="0" applyFont="1" applyFill="1" applyBorder="1" applyAlignment="1">
      <alignment horizontal="center" vertical="center"/>
    </xf>
    <xf numFmtId="0" fontId="23" fillId="13" borderId="7" xfId="0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15" fillId="0" borderId="28" xfId="0" applyFont="1" applyBorder="1" applyAlignment="1">
      <alignment horizontal="left" wrapText="1"/>
    </xf>
    <xf numFmtId="0" fontId="15" fillId="0" borderId="25" xfId="0" applyFont="1" applyBorder="1" applyAlignment="1">
      <alignment horizontal="left" wrapText="1"/>
    </xf>
    <xf numFmtId="0" fontId="15" fillId="0" borderId="10" xfId="0" applyFont="1" applyBorder="1" applyAlignment="1">
      <alignment horizontal="left" wrapText="1"/>
    </xf>
    <xf numFmtId="0" fontId="24" fillId="0" borderId="23" xfId="0" applyFont="1" applyBorder="1" applyAlignment="1">
      <alignment horizontal="left" wrapText="1"/>
    </xf>
    <xf numFmtId="0" fontId="24" fillId="0" borderId="24" xfId="0" applyFont="1" applyBorder="1" applyAlignment="1">
      <alignment horizontal="left" wrapText="1"/>
    </xf>
    <xf numFmtId="0" fontId="24" fillId="0" borderId="12" xfId="0" applyFont="1" applyBorder="1" applyAlignment="1">
      <alignment horizontal="left" wrapText="1"/>
    </xf>
    <xf numFmtId="0" fontId="22" fillId="0" borderId="32" xfId="0" applyFont="1" applyBorder="1" applyAlignment="1">
      <alignment horizontal="left" vertical="top"/>
    </xf>
    <xf numFmtId="0" fontId="22" fillId="0" borderId="29" xfId="0" applyFont="1" applyBorder="1" applyAlignment="1">
      <alignment horizontal="left" vertical="top"/>
    </xf>
    <xf numFmtId="0" fontId="22" fillId="0" borderId="33" xfId="0" applyFont="1" applyBorder="1" applyAlignment="1">
      <alignment horizontal="left" vertical="top"/>
    </xf>
    <xf numFmtId="0" fontId="23" fillId="0" borderId="0" xfId="0" applyFont="1" applyAlignment="1">
      <alignment horizontal="left" wrapText="1"/>
    </xf>
    <xf numFmtId="165" fontId="4" fillId="11" borderId="27" xfId="1" applyNumberFormat="1" applyFont="1" applyFill="1" applyBorder="1" applyAlignment="1" applyProtection="1">
      <alignment horizontal="center" vertical="center" wrapText="1"/>
      <protection locked="0"/>
    </xf>
    <xf numFmtId="4" fontId="17" fillId="11" borderId="2" xfId="1" applyNumberFormat="1" applyFont="1" applyFill="1" applyBorder="1" applyAlignment="1" applyProtection="1">
      <alignment horizontal="center" vertical="center" wrapText="1"/>
      <protection locked="0"/>
    </xf>
    <xf numFmtId="166" fontId="17" fillId="11" borderId="2" xfId="1" applyNumberFormat="1" applyFont="1" applyFill="1" applyBorder="1" applyAlignment="1" applyProtection="1">
      <alignment horizontal="center" vertical="center"/>
      <protection locked="0"/>
    </xf>
    <xf numFmtId="4" fontId="17" fillId="11" borderId="2" xfId="1" applyNumberFormat="1" applyFont="1" applyFill="1" applyBorder="1" applyAlignment="1" applyProtection="1">
      <alignment horizontal="center" vertical="center"/>
      <protection locked="0"/>
    </xf>
    <xf numFmtId="0" fontId="17" fillId="11" borderId="2" xfId="0" applyFont="1" applyFill="1" applyBorder="1" applyAlignment="1" applyProtection="1">
      <alignment horizontal="center" vertical="center"/>
      <protection locked="0"/>
    </xf>
  </cellXfs>
  <cellStyles count="7">
    <cellStyle name="20 % – Zvýraznění2 2" xfId="6"/>
    <cellStyle name="Měna" xfId="1" builtinId="4"/>
    <cellStyle name="Normální" xfId="0" builtinId="0"/>
    <cellStyle name="normální 11" xfId="5"/>
    <cellStyle name="Normální 2" xfId="2"/>
    <cellStyle name="normální 2 2" xfId="3"/>
    <cellStyle name="Normální 3" xfId="4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ulka1" displayName="Tabulka1" ref="A2:A4" totalsRowShown="0" headerRowDxfId="2" dataDxfId="1">
  <autoFilter ref="A2:A4"/>
  <tableColumns count="1">
    <tableColumn id="1" name="Měna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O39"/>
  <sheetViews>
    <sheetView tabSelected="1" topLeftCell="B2" zoomScaleNormal="100" workbookViewId="0">
      <selection activeCell="D13" sqref="D13"/>
    </sheetView>
  </sheetViews>
  <sheetFormatPr defaultRowHeight="12.75" x14ac:dyDescent="0.2"/>
  <cols>
    <col min="1" max="1" width="15.625" customWidth="1"/>
    <col min="2" max="2" width="15.625" style="79" customWidth="1"/>
    <col min="3" max="15" width="15.625" customWidth="1"/>
  </cols>
  <sheetData>
    <row r="1" spans="1:15" x14ac:dyDescent="0.2">
      <c r="A1" s="59" t="s">
        <v>496</v>
      </c>
      <c r="B1" s="77"/>
      <c r="C1" s="58"/>
      <c r="D1" s="58"/>
      <c r="E1" s="58"/>
      <c r="F1" s="58"/>
      <c r="G1" s="58"/>
      <c r="H1" s="58"/>
    </row>
    <row r="2" spans="1:15" ht="43.5" customHeight="1" x14ac:dyDescent="0.2">
      <c r="A2" s="86"/>
      <c r="B2" s="112" t="s">
        <v>503</v>
      </c>
      <c r="C2" s="113"/>
      <c r="D2" s="113"/>
      <c r="E2" s="113"/>
      <c r="F2" s="113"/>
      <c r="G2" s="113"/>
      <c r="H2" s="114"/>
    </row>
    <row r="3" spans="1:15" ht="21" x14ac:dyDescent="0.2">
      <c r="A3" s="51" t="s">
        <v>487</v>
      </c>
      <c r="B3" s="51" t="s">
        <v>511</v>
      </c>
      <c r="C3" s="51" t="s">
        <v>281</v>
      </c>
      <c r="D3" s="51" t="s">
        <v>263</v>
      </c>
      <c r="E3" s="51" t="s">
        <v>264</v>
      </c>
      <c r="F3" s="51" t="s">
        <v>265</v>
      </c>
      <c r="G3" s="51" t="s">
        <v>268</v>
      </c>
      <c r="H3" s="51" t="s">
        <v>267</v>
      </c>
    </row>
    <row r="4" spans="1:15" x14ac:dyDescent="0.2">
      <c r="A4" s="85" t="s">
        <v>486</v>
      </c>
      <c r="B4" s="78">
        <v>100</v>
      </c>
      <c r="C4" s="54">
        <v>100</v>
      </c>
      <c r="D4" s="54">
        <v>100</v>
      </c>
      <c r="E4" s="54">
        <v>1450</v>
      </c>
      <c r="F4" s="54">
        <v>100</v>
      </c>
      <c r="G4" s="54">
        <v>600</v>
      </c>
      <c r="H4" s="54">
        <v>400</v>
      </c>
    </row>
    <row r="5" spans="1:15" x14ac:dyDescent="0.2">
      <c r="A5" s="85" t="s">
        <v>485</v>
      </c>
      <c r="B5" s="78">
        <v>100</v>
      </c>
      <c r="C5" s="54">
        <v>100</v>
      </c>
      <c r="D5" s="54">
        <v>100</v>
      </c>
      <c r="E5" s="54">
        <v>1050</v>
      </c>
      <c r="F5" s="54">
        <v>600</v>
      </c>
      <c r="G5" s="54">
        <v>100</v>
      </c>
      <c r="H5" s="54">
        <v>600</v>
      </c>
    </row>
    <row r="6" spans="1:15" x14ac:dyDescent="0.2">
      <c r="A6" s="65"/>
      <c r="B6" s="84"/>
      <c r="C6" s="76"/>
      <c r="D6" s="76"/>
      <c r="E6" s="76"/>
      <c r="F6" s="76"/>
      <c r="G6" s="76"/>
      <c r="H6" s="76"/>
    </row>
    <row r="7" spans="1:15" ht="13.5" thickBot="1" x14ac:dyDescent="0.25"/>
    <row r="8" spans="1:15" ht="64.5" thickBot="1" x14ac:dyDescent="0.25">
      <c r="A8" s="87" t="s">
        <v>506</v>
      </c>
      <c r="B8" s="138"/>
      <c r="C8" s="88" t="s">
        <v>512</v>
      </c>
    </row>
    <row r="9" spans="1:15" x14ac:dyDescent="0.2">
      <c r="A9" s="124" t="s">
        <v>507</v>
      </c>
      <c r="B9" s="124"/>
      <c r="C9" s="124"/>
      <c r="D9" s="124"/>
      <c r="E9" s="124"/>
      <c r="F9" s="124"/>
      <c r="G9" s="124"/>
      <c r="H9" s="124"/>
    </row>
    <row r="10" spans="1:15" ht="31.5" x14ac:dyDescent="0.2">
      <c r="A10" s="51" t="s">
        <v>487</v>
      </c>
      <c r="B10" s="51" t="s">
        <v>513</v>
      </c>
      <c r="C10" s="51" t="s">
        <v>506</v>
      </c>
      <c r="D10" s="51" t="s">
        <v>489</v>
      </c>
      <c r="E10" s="51" t="s">
        <v>506</v>
      </c>
      <c r="F10" s="51" t="s">
        <v>490</v>
      </c>
      <c r="G10" s="51" t="s">
        <v>506</v>
      </c>
      <c r="H10" s="51" t="s">
        <v>491</v>
      </c>
      <c r="I10" s="51" t="s">
        <v>506</v>
      </c>
      <c r="J10" s="51" t="s">
        <v>492</v>
      </c>
      <c r="K10" s="51" t="s">
        <v>506</v>
      </c>
      <c r="L10" s="51" t="s">
        <v>493</v>
      </c>
      <c r="M10" s="51" t="s">
        <v>506</v>
      </c>
      <c r="N10" s="51" t="s">
        <v>494</v>
      </c>
      <c r="O10" s="51" t="s">
        <v>506</v>
      </c>
    </row>
    <row r="11" spans="1:15" x14ac:dyDescent="0.2">
      <c r="A11" s="85" t="s">
        <v>486</v>
      </c>
      <c r="B11" s="139"/>
      <c r="C11" s="140" t="str">
        <f>IF($B$8="","",$B$8)</f>
        <v/>
      </c>
      <c r="D11" s="141"/>
      <c r="E11" s="140" t="str">
        <f>IF($B$8="","",$B$8)</f>
        <v/>
      </c>
      <c r="F11" s="141"/>
      <c r="G11" s="140" t="str">
        <f>IF($B$8="","",$B$8)</f>
        <v/>
      </c>
      <c r="H11" s="141"/>
      <c r="I11" s="140" t="str">
        <f>IF($B$8="","",$B$8)</f>
        <v/>
      </c>
      <c r="J11" s="141"/>
      <c r="K11" s="140" t="str">
        <f>IF($B$8="","",$B$8)</f>
        <v/>
      </c>
      <c r="L11" s="141"/>
      <c r="M11" s="140" t="str">
        <f>IF($B$8="","",$B$8)</f>
        <v/>
      </c>
      <c r="N11" s="141"/>
      <c r="O11" s="142" t="str">
        <f>IF($B$8="","",$B$8)</f>
        <v/>
      </c>
    </row>
    <row r="12" spans="1:15" x14ac:dyDescent="0.2">
      <c r="A12" s="85" t="s">
        <v>485</v>
      </c>
      <c r="B12" s="139"/>
      <c r="C12" s="140" t="str">
        <f>IF($B$8="","",$B$8)</f>
        <v/>
      </c>
      <c r="D12" s="141"/>
      <c r="E12" s="140" t="str">
        <f>IF($B$8="","",$B$8)</f>
        <v/>
      </c>
      <c r="F12" s="141"/>
      <c r="G12" s="140" t="str">
        <f>IF($B$8="","",$B$8)</f>
        <v/>
      </c>
      <c r="H12" s="141"/>
      <c r="I12" s="140" t="str">
        <f>IF($B$8="","",$B$8)</f>
        <v/>
      </c>
      <c r="J12" s="141"/>
      <c r="K12" s="140" t="str">
        <f>IF($B$8="","",$B$8)</f>
        <v/>
      </c>
      <c r="L12" s="141"/>
      <c r="M12" s="140" t="str">
        <f>IF($B$8="","",$B$8)</f>
        <v/>
      </c>
      <c r="N12" s="141"/>
      <c r="O12" s="142" t="str">
        <f>IF($B$8="","",$B$8)</f>
        <v/>
      </c>
    </row>
    <row r="13" spans="1:15" x14ac:dyDescent="0.2">
      <c r="A13" s="89"/>
      <c r="B13" s="90"/>
      <c r="C13" s="91"/>
      <c r="D13" s="91"/>
      <c r="E13" s="91"/>
      <c r="F13" s="91"/>
      <c r="G13" s="91"/>
      <c r="H13" s="91"/>
      <c r="O13" s="76"/>
    </row>
    <row r="14" spans="1:15" ht="31.5" x14ac:dyDescent="0.2">
      <c r="A14" s="51" t="s">
        <v>487</v>
      </c>
      <c r="B14" s="51" t="s">
        <v>513</v>
      </c>
      <c r="C14" s="51" t="s">
        <v>506</v>
      </c>
      <c r="D14" s="51" t="s">
        <v>489</v>
      </c>
      <c r="E14" s="51" t="s">
        <v>506</v>
      </c>
      <c r="F14" s="51" t="s">
        <v>490</v>
      </c>
      <c r="G14" s="51" t="s">
        <v>506</v>
      </c>
      <c r="H14" s="51" t="s">
        <v>491</v>
      </c>
      <c r="I14" s="51" t="s">
        <v>506</v>
      </c>
      <c r="J14" s="51" t="s">
        <v>492</v>
      </c>
      <c r="K14" s="51" t="s">
        <v>506</v>
      </c>
      <c r="L14" s="51" t="s">
        <v>493</v>
      </c>
      <c r="M14" s="51" t="s">
        <v>506</v>
      </c>
      <c r="N14" s="51" t="s">
        <v>494</v>
      </c>
      <c r="O14" s="51" t="s">
        <v>506</v>
      </c>
    </row>
    <row r="15" spans="1:15" x14ac:dyDescent="0.2">
      <c r="A15" s="85" t="s">
        <v>486</v>
      </c>
      <c r="B15" s="99">
        <f>B4*B11</f>
        <v>0</v>
      </c>
      <c r="C15" s="80" t="str">
        <f>IF($B$8="","",$B$8)</f>
        <v/>
      </c>
      <c r="D15" s="100">
        <f>C4*D11</f>
        <v>0</v>
      </c>
      <c r="E15" s="75" t="str">
        <f>IF($B$8="","",$B$8)</f>
        <v/>
      </c>
      <c r="F15" s="100">
        <f>D4*F11</f>
        <v>0</v>
      </c>
      <c r="G15" s="75" t="str">
        <f>IF($B$8="","",$B$8)</f>
        <v/>
      </c>
      <c r="H15" s="100">
        <f>E4*H11</f>
        <v>0</v>
      </c>
      <c r="I15" s="75" t="str">
        <f>IF($B$8="","",$B$8)</f>
        <v/>
      </c>
      <c r="J15" s="100">
        <f>F4*J11</f>
        <v>0</v>
      </c>
      <c r="K15" s="75" t="str">
        <f>IF($B$8="","",$B$8)</f>
        <v/>
      </c>
      <c r="L15" s="100">
        <f>G4*L11</f>
        <v>0</v>
      </c>
      <c r="M15" s="75" t="str">
        <f>IF($B$8="","",$B$8)</f>
        <v/>
      </c>
      <c r="N15" s="100">
        <f>H4*N11</f>
        <v>0</v>
      </c>
      <c r="O15" s="105" t="str">
        <f>IF($B$8="","",$B$8)</f>
        <v/>
      </c>
    </row>
    <row r="16" spans="1:15" x14ac:dyDescent="0.2">
      <c r="A16" s="85" t="s">
        <v>485</v>
      </c>
      <c r="B16" s="99">
        <f>B5*B12</f>
        <v>0</v>
      </c>
      <c r="C16" s="80" t="str">
        <f>IF($B$8="","",$B$8)</f>
        <v/>
      </c>
      <c r="D16" s="100">
        <f>C5*D12</f>
        <v>0</v>
      </c>
      <c r="E16" s="75" t="str">
        <f>IF($B$8="","",$B$8)</f>
        <v/>
      </c>
      <c r="F16" s="100">
        <f>D5*F12</f>
        <v>0</v>
      </c>
      <c r="G16" s="75" t="str">
        <f>IF($B$8="","",$B$8)</f>
        <v/>
      </c>
      <c r="H16" s="100">
        <f>E5*H12</f>
        <v>0</v>
      </c>
      <c r="I16" s="75" t="str">
        <f>IF($B$8="","",$B$8)</f>
        <v/>
      </c>
      <c r="J16" s="100">
        <f>F5*J12</f>
        <v>0</v>
      </c>
      <c r="K16" s="75" t="str">
        <f>IF($B$8="","",$B$8)</f>
        <v/>
      </c>
      <c r="L16" s="100">
        <f>G5*L12</f>
        <v>0</v>
      </c>
      <c r="M16" s="75" t="str">
        <f>IF($B$8="","",$B$8)</f>
        <v/>
      </c>
      <c r="N16" s="100">
        <f>H5*N12</f>
        <v>0</v>
      </c>
      <c r="O16" s="105" t="str">
        <f>IF($B$8="","",$B$8)</f>
        <v/>
      </c>
    </row>
    <row r="17" spans="1:15" ht="63.75" x14ac:dyDescent="0.2">
      <c r="A17" s="95" t="s">
        <v>515</v>
      </c>
      <c r="B17" s="102">
        <f t="shared" ref="B17:N17" si="0">SUM(B15:B16)</f>
        <v>0</v>
      </c>
      <c r="C17" s="92" t="str">
        <f>IF($B$8="","",$B$8)</f>
        <v/>
      </c>
      <c r="D17" s="101">
        <f t="shared" si="0"/>
        <v>0</v>
      </c>
      <c r="E17" s="93" t="str">
        <f>IF($B$8="","",$B$8)</f>
        <v/>
      </c>
      <c r="F17" s="101">
        <f t="shared" si="0"/>
        <v>0</v>
      </c>
      <c r="G17" s="93" t="str">
        <f>IF($B$8="","",$B$8)</f>
        <v/>
      </c>
      <c r="H17" s="101">
        <f t="shared" si="0"/>
        <v>0</v>
      </c>
      <c r="I17" s="93" t="str">
        <f>IF($B$8="","",$B$8)</f>
        <v/>
      </c>
      <c r="J17" s="101">
        <f t="shared" si="0"/>
        <v>0</v>
      </c>
      <c r="K17" s="93" t="str">
        <f>IF($B$8="","",$B$8)</f>
        <v/>
      </c>
      <c r="L17" s="101">
        <f t="shared" si="0"/>
        <v>0</v>
      </c>
      <c r="M17" s="93" t="str">
        <f>IF($B$8="","",$B$8)</f>
        <v/>
      </c>
      <c r="N17" s="101">
        <f t="shared" si="0"/>
        <v>0</v>
      </c>
      <c r="O17" s="54" t="str">
        <f>IF($B$8="","",$B$8)</f>
        <v/>
      </c>
    </row>
    <row r="18" spans="1:15" ht="21.75" x14ac:dyDescent="0.2">
      <c r="A18" s="98" t="s">
        <v>488</v>
      </c>
      <c r="B18" s="103">
        <f>B17+D17+F17+H17+J17+L17+N17</f>
        <v>0</v>
      </c>
      <c r="C18" s="104" t="str">
        <f>IF($B$8="","",$B$8)</f>
        <v/>
      </c>
      <c r="D18" s="106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8"/>
    </row>
    <row r="19" spans="1:15" ht="13.5" thickBot="1" x14ac:dyDescent="0.25">
      <c r="A19" s="96"/>
      <c r="B19" s="97"/>
      <c r="C19" s="94"/>
    </row>
    <row r="20" spans="1:15" ht="13.5" thickBot="1" x14ac:dyDescent="0.25">
      <c r="A20" s="125" t="s">
        <v>497</v>
      </c>
      <c r="B20" s="126"/>
      <c r="C20" s="126"/>
      <c r="D20" s="126"/>
      <c r="E20" s="126"/>
      <c r="F20" s="126"/>
      <c r="G20" s="126"/>
      <c r="H20" s="127"/>
    </row>
    <row r="21" spans="1:15" ht="27.75" customHeight="1" x14ac:dyDescent="0.2">
      <c r="A21" s="128" t="s">
        <v>499</v>
      </c>
      <c r="B21" s="129"/>
      <c r="C21" s="129"/>
      <c r="D21" s="129"/>
      <c r="E21" s="129"/>
      <c r="F21" s="129"/>
      <c r="G21" s="129"/>
      <c r="H21" s="130"/>
    </row>
    <row r="22" spans="1:15" ht="49.5" customHeight="1" x14ac:dyDescent="0.2">
      <c r="A22" s="131" t="s">
        <v>498</v>
      </c>
      <c r="B22" s="132"/>
      <c r="C22" s="132"/>
      <c r="D22" s="132"/>
      <c r="E22" s="132"/>
      <c r="F22" s="132"/>
      <c r="G22" s="132"/>
      <c r="H22" s="133"/>
    </row>
    <row r="23" spans="1:15" ht="15" x14ac:dyDescent="0.2">
      <c r="A23" s="134" t="s">
        <v>500</v>
      </c>
      <c r="B23" s="135"/>
      <c r="C23" s="135"/>
      <c r="D23" s="135"/>
      <c r="E23" s="135"/>
      <c r="F23" s="135"/>
      <c r="G23" s="135"/>
      <c r="H23" s="136"/>
    </row>
    <row r="24" spans="1:15" ht="15.75" thickBot="1" x14ac:dyDescent="0.25">
      <c r="A24" s="109" t="s">
        <v>514</v>
      </c>
      <c r="B24" s="110"/>
      <c r="C24" s="110"/>
      <c r="D24" s="110"/>
      <c r="E24" s="110"/>
      <c r="F24" s="110"/>
      <c r="G24" s="110"/>
      <c r="H24" s="111"/>
    </row>
    <row r="25" spans="1:15" x14ac:dyDescent="0.2">
      <c r="B25" s="81"/>
    </row>
    <row r="26" spans="1:15" x14ac:dyDescent="0.2">
      <c r="A26" s="137" t="s">
        <v>508</v>
      </c>
      <c r="B26" s="137"/>
      <c r="C26" s="137"/>
      <c r="D26" s="137"/>
      <c r="E26" s="137"/>
      <c r="F26" s="137"/>
      <c r="G26" s="73"/>
      <c r="H26" s="73"/>
    </row>
    <row r="27" spans="1:15" x14ac:dyDescent="0.2">
      <c r="A27" s="137"/>
      <c r="B27" s="137"/>
      <c r="C27" s="137"/>
      <c r="D27" s="137"/>
      <c r="E27" s="137"/>
      <c r="F27" s="137"/>
      <c r="G27" s="73"/>
      <c r="H27" s="73"/>
    </row>
    <row r="28" spans="1:15" ht="13.5" thickBot="1" x14ac:dyDescent="0.25">
      <c r="A28" s="137"/>
      <c r="B28" s="137"/>
      <c r="C28" s="137"/>
      <c r="D28" s="137"/>
      <c r="E28" s="137"/>
      <c r="F28" s="137"/>
      <c r="G28" s="73"/>
      <c r="H28" s="73"/>
    </row>
    <row r="29" spans="1:15" x14ac:dyDescent="0.2">
      <c r="A29" s="115" t="s">
        <v>501</v>
      </c>
      <c r="B29" s="116"/>
      <c r="C29" s="117"/>
      <c r="D29" s="67"/>
      <c r="H29" s="67"/>
    </row>
    <row r="30" spans="1:15" ht="13.5" thickBot="1" x14ac:dyDescent="0.25">
      <c r="A30" s="118"/>
      <c r="B30" s="119"/>
      <c r="C30" s="120"/>
      <c r="D30" s="67"/>
      <c r="H30" s="67"/>
    </row>
    <row r="31" spans="1:15" x14ac:dyDescent="0.2">
      <c r="A31" s="70" t="s">
        <v>504</v>
      </c>
      <c r="B31" s="82" t="s">
        <v>495</v>
      </c>
      <c r="C31" s="68"/>
      <c r="D31" s="74"/>
      <c r="H31" s="67"/>
    </row>
    <row r="32" spans="1:15" x14ac:dyDescent="0.2">
      <c r="A32" s="71" t="s">
        <v>505</v>
      </c>
      <c r="B32" s="83" t="s">
        <v>495</v>
      </c>
      <c r="C32" s="69"/>
      <c r="D32" s="67"/>
      <c r="H32" s="67"/>
    </row>
    <row r="34" spans="1:8" ht="13.5" thickBot="1" x14ac:dyDescent="0.25"/>
    <row r="35" spans="1:8" ht="13.5" thickBot="1" x14ac:dyDescent="0.25">
      <c r="A35" s="121" t="s">
        <v>502</v>
      </c>
      <c r="B35" s="122"/>
      <c r="C35" s="123"/>
    </row>
    <row r="36" spans="1:8" x14ac:dyDescent="0.2">
      <c r="A36" s="70" t="s">
        <v>504</v>
      </c>
      <c r="B36" s="82" t="s">
        <v>495</v>
      </c>
      <c r="C36" s="68"/>
      <c r="H36" s="72"/>
    </row>
    <row r="37" spans="1:8" x14ac:dyDescent="0.2">
      <c r="A37" s="71" t="s">
        <v>505</v>
      </c>
      <c r="B37" s="83" t="s">
        <v>495</v>
      </c>
      <c r="C37" s="69"/>
      <c r="G37" s="72"/>
      <c r="H37" s="72"/>
    </row>
    <row r="39" spans="1:8" x14ac:dyDescent="0.2">
      <c r="C39" s="66"/>
      <c r="D39" s="66"/>
      <c r="E39" s="66"/>
      <c r="F39" s="66"/>
      <c r="G39" s="66"/>
      <c r="H39" s="66"/>
    </row>
  </sheetData>
  <sheetProtection password="C693" sheet="1" objects="1" scenarios="1"/>
  <mergeCells count="11">
    <mergeCell ref="D18:O18"/>
    <mergeCell ref="A24:H24"/>
    <mergeCell ref="B2:H2"/>
    <mergeCell ref="A29:C30"/>
    <mergeCell ref="A35:C35"/>
    <mergeCell ref="A9:H9"/>
    <mergeCell ref="A20:H20"/>
    <mergeCell ref="A21:H21"/>
    <mergeCell ref="A22:H22"/>
    <mergeCell ref="A23:H23"/>
    <mergeCell ref="A26:F28"/>
  </mergeCells>
  <pageMargins left="0.7" right="0.7" top="0.78740157499999996" bottom="0.78740157499999996" header="0.3" footer="0.3"/>
  <pageSetup paperSize="9" scale="33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Vyberte požadovanou měnu">
          <x14:formula1>
            <xm:f>'Pomocný list'!$A$3:$A$4</xm:f>
          </x14:formula1>
          <xm:sqref>B8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R46"/>
  <sheetViews>
    <sheetView topLeftCell="A25" workbookViewId="0">
      <selection activeCell="E45" sqref="E1:E45"/>
    </sheetView>
  </sheetViews>
  <sheetFormatPr defaultRowHeight="12.75" x14ac:dyDescent="0.2"/>
  <cols>
    <col min="1" max="1" width="16.25" customWidth="1"/>
    <col min="2" max="2" width="17" customWidth="1"/>
    <col min="3" max="3" width="19.125" customWidth="1"/>
    <col min="5" max="5" width="17.5" customWidth="1"/>
  </cols>
  <sheetData>
    <row r="1" spans="1:18" x14ac:dyDescent="0.2">
      <c r="A1" s="2" t="s">
        <v>58</v>
      </c>
      <c r="B1" s="3">
        <v>44089</v>
      </c>
      <c r="C1" s="4">
        <v>44286</v>
      </c>
      <c r="D1" s="2" t="s">
        <v>59</v>
      </c>
      <c r="E1" s="5">
        <v>34410000</v>
      </c>
      <c r="F1" s="6" t="e">
        <f t="shared" ref="F1:F35" si="0">#REF!+E1</f>
        <v>#REF!</v>
      </c>
      <c r="G1" s="7" t="s">
        <v>60</v>
      </c>
      <c r="H1" s="8"/>
      <c r="I1" s="9" t="s">
        <v>61</v>
      </c>
      <c r="J1" s="10">
        <v>18600</v>
      </c>
      <c r="K1" s="8" t="s">
        <v>62</v>
      </c>
      <c r="L1" s="8" t="s">
        <v>63</v>
      </c>
      <c r="M1" s="8" t="s">
        <v>63</v>
      </c>
      <c r="N1" s="8" t="s">
        <v>63</v>
      </c>
      <c r="O1" s="8" t="s">
        <v>63</v>
      </c>
      <c r="P1" s="11" t="s">
        <v>64</v>
      </c>
      <c r="Q1" s="12" t="s">
        <v>65</v>
      </c>
      <c r="R1" s="13"/>
    </row>
    <row r="2" spans="1:18" x14ac:dyDescent="0.2">
      <c r="A2" s="2" t="s">
        <v>69</v>
      </c>
      <c r="B2" s="3">
        <v>44166</v>
      </c>
      <c r="C2" s="4">
        <v>44286</v>
      </c>
      <c r="D2" s="2" t="s">
        <v>59</v>
      </c>
      <c r="E2" s="5">
        <v>1387500</v>
      </c>
      <c r="F2" s="6" t="e">
        <f t="shared" si="0"/>
        <v>#REF!</v>
      </c>
      <c r="G2" s="7" t="s">
        <v>60</v>
      </c>
      <c r="H2" s="8"/>
      <c r="I2" s="9" t="s">
        <v>61</v>
      </c>
      <c r="J2" s="10">
        <v>750</v>
      </c>
      <c r="K2" s="8" t="s">
        <v>70</v>
      </c>
      <c r="L2" s="8" t="s">
        <v>63</v>
      </c>
      <c r="M2" s="8" t="s">
        <v>63</v>
      </c>
      <c r="N2" s="8" t="s">
        <v>63</v>
      </c>
      <c r="O2" s="8" t="s">
        <v>63</v>
      </c>
      <c r="P2" s="15" t="s">
        <v>71</v>
      </c>
      <c r="Q2" s="8"/>
      <c r="R2" s="13"/>
    </row>
    <row r="3" spans="1:18" x14ac:dyDescent="0.2">
      <c r="A3" s="2" t="s">
        <v>72</v>
      </c>
      <c r="B3" s="3">
        <v>44166</v>
      </c>
      <c r="C3" s="16">
        <v>44279</v>
      </c>
      <c r="D3" s="2" t="s">
        <v>73</v>
      </c>
      <c r="E3" s="5">
        <v>0</v>
      </c>
      <c r="F3" s="6" t="e">
        <f t="shared" si="0"/>
        <v>#REF!</v>
      </c>
      <c r="G3" s="7" t="s">
        <v>60</v>
      </c>
      <c r="H3" s="8"/>
      <c r="I3" s="9" t="s">
        <v>74</v>
      </c>
      <c r="J3" s="10"/>
      <c r="K3" s="8" t="s">
        <v>75</v>
      </c>
      <c r="L3" s="8" t="s">
        <v>76</v>
      </c>
      <c r="M3" s="8" t="s">
        <v>76</v>
      </c>
      <c r="N3" s="8" t="s">
        <v>76</v>
      </c>
      <c r="O3" s="8" t="s">
        <v>76</v>
      </c>
      <c r="P3" s="11" t="s">
        <v>76</v>
      </c>
      <c r="Q3" s="8" t="s">
        <v>77</v>
      </c>
      <c r="R3" s="13"/>
    </row>
    <row r="4" spans="1:18" x14ac:dyDescent="0.2">
      <c r="A4" s="2" t="s">
        <v>78</v>
      </c>
      <c r="B4" s="3">
        <v>44166</v>
      </c>
      <c r="C4" s="17">
        <v>44418</v>
      </c>
      <c r="D4" s="2" t="s">
        <v>73</v>
      </c>
      <c r="E4" s="5">
        <v>7983867</v>
      </c>
      <c r="F4" s="6" t="e">
        <f t="shared" si="0"/>
        <v>#REF!</v>
      </c>
      <c r="G4" s="7" t="s">
        <v>60</v>
      </c>
      <c r="H4" s="8"/>
      <c r="I4" s="9" t="s">
        <v>61</v>
      </c>
      <c r="J4" s="10">
        <v>4314</v>
      </c>
      <c r="K4" s="8" t="s">
        <v>79</v>
      </c>
      <c r="L4" s="8" t="s">
        <v>63</v>
      </c>
      <c r="M4" s="8" t="s">
        <v>63</v>
      </c>
      <c r="N4" s="8" t="s">
        <v>63</v>
      </c>
      <c r="O4" s="8" t="s">
        <v>63</v>
      </c>
      <c r="P4" s="14" t="s">
        <v>80</v>
      </c>
      <c r="Q4" s="8"/>
      <c r="R4" s="13"/>
    </row>
    <row r="5" spans="1:18" x14ac:dyDescent="0.2">
      <c r="A5" s="2" t="s">
        <v>81</v>
      </c>
      <c r="B5" s="3">
        <v>44166</v>
      </c>
      <c r="C5" s="18">
        <v>44347</v>
      </c>
      <c r="D5" s="2" t="s">
        <v>73</v>
      </c>
      <c r="E5" s="5">
        <v>3823950</v>
      </c>
      <c r="F5" s="6" t="e">
        <f t="shared" si="0"/>
        <v>#REF!</v>
      </c>
      <c r="G5" s="7" t="s">
        <v>60</v>
      </c>
      <c r="H5" s="8"/>
      <c r="I5" s="9" t="s">
        <v>61</v>
      </c>
      <c r="J5" s="10">
        <v>2067</v>
      </c>
      <c r="K5" s="8" t="s">
        <v>82</v>
      </c>
      <c r="L5" s="8" t="s">
        <v>63</v>
      </c>
      <c r="M5" s="8" t="s">
        <v>63</v>
      </c>
      <c r="N5" s="8" t="s">
        <v>63</v>
      </c>
      <c r="O5" s="8" t="s">
        <v>63</v>
      </c>
      <c r="P5" s="14" t="s">
        <v>83</v>
      </c>
      <c r="Q5" s="8"/>
      <c r="R5" s="13"/>
    </row>
    <row r="6" spans="1:18" x14ac:dyDescent="0.2">
      <c r="A6" s="2" t="s">
        <v>84</v>
      </c>
      <c r="B6" s="3">
        <v>44166</v>
      </c>
      <c r="C6" s="18">
        <v>44301</v>
      </c>
      <c r="D6" s="2" t="s">
        <v>73</v>
      </c>
      <c r="E6" s="5">
        <v>4010800</v>
      </c>
      <c r="F6" s="6" t="e">
        <f t="shared" si="0"/>
        <v>#REF!</v>
      </c>
      <c r="G6" s="7" t="s">
        <v>60</v>
      </c>
      <c r="H6" s="8"/>
      <c r="I6" s="9" t="s">
        <v>61</v>
      </c>
      <c r="J6" s="10">
        <v>2168</v>
      </c>
      <c r="K6" s="8" t="s">
        <v>85</v>
      </c>
      <c r="L6" s="8" t="s">
        <v>63</v>
      </c>
      <c r="M6" s="8" t="s">
        <v>63</v>
      </c>
      <c r="N6" s="8" t="s">
        <v>63</v>
      </c>
      <c r="O6" s="8" t="s">
        <v>63</v>
      </c>
      <c r="P6" s="11" t="s">
        <v>86</v>
      </c>
      <c r="Q6" s="8"/>
      <c r="R6" s="13"/>
    </row>
    <row r="7" spans="1:18" x14ac:dyDescent="0.2">
      <c r="A7" s="2" t="s">
        <v>87</v>
      </c>
      <c r="B7" s="3">
        <v>44180</v>
      </c>
      <c r="C7" s="18">
        <v>44306</v>
      </c>
      <c r="D7" s="2" t="s">
        <v>59</v>
      </c>
      <c r="E7" s="5">
        <v>3533500</v>
      </c>
      <c r="F7" s="6" t="e">
        <f t="shared" si="0"/>
        <v>#REF!</v>
      </c>
      <c r="G7" s="7" t="s">
        <v>60</v>
      </c>
      <c r="H7" s="8"/>
      <c r="I7" s="9" t="s">
        <v>88</v>
      </c>
      <c r="J7" s="10">
        <v>1910</v>
      </c>
      <c r="K7" s="8" t="s">
        <v>89</v>
      </c>
      <c r="L7" s="8" t="s">
        <v>63</v>
      </c>
      <c r="M7" s="8" t="s">
        <v>63</v>
      </c>
      <c r="N7" s="8" t="s">
        <v>63</v>
      </c>
      <c r="O7" s="8" t="s">
        <v>63</v>
      </c>
      <c r="P7" s="15" t="s">
        <v>90</v>
      </c>
      <c r="Q7" s="8"/>
      <c r="R7" s="13"/>
    </row>
    <row r="8" spans="1:18" x14ac:dyDescent="0.2">
      <c r="A8" s="2" t="s">
        <v>91</v>
      </c>
      <c r="B8" s="3">
        <v>44180</v>
      </c>
      <c r="C8" s="18">
        <v>44299</v>
      </c>
      <c r="D8" s="2" t="s">
        <v>68</v>
      </c>
      <c r="E8" s="5">
        <v>3353600</v>
      </c>
      <c r="F8" s="6" t="e">
        <f t="shared" si="0"/>
        <v>#REF!</v>
      </c>
      <c r="G8" s="7" t="s">
        <v>60</v>
      </c>
      <c r="H8" s="8"/>
      <c r="I8" s="9" t="s">
        <v>61</v>
      </c>
      <c r="J8" s="10">
        <v>1600</v>
      </c>
      <c r="K8" s="8" t="s">
        <v>92</v>
      </c>
      <c r="L8" s="8" t="s">
        <v>63</v>
      </c>
      <c r="M8" s="8" t="s">
        <v>63</v>
      </c>
      <c r="N8" s="8" t="s">
        <v>63</v>
      </c>
      <c r="O8" s="8" t="s">
        <v>63</v>
      </c>
      <c r="P8" s="14" t="s">
        <v>93</v>
      </c>
      <c r="Q8" s="8"/>
      <c r="R8" s="13" t="s">
        <v>94</v>
      </c>
    </row>
    <row r="9" spans="1:18" x14ac:dyDescent="0.2">
      <c r="A9" s="2" t="s">
        <v>95</v>
      </c>
      <c r="B9" s="3">
        <v>44200</v>
      </c>
      <c r="C9" s="18">
        <v>44316</v>
      </c>
      <c r="D9" s="2" t="s">
        <v>59</v>
      </c>
      <c r="E9" s="5">
        <v>0</v>
      </c>
      <c r="F9" s="6" t="e">
        <f t="shared" si="0"/>
        <v>#REF!</v>
      </c>
      <c r="G9" s="7" t="s">
        <v>60</v>
      </c>
      <c r="H9" s="8"/>
      <c r="I9" s="9" t="s">
        <v>88</v>
      </c>
      <c r="J9" s="10">
        <v>0</v>
      </c>
      <c r="K9" s="8" t="s">
        <v>96</v>
      </c>
      <c r="L9" s="8" t="s">
        <v>63</v>
      </c>
      <c r="M9" s="8" t="s">
        <v>63</v>
      </c>
      <c r="N9" s="8" t="s">
        <v>63</v>
      </c>
      <c r="O9" s="8" t="s">
        <v>63</v>
      </c>
      <c r="P9" s="11" t="s">
        <v>97</v>
      </c>
      <c r="Q9" s="8"/>
      <c r="R9" s="13"/>
    </row>
    <row r="10" spans="1:18" x14ac:dyDescent="0.2">
      <c r="A10" s="2" t="s">
        <v>98</v>
      </c>
      <c r="B10" s="3">
        <v>44214</v>
      </c>
      <c r="C10" s="18">
        <v>44298</v>
      </c>
      <c r="D10" s="2" t="s">
        <v>99</v>
      </c>
      <c r="E10" s="5">
        <v>2326740</v>
      </c>
      <c r="F10" s="6" t="e">
        <f t="shared" si="0"/>
        <v>#REF!</v>
      </c>
      <c r="G10" s="7" t="s">
        <v>60</v>
      </c>
      <c r="H10" s="8"/>
      <c r="I10" s="9" t="s">
        <v>61</v>
      </c>
      <c r="J10" s="10">
        <v>1140</v>
      </c>
      <c r="K10" s="8" t="s">
        <v>100</v>
      </c>
      <c r="L10" s="8" t="s">
        <v>63</v>
      </c>
      <c r="M10" s="8" t="s">
        <v>63</v>
      </c>
      <c r="N10" s="8" t="s">
        <v>63</v>
      </c>
      <c r="O10" s="8" t="s">
        <v>63</v>
      </c>
      <c r="P10" s="14" t="s">
        <v>101</v>
      </c>
      <c r="Q10" s="8"/>
      <c r="R10" s="13"/>
    </row>
    <row r="11" spans="1:18" x14ac:dyDescent="0.2">
      <c r="A11" s="2" t="s">
        <v>102</v>
      </c>
      <c r="B11" s="3">
        <v>44214</v>
      </c>
      <c r="C11" s="17">
        <v>44459</v>
      </c>
      <c r="D11" s="2" t="s">
        <v>99</v>
      </c>
      <c r="E11" s="5">
        <v>632710</v>
      </c>
      <c r="F11" s="6" t="e">
        <f t="shared" si="0"/>
        <v>#REF!</v>
      </c>
      <c r="G11" s="7" t="s">
        <v>60</v>
      </c>
      <c r="H11" s="8"/>
      <c r="I11" s="9" t="s">
        <v>61</v>
      </c>
      <c r="J11" s="10">
        <v>310</v>
      </c>
      <c r="K11" s="8" t="s">
        <v>103</v>
      </c>
      <c r="L11" s="8" t="s">
        <v>63</v>
      </c>
      <c r="M11" s="8" t="s">
        <v>63</v>
      </c>
      <c r="N11" s="8" t="s">
        <v>63</v>
      </c>
      <c r="O11" s="8" t="s">
        <v>63</v>
      </c>
      <c r="P11" s="14" t="s">
        <v>104</v>
      </c>
      <c r="Q11" s="8" t="s">
        <v>105</v>
      </c>
      <c r="R11" s="13"/>
    </row>
    <row r="12" spans="1:18" x14ac:dyDescent="0.2">
      <c r="A12" s="2" t="s">
        <v>106</v>
      </c>
      <c r="B12" s="3">
        <v>44222</v>
      </c>
      <c r="C12" s="4">
        <v>44279</v>
      </c>
      <c r="D12" s="2" t="s">
        <v>73</v>
      </c>
      <c r="E12" s="5">
        <v>318360</v>
      </c>
      <c r="F12" s="6" t="e">
        <f t="shared" si="0"/>
        <v>#REF!</v>
      </c>
      <c r="G12" s="7" t="s">
        <v>60</v>
      </c>
      <c r="H12" s="8"/>
      <c r="I12" s="9" t="s">
        <v>74</v>
      </c>
      <c r="J12" s="10">
        <v>84</v>
      </c>
      <c r="K12" s="8" t="s">
        <v>75</v>
      </c>
      <c r="L12" s="8" t="s">
        <v>63</v>
      </c>
      <c r="M12" s="8" t="s">
        <v>63</v>
      </c>
      <c r="N12" s="8" t="s">
        <v>63</v>
      </c>
      <c r="O12" s="8" t="s">
        <v>63</v>
      </c>
      <c r="P12" s="14" t="s">
        <v>107</v>
      </c>
      <c r="Q12" s="8" t="s">
        <v>108</v>
      </c>
      <c r="R12" s="13"/>
    </row>
    <row r="13" spans="1:18" x14ac:dyDescent="0.2">
      <c r="A13" s="2" t="s">
        <v>109</v>
      </c>
      <c r="B13" s="3">
        <v>44229</v>
      </c>
      <c r="C13" s="18">
        <v>44326</v>
      </c>
      <c r="D13" s="2" t="s">
        <v>73</v>
      </c>
      <c r="E13" s="5">
        <v>5587000</v>
      </c>
      <c r="F13" s="6" t="e">
        <f t="shared" si="0"/>
        <v>#REF!</v>
      </c>
      <c r="G13" s="7" t="s">
        <v>60</v>
      </c>
      <c r="H13" s="8"/>
      <c r="I13" s="9" t="s">
        <v>61</v>
      </c>
      <c r="J13" s="10">
        <v>3020</v>
      </c>
      <c r="K13" s="8" t="s">
        <v>110</v>
      </c>
      <c r="L13" s="8" t="s">
        <v>63</v>
      </c>
      <c r="M13" s="8" t="s">
        <v>63</v>
      </c>
      <c r="N13" s="8" t="s">
        <v>63</v>
      </c>
      <c r="O13" s="8" t="s">
        <v>63</v>
      </c>
      <c r="P13" s="14" t="s">
        <v>111</v>
      </c>
      <c r="Q13" s="8"/>
      <c r="R13" s="13"/>
    </row>
    <row r="14" spans="1:18" x14ac:dyDescent="0.2">
      <c r="A14" s="2" t="s">
        <v>112</v>
      </c>
      <c r="B14" s="3">
        <v>44237</v>
      </c>
      <c r="C14" s="19">
        <v>44351</v>
      </c>
      <c r="D14" s="2" t="s">
        <v>73</v>
      </c>
      <c r="E14" s="5">
        <v>4738200</v>
      </c>
      <c r="F14" s="6" t="e">
        <f t="shared" si="0"/>
        <v>#REF!</v>
      </c>
      <c r="G14" s="7" t="s">
        <v>60</v>
      </c>
      <c r="H14" s="8"/>
      <c r="I14" s="9" t="s">
        <v>61</v>
      </c>
      <c r="J14" s="10">
        <v>2235</v>
      </c>
      <c r="K14" s="8" t="s">
        <v>113</v>
      </c>
      <c r="L14" s="8" t="s">
        <v>63</v>
      </c>
      <c r="M14" s="8" t="s">
        <v>63</v>
      </c>
      <c r="N14" s="8" t="s">
        <v>63</v>
      </c>
      <c r="O14" s="8" t="s">
        <v>63</v>
      </c>
      <c r="P14" s="20" t="s">
        <v>114</v>
      </c>
      <c r="Q14" s="8"/>
      <c r="R14" s="13"/>
    </row>
    <row r="15" spans="1:18" x14ac:dyDescent="0.2">
      <c r="A15" s="2" t="s">
        <v>115</v>
      </c>
      <c r="B15" s="3">
        <v>44237</v>
      </c>
      <c r="C15" s="19">
        <v>44306</v>
      </c>
      <c r="D15" s="2" t="s">
        <v>73</v>
      </c>
      <c r="E15" s="5">
        <v>1344080</v>
      </c>
      <c r="F15" s="6" t="e">
        <f t="shared" si="0"/>
        <v>#REF!</v>
      </c>
      <c r="G15" s="7" t="s">
        <v>60</v>
      </c>
      <c r="H15" s="8"/>
      <c r="I15" s="9" t="s">
        <v>61</v>
      </c>
      <c r="J15" s="10">
        <v>634</v>
      </c>
      <c r="K15" s="8" t="s">
        <v>116</v>
      </c>
      <c r="L15" s="8" t="s">
        <v>63</v>
      </c>
      <c r="M15" s="8" t="s">
        <v>63</v>
      </c>
      <c r="N15" s="8" t="s">
        <v>63</v>
      </c>
      <c r="O15" s="8" t="s">
        <v>63</v>
      </c>
      <c r="P15" s="14" t="s">
        <v>117</v>
      </c>
      <c r="Q15" s="8"/>
      <c r="R15" s="13"/>
    </row>
    <row r="16" spans="1:18" x14ac:dyDescent="0.2">
      <c r="A16" s="2" t="s">
        <v>118</v>
      </c>
      <c r="B16" s="3">
        <v>44244</v>
      </c>
      <c r="C16" s="19">
        <v>44319</v>
      </c>
      <c r="D16" s="2" t="s">
        <v>66</v>
      </c>
      <c r="E16" s="5">
        <v>14150096</v>
      </c>
      <c r="F16" s="6" t="e">
        <f t="shared" si="0"/>
        <v>#REF!</v>
      </c>
      <c r="G16" s="7" t="s">
        <v>60</v>
      </c>
      <c r="H16" s="8"/>
      <c r="I16" s="9" t="s">
        <v>61</v>
      </c>
      <c r="J16" s="10">
        <v>6751</v>
      </c>
      <c r="K16" s="8" t="s">
        <v>119</v>
      </c>
      <c r="L16" s="8" t="s">
        <v>63</v>
      </c>
      <c r="M16" s="8" t="s">
        <v>63</v>
      </c>
      <c r="N16" s="8" t="s">
        <v>63</v>
      </c>
      <c r="O16" s="8" t="s">
        <v>63</v>
      </c>
      <c r="P16" s="14" t="s">
        <v>120</v>
      </c>
      <c r="Q16" s="8"/>
      <c r="R16" s="13" t="s">
        <v>121</v>
      </c>
    </row>
    <row r="17" spans="1:18" x14ac:dyDescent="0.2">
      <c r="A17" s="2" t="s">
        <v>122</v>
      </c>
      <c r="B17" s="3">
        <v>44249</v>
      </c>
      <c r="C17" s="19">
        <v>44292</v>
      </c>
      <c r="D17" s="2" t="s">
        <v>66</v>
      </c>
      <c r="E17" s="5">
        <v>16157142</v>
      </c>
      <c r="F17" s="6" t="e">
        <f t="shared" si="0"/>
        <v>#REF!</v>
      </c>
      <c r="G17" s="7" t="s">
        <v>60</v>
      </c>
      <c r="H17" s="8"/>
      <c r="I17" s="9" t="s">
        <v>61</v>
      </c>
      <c r="J17" s="10">
        <v>7221</v>
      </c>
      <c r="K17" s="8" t="s">
        <v>123</v>
      </c>
      <c r="L17" s="8" t="s">
        <v>63</v>
      </c>
      <c r="M17" s="8" t="s">
        <v>63</v>
      </c>
      <c r="N17" s="8" t="s">
        <v>63</v>
      </c>
      <c r="O17" s="8" t="s">
        <v>63</v>
      </c>
      <c r="P17" s="14" t="s">
        <v>124</v>
      </c>
      <c r="Q17" s="8"/>
      <c r="R17" s="13" t="s">
        <v>125</v>
      </c>
    </row>
    <row r="18" spans="1:18" x14ac:dyDescent="0.2">
      <c r="A18" s="2" t="s">
        <v>126</v>
      </c>
      <c r="B18" s="3">
        <v>44249</v>
      </c>
      <c r="C18" s="19">
        <v>44337</v>
      </c>
      <c r="D18" s="2" t="s">
        <v>127</v>
      </c>
      <c r="E18" s="5">
        <v>0</v>
      </c>
      <c r="F18" s="6" t="e">
        <f t="shared" si="0"/>
        <v>#REF!</v>
      </c>
      <c r="G18" s="7" t="s">
        <v>60</v>
      </c>
      <c r="H18" s="8"/>
      <c r="I18" s="9" t="s">
        <v>128</v>
      </c>
      <c r="J18" s="10">
        <v>0</v>
      </c>
      <c r="K18" s="8" t="s">
        <v>129</v>
      </c>
      <c r="L18" s="8" t="s">
        <v>63</v>
      </c>
      <c r="M18" s="8" t="s">
        <v>63</v>
      </c>
      <c r="N18" s="8" t="s">
        <v>63</v>
      </c>
      <c r="O18" s="8" t="s">
        <v>63</v>
      </c>
      <c r="P18" s="11" t="s">
        <v>76</v>
      </c>
      <c r="Q18" s="8" t="s">
        <v>130</v>
      </c>
      <c r="R18" s="13" t="s">
        <v>131</v>
      </c>
    </row>
    <row r="19" spans="1:18" x14ac:dyDescent="0.2">
      <c r="A19" s="2" t="s">
        <v>132</v>
      </c>
      <c r="B19" s="3">
        <v>44249</v>
      </c>
      <c r="C19" s="19">
        <v>44301</v>
      </c>
      <c r="D19" s="2" t="s">
        <v>127</v>
      </c>
      <c r="E19" s="5">
        <v>628588</v>
      </c>
      <c r="F19" s="6" t="e">
        <f t="shared" si="0"/>
        <v>#REF!</v>
      </c>
      <c r="G19" s="7" t="s">
        <v>60</v>
      </c>
      <c r="H19" s="8"/>
      <c r="I19" s="9" t="s">
        <v>133</v>
      </c>
      <c r="J19" s="10">
        <v>334</v>
      </c>
      <c r="K19" s="8" t="s">
        <v>134</v>
      </c>
      <c r="L19" s="8" t="s">
        <v>63</v>
      </c>
      <c r="M19" s="8" t="s">
        <v>63</v>
      </c>
      <c r="N19" s="8" t="s">
        <v>63</v>
      </c>
      <c r="O19" s="8" t="s">
        <v>63</v>
      </c>
      <c r="P19" s="14" t="s">
        <v>135</v>
      </c>
      <c r="Q19" s="8"/>
      <c r="R19" s="13" t="s">
        <v>136</v>
      </c>
    </row>
    <row r="20" spans="1:18" x14ac:dyDescent="0.2">
      <c r="A20" s="2" t="s">
        <v>137</v>
      </c>
      <c r="B20" s="3">
        <v>44249</v>
      </c>
      <c r="C20" s="19" t="s">
        <v>138</v>
      </c>
      <c r="D20" s="2" t="s">
        <v>59</v>
      </c>
      <c r="E20" s="5">
        <v>1517000</v>
      </c>
      <c r="F20" s="6" t="e">
        <f t="shared" si="0"/>
        <v>#REF!</v>
      </c>
      <c r="G20" s="7" t="s">
        <v>60</v>
      </c>
      <c r="H20" s="8"/>
      <c r="I20" s="9" t="s">
        <v>61</v>
      </c>
      <c r="J20" s="10">
        <v>820</v>
      </c>
      <c r="K20" s="8" t="s">
        <v>139</v>
      </c>
      <c r="L20" s="8" t="s">
        <v>63</v>
      </c>
      <c r="M20" s="8" t="s">
        <v>63</v>
      </c>
      <c r="N20" s="8" t="s">
        <v>63</v>
      </c>
      <c r="O20" s="8" t="s">
        <v>63</v>
      </c>
      <c r="P20" s="14" t="s">
        <v>140</v>
      </c>
      <c r="Q20" s="8"/>
      <c r="R20" s="13" t="s">
        <v>141</v>
      </c>
    </row>
    <row r="21" spans="1:18" x14ac:dyDescent="0.2">
      <c r="A21" s="2" t="s">
        <v>142</v>
      </c>
      <c r="B21" s="3">
        <v>44249</v>
      </c>
      <c r="C21" s="19" t="s">
        <v>143</v>
      </c>
      <c r="D21" s="2" t="s">
        <v>59</v>
      </c>
      <c r="E21" s="5">
        <v>2394560</v>
      </c>
      <c r="F21" s="6" t="e">
        <f t="shared" si="0"/>
        <v>#REF!</v>
      </c>
      <c r="G21" s="7" t="s">
        <v>60</v>
      </c>
      <c r="H21" s="8"/>
      <c r="I21" s="9" t="s">
        <v>61</v>
      </c>
      <c r="J21" s="10">
        <v>1120</v>
      </c>
      <c r="K21" s="8" t="s">
        <v>144</v>
      </c>
      <c r="L21" s="8" t="s">
        <v>63</v>
      </c>
      <c r="M21" s="8" t="s">
        <v>63</v>
      </c>
      <c r="N21" s="8" t="s">
        <v>63</v>
      </c>
      <c r="O21" s="8" t="s">
        <v>63</v>
      </c>
      <c r="P21" s="14" t="s">
        <v>145</v>
      </c>
      <c r="Q21" s="8"/>
      <c r="R21" s="13" t="s">
        <v>146</v>
      </c>
    </row>
    <row r="22" spans="1:18" x14ac:dyDescent="0.2">
      <c r="A22" s="2" t="s">
        <v>147</v>
      </c>
      <c r="B22" s="3">
        <v>44250</v>
      </c>
      <c r="C22" s="19" t="s">
        <v>138</v>
      </c>
      <c r="D22" s="2" t="s">
        <v>59</v>
      </c>
      <c r="E22" s="5">
        <v>13819500</v>
      </c>
      <c r="F22" s="6" t="e">
        <f t="shared" si="0"/>
        <v>#REF!</v>
      </c>
      <c r="G22" s="7" t="s">
        <v>60</v>
      </c>
      <c r="H22" s="8"/>
      <c r="I22" s="9" t="s">
        <v>61</v>
      </c>
      <c r="J22" s="10">
        <v>7470</v>
      </c>
      <c r="K22" s="8" t="s">
        <v>148</v>
      </c>
      <c r="L22" s="8" t="s">
        <v>63</v>
      </c>
      <c r="M22" s="8" t="s">
        <v>63</v>
      </c>
      <c r="N22" s="8" t="s">
        <v>63</v>
      </c>
      <c r="O22" s="8" t="s">
        <v>63</v>
      </c>
      <c r="P22" s="14" t="s">
        <v>149</v>
      </c>
      <c r="Q22" s="8"/>
      <c r="R22" s="13" t="s">
        <v>141</v>
      </c>
    </row>
    <row r="23" spans="1:18" x14ac:dyDescent="0.2">
      <c r="A23" s="2" t="s">
        <v>150</v>
      </c>
      <c r="B23" s="3">
        <v>44250</v>
      </c>
      <c r="C23" s="19">
        <v>44341</v>
      </c>
      <c r="D23" s="2" t="s">
        <v>151</v>
      </c>
      <c r="E23" s="5">
        <v>2270320</v>
      </c>
      <c r="F23" s="6" t="e">
        <f t="shared" si="0"/>
        <v>#REF!</v>
      </c>
      <c r="G23" s="7" t="s">
        <v>60</v>
      </c>
      <c r="H23" s="8"/>
      <c r="I23" s="9" t="s">
        <v>128</v>
      </c>
      <c r="J23" s="10">
        <v>1180</v>
      </c>
      <c r="K23" s="8" t="s">
        <v>152</v>
      </c>
      <c r="L23" s="8" t="s">
        <v>63</v>
      </c>
      <c r="M23" s="8" t="s">
        <v>63</v>
      </c>
      <c r="N23" s="8" t="s">
        <v>63</v>
      </c>
      <c r="O23" s="8" t="s">
        <v>63</v>
      </c>
      <c r="P23" s="14" t="s">
        <v>153</v>
      </c>
      <c r="Q23" s="8"/>
      <c r="R23" s="13" t="s">
        <v>154</v>
      </c>
    </row>
    <row r="24" spans="1:18" x14ac:dyDescent="0.2">
      <c r="A24" s="2" t="s">
        <v>155</v>
      </c>
      <c r="B24" s="3">
        <v>44250</v>
      </c>
      <c r="C24" s="19">
        <v>44355</v>
      </c>
      <c r="D24" s="2" t="s">
        <v>151</v>
      </c>
      <c r="E24" s="5">
        <v>2210520</v>
      </c>
      <c r="F24" s="6" t="e">
        <f t="shared" si="0"/>
        <v>#REF!</v>
      </c>
      <c r="G24" s="7" t="s">
        <v>60</v>
      </c>
      <c r="H24" s="8"/>
      <c r="I24" s="9" t="s">
        <v>61</v>
      </c>
      <c r="J24" s="10">
        <v>1090</v>
      </c>
      <c r="K24" s="8" t="s">
        <v>156</v>
      </c>
      <c r="L24" s="8" t="s">
        <v>63</v>
      </c>
      <c r="M24" s="8" t="s">
        <v>63</v>
      </c>
      <c r="N24" s="8" t="s">
        <v>63</v>
      </c>
      <c r="O24" s="8" t="s">
        <v>63</v>
      </c>
      <c r="P24" s="14" t="s">
        <v>157</v>
      </c>
      <c r="Q24" s="8"/>
      <c r="R24" s="13" t="s">
        <v>158</v>
      </c>
    </row>
    <row r="25" spans="1:18" x14ac:dyDescent="0.2">
      <c r="A25" s="2" t="s">
        <v>159</v>
      </c>
      <c r="B25" s="3">
        <v>44300</v>
      </c>
      <c r="C25" s="19">
        <v>44348</v>
      </c>
      <c r="D25" s="2" t="s">
        <v>66</v>
      </c>
      <c r="E25" s="5">
        <v>0</v>
      </c>
      <c r="F25" s="6" t="e">
        <f t="shared" si="0"/>
        <v>#REF!</v>
      </c>
      <c r="G25" s="7" t="s">
        <v>60</v>
      </c>
      <c r="H25" s="8"/>
      <c r="I25" s="9" t="s">
        <v>61</v>
      </c>
      <c r="J25" s="10">
        <v>0</v>
      </c>
      <c r="K25" s="8" t="s">
        <v>160</v>
      </c>
      <c r="L25" s="8" t="s">
        <v>63</v>
      </c>
      <c r="M25" s="8" t="s">
        <v>63</v>
      </c>
      <c r="N25" s="8" t="s">
        <v>63</v>
      </c>
      <c r="O25" s="8" t="s">
        <v>63</v>
      </c>
      <c r="P25" s="11" t="s">
        <v>76</v>
      </c>
      <c r="Q25" s="8" t="s">
        <v>161</v>
      </c>
      <c r="R25" s="13" t="s">
        <v>162</v>
      </c>
    </row>
    <row r="26" spans="1:18" x14ac:dyDescent="0.2">
      <c r="A26" s="2" t="s">
        <v>163</v>
      </c>
      <c r="B26" s="3">
        <v>44265</v>
      </c>
      <c r="C26" s="19">
        <v>44355</v>
      </c>
      <c r="D26" s="2" t="s">
        <v>151</v>
      </c>
      <c r="E26" s="5">
        <v>141960</v>
      </c>
      <c r="F26" s="6" t="e">
        <f t="shared" si="0"/>
        <v>#REF!</v>
      </c>
      <c r="G26" s="7" t="s">
        <v>60</v>
      </c>
      <c r="H26" s="8"/>
      <c r="I26" s="9" t="s">
        <v>61</v>
      </c>
      <c r="J26" s="10">
        <v>70</v>
      </c>
      <c r="K26" s="8" t="s">
        <v>164</v>
      </c>
      <c r="L26" s="8" t="s">
        <v>63</v>
      </c>
      <c r="M26" s="8" t="s">
        <v>63</v>
      </c>
      <c r="N26" s="8" t="s">
        <v>63</v>
      </c>
      <c r="O26" s="8" t="s">
        <v>63</v>
      </c>
      <c r="P26" s="14" t="s">
        <v>165</v>
      </c>
      <c r="Q26" s="8"/>
      <c r="R26" s="13" t="s">
        <v>166</v>
      </c>
    </row>
    <row r="27" spans="1:18" x14ac:dyDescent="0.2">
      <c r="A27" s="2" t="s">
        <v>167</v>
      </c>
      <c r="B27" s="3">
        <v>44280</v>
      </c>
      <c r="C27" s="19">
        <v>44337</v>
      </c>
      <c r="D27" s="2" t="s">
        <v>127</v>
      </c>
      <c r="E27" s="5">
        <v>1647062</v>
      </c>
      <c r="F27" s="6" t="e">
        <f t="shared" si="0"/>
        <v>#REF!</v>
      </c>
      <c r="G27" s="7" t="s">
        <v>60</v>
      </c>
      <c r="H27" s="8"/>
      <c r="I27" s="9" t="s">
        <v>128</v>
      </c>
      <c r="J27" s="10">
        <v>800</v>
      </c>
      <c r="K27" s="8" t="s">
        <v>129</v>
      </c>
      <c r="L27" s="8" t="s">
        <v>63</v>
      </c>
      <c r="M27" s="8" t="s">
        <v>63</v>
      </c>
      <c r="N27" s="8" t="s">
        <v>63</v>
      </c>
      <c r="O27" s="8" t="s">
        <v>63</v>
      </c>
      <c r="P27" s="14" t="s">
        <v>168</v>
      </c>
      <c r="Q27" s="8"/>
      <c r="R27" s="13" t="s">
        <v>169</v>
      </c>
    </row>
    <row r="28" spans="1:18" ht="12" customHeight="1" x14ac:dyDescent="0.2">
      <c r="A28" s="2" t="s">
        <v>170</v>
      </c>
      <c r="B28" s="3">
        <v>44281</v>
      </c>
      <c r="C28" s="21">
        <v>44389</v>
      </c>
      <c r="D28" s="2" t="s">
        <v>151</v>
      </c>
      <c r="E28" s="5">
        <v>3317321</v>
      </c>
      <c r="F28" s="6" t="e">
        <f t="shared" si="0"/>
        <v>#REF!</v>
      </c>
      <c r="G28" s="7" t="s">
        <v>60</v>
      </c>
      <c r="H28" s="8"/>
      <c r="I28" s="9" t="s">
        <v>128</v>
      </c>
      <c r="J28" s="10">
        <v>1619</v>
      </c>
      <c r="K28" s="8" t="s">
        <v>171</v>
      </c>
      <c r="L28" s="8" t="s">
        <v>63</v>
      </c>
      <c r="M28" s="8" t="s">
        <v>63</v>
      </c>
      <c r="N28" s="8" t="s">
        <v>63</v>
      </c>
      <c r="O28" s="8" t="s">
        <v>63</v>
      </c>
      <c r="P28" s="14" t="s">
        <v>172</v>
      </c>
      <c r="Q28" s="8"/>
      <c r="R28" t="s">
        <v>173</v>
      </c>
    </row>
    <row r="29" spans="1:18" x14ac:dyDescent="0.2">
      <c r="A29" s="22" t="s">
        <v>170</v>
      </c>
      <c r="B29" s="23">
        <v>44281</v>
      </c>
      <c r="C29" s="24">
        <v>44389</v>
      </c>
      <c r="D29" s="22" t="s">
        <v>151</v>
      </c>
      <c r="E29" s="25">
        <v>0</v>
      </c>
      <c r="F29" s="6" t="e">
        <f t="shared" si="0"/>
        <v>#REF!</v>
      </c>
      <c r="G29" s="26" t="s">
        <v>60</v>
      </c>
      <c r="H29" s="27"/>
      <c r="I29" s="28" t="s">
        <v>61</v>
      </c>
      <c r="J29" s="29">
        <v>10</v>
      </c>
      <c r="K29" s="30" t="s">
        <v>171</v>
      </c>
      <c r="L29" s="8" t="s">
        <v>63</v>
      </c>
      <c r="M29" s="8" t="s">
        <v>63</v>
      </c>
      <c r="N29" s="8" t="s">
        <v>63</v>
      </c>
      <c r="O29" s="8" t="s">
        <v>63</v>
      </c>
      <c r="P29" s="14" t="s">
        <v>172</v>
      </c>
      <c r="Q29" s="8"/>
      <c r="R29" t="s">
        <v>173</v>
      </c>
    </row>
    <row r="30" spans="1:18" x14ac:dyDescent="0.2">
      <c r="A30" s="2" t="s">
        <v>174</v>
      </c>
      <c r="B30" s="3">
        <v>44287</v>
      </c>
      <c r="C30" s="19">
        <v>44352</v>
      </c>
      <c r="D30" s="2" t="s">
        <v>66</v>
      </c>
      <c r="E30" s="5">
        <v>1246456</v>
      </c>
      <c r="F30" s="6" t="e">
        <f t="shared" si="0"/>
        <v>#REF!</v>
      </c>
      <c r="G30" s="7" t="s">
        <v>60</v>
      </c>
      <c r="H30" s="8"/>
      <c r="I30" s="9" t="s">
        <v>61</v>
      </c>
      <c r="J30" s="10">
        <v>521</v>
      </c>
      <c r="K30" s="8" t="s">
        <v>175</v>
      </c>
      <c r="L30" s="8" t="s">
        <v>63</v>
      </c>
      <c r="M30" s="8" t="s">
        <v>63</v>
      </c>
      <c r="N30" s="8" t="s">
        <v>63</v>
      </c>
      <c r="O30" s="8" t="s">
        <v>63</v>
      </c>
      <c r="P30" s="14" t="s">
        <v>176</v>
      </c>
      <c r="Q30" s="8"/>
      <c r="R30" t="s">
        <v>177</v>
      </c>
    </row>
    <row r="31" spans="1:18" x14ac:dyDescent="0.2">
      <c r="A31" s="2" t="s">
        <v>178</v>
      </c>
      <c r="B31" s="3">
        <v>44301</v>
      </c>
      <c r="C31" s="19">
        <v>44352</v>
      </c>
      <c r="D31" s="2" t="s">
        <v>66</v>
      </c>
      <c r="E31" s="5">
        <v>125760</v>
      </c>
      <c r="F31" s="6" t="e">
        <f t="shared" si="0"/>
        <v>#REF!</v>
      </c>
      <c r="G31" s="7" t="s">
        <v>60</v>
      </c>
      <c r="H31" s="8"/>
      <c r="I31" s="9" t="s">
        <v>61</v>
      </c>
      <c r="J31" s="10">
        <v>60</v>
      </c>
      <c r="K31" s="8" t="s">
        <v>179</v>
      </c>
      <c r="L31" s="8" t="s">
        <v>63</v>
      </c>
      <c r="M31" s="8" t="s">
        <v>63</v>
      </c>
      <c r="N31" s="8" t="s">
        <v>63</v>
      </c>
      <c r="O31" s="8" t="s">
        <v>63</v>
      </c>
      <c r="P31" s="14" t="s">
        <v>180</v>
      </c>
      <c r="Q31" s="8"/>
      <c r="R31" t="s">
        <v>177</v>
      </c>
    </row>
    <row r="32" spans="1:18" x14ac:dyDescent="0.2">
      <c r="A32" s="2" t="s">
        <v>181</v>
      </c>
      <c r="B32" s="3">
        <v>44313</v>
      </c>
      <c r="C32" s="17">
        <v>44393</v>
      </c>
      <c r="D32" s="2" t="s">
        <v>66</v>
      </c>
      <c r="E32" s="5">
        <v>2760432</v>
      </c>
      <c r="F32" s="6" t="e">
        <f t="shared" si="0"/>
        <v>#REF!</v>
      </c>
      <c r="G32" s="31" t="s">
        <v>60</v>
      </c>
      <c r="H32" s="8"/>
      <c r="I32" s="9" t="s">
        <v>88</v>
      </c>
      <c r="J32" s="10">
        <v>1317</v>
      </c>
      <c r="K32" s="8" t="s">
        <v>182</v>
      </c>
      <c r="L32" s="8" t="s">
        <v>63</v>
      </c>
      <c r="M32" s="8" t="s">
        <v>63</v>
      </c>
      <c r="N32" s="8" t="s">
        <v>63</v>
      </c>
      <c r="O32" s="8" t="s">
        <v>63</v>
      </c>
      <c r="P32" s="14" t="s">
        <v>183</v>
      </c>
      <c r="Q32" s="8"/>
      <c r="R32" t="s">
        <v>184</v>
      </c>
    </row>
    <row r="33" spans="1:18" s="38" customFormat="1" x14ac:dyDescent="0.2">
      <c r="A33" s="2" t="s">
        <v>185</v>
      </c>
      <c r="B33" s="32">
        <v>44330</v>
      </c>
      <c r="C33" s="33">
        <v>44434</v>
      </c>
      <c r="D33" s="2" t="s">
        <v>151</v>
      </c>
      <c r="E33" s="5">
        <v>3474684</v>
      </c>
      <c r="F33" s="6" t="e">
        <f t="shared" si="0"/>
        <v>#REF!</v>
      </c>
      <c r="G33" s="31" t="s">
        <v>60</v>
      </c>
      <c r="H33" s="34"/>
      <c r="I33" s="35" t="s">
        <v>88</v>
      </c>
      <c r="J33" s="36">
        <v>1596</v>
      </c>
      <c r="K33" s="34" t="s">
        <v>186</v>
      </c>
      <c r="L33" s="34" t="s">
        <v>63</v>
      </c>
      <c r="M33" s="34" t="s">
        <v>63</v>
      </c>
      <c r="N33" s="34" t="s">
        <v>63</v>
      </c>
      <c r="O33" s="34" t="s">
        <v>63</v>
      </c>
      <c r="P33" s="37" t="s">
        <v>187</v>
      </c>
      <c r="Q33" s="34"/>
      <c r="R33" s="38" t="s">
        <v>188</v>
      </c>
    </row>
    <row r="34" spans="1:18" s="38" customFormat="1" x14ac:dyDescent="0.2">
      <c r="A34" s="2" t="s">
        <v>189</v>
      </c>
      <c r="B34" s="32">
        <v>44330</v>
      </c>
      <c r="C34" s="39">
        <v>44377</v>
      </c>
      <c r="D34" s="2" t="s">
        <v>151</v>
      </c>
      <c r="E34" s="5">
        <v>39192</v>
      </c>
      <c r="F34" s="6" t="e">
        <f t="shared" si="0"/>
        <v>#REF!</v>
      </c>
      <c r="G34" s="31" t="s">
        <v>60</v>
      </c>
      <c r="H34" s="34"/>
      <c r="I34" s="35" t="s">
        <v>74</v>
      </c>
      <c r="J34" s="36">
        <v>23</v>
      </c>
      <c r="K34" s="34" t="s">
        <v>190</v>
      </c>
      <c r="L34" s="34" t="s">
        <v>63</v>
      </c>
      <c r="M34" s="34" t="s">
        <v>63</v>
      </c>
      <c r="N34" s="34" t="s">
        <v>63</v>
      </c>
      <c r="O34" s="34" t="s">
        <v>63</v>
      </c>
      <c r="P34" s="37" t="s">
        <v>191</v>
      </c>
      <c r="Q34" s="40" t="s">
        <v>192</v>
      </c>
      <c r="R34" s="38" t="s">
        <v>193</v>
      </c>
    </row>
    <row r="35" spans="1:18" s="38" customFormat="1" x14ac:dyDescent="0.2">
      <c r="A35" s="2" t="s">
        <v>194</v>
      </c>
      <c r="B35" s="32">
        <v>44330</v>
      </c>
      <c r="C35" s="33">
        <v>44433</v>
      </c>
      <c r="D35" s="2" t="s">
        <v>66</v>
      </c>
      <c r="E35" s="5">
        <v>7388400</v>
      </c>
      <c r="F35" s="6" t="e">
        <f t="shared" si="0"/>
        <v>#REF!</v>
      </c>
      <c r="G35" s="31" t="s">
        <v>60</v>
      </c>
      <c r="H35" s="34"/>
      <c r="I35" s="35" t="s">
        <v>88</v>
      </c>
      <c r="J35" s="36">
        <v>3483</v>
      </c>
      <c r="K35" s="34">
        <v>85</v>
      </c>
      <c r="L35" s="34" t="s">
        <v>63</v>
      </c>
      <c r="M35" s="34" t="s">
        <v>63</v>
      </c>
      <c r="N35" s="34" t="s">
        <v>63</v>
      </c>
      <c r="O35" s="34" t="s">
        <v>63</v>
      </c>
      <c r="P35" s="37" t="s">
        <v>195</v>
      </c>
      <c r="Q35" s="40"/>
      <c r="R35" s="38" t="s">
        <v>196</v>
      </c>
    </row>
    <row r="36" spans="1:18" s="38" customFormat="1" x14ac:dyDescent="0.2">
      <c r="A36" s="2" t="s">
        <v>194</v>
      </c>
      <c r="B36" s="32">
        <v>44330</v>
      </c>
      <c r="C36" s="33">
        <v>44433</v>
      </c>
      <c r="D36" s="2" t="s">
        <v>66</v>
      </c>
      <c r="E36" s="5">
        <v>0</v>
      </c>
      <c r="F36" s="6" t="e">
        <f t="shared" ref="F36:F45" si="1">F35+E36</f>
        <v>#REF!</v>
      </c>
      <c r="G36" s="31" t="s">
        <v>60</v>
      </c>
      <c r="H36" s="34"/>
      <c r="I36" s="35" t="s">
        <v>61</v>
      </c>
      <c r="J36" s="36">
        <v>42</v>
      </c>
      <c r="K36" s="34">
        <v>85</v>
      </c>
      <c r="L36" s="34" t="s">
        <v>63</v>
      </c>
      <c r="M36" s="34" t="s">
        <v>63</v>
      </c>
      <c r="N36" s="34" t="s">
        <v>63</v>
      </c>
      <c r="O36" s="34" t="s">
        <v>63</v>
      </c>
      <c r="P36" s="37" t="s">
        <v>195</v>
      </c>
      <c r="Q36" s="40"/>
      <c r="R36" s="38" t="s">
        <v>196</v>
      </c>
    </row>
    <row r="37" spans="1:18" s="38" customFormat="1" x14ac:dyDescent="0.2">
      <c r="A37" s="2" t="s">
        <v>197</v>
      </c>
      <c r="B37" s="32">
        <v>44330</v>
      </c>
      <c r="C37" s="33">
        <v>44447</v>
      </c>
      <c r="D37" s="2" t="s">
        <v>66</v>
      </c>
      <c r="E37" s="5">
        <v>13102096</v>
      </c>
      <c r="F37" s="6" t="e">
        <f t="shared" si="1"/>
        <v>#REF!</v>
      </c>
      <c r="G37" s="31" t="s">
        <v>60</v>
      </c>
      <c r="H37" s="34"/>
      <c r="I37" s="35" t="s">
        <v>61</v>
      </c>
      <c r="J37" s="36">
        <v>6251</v>
      </c>
      <c r="K37" s="34">
        <v>87</v>
      </c>
      <c r="L37" s="34" t="s">
        <v>63</v>
      </c>
      <c r="M37" s="34" t="s">
        <v>63</v>
      </c>
      <c r="N37" s="34" t="s">
        <v>63</v>
      </c>
      <c r="O37" s="34" t="s">
        <v>63</v>
      </c>
      <c r="P37" s="37" t="s">
        <v>198</v>
      </c>
      <c r="Q37" s="40"/>
      <c r="R37" s="38" t="s">
        <v>199</v>
      </c>
    </row>
    <row r="38" spans="1:18" s="38" customFormat="1" x14ac:dyDescent="0.2">
      <c r="A38" s="2" t="s">
        <v>200</v>
      </c>
      <c r="B38" s="32">
        <v>44330</v>
      </c>
      <c r="C38" s="33">
        <v>44457</v>
      </c>
      <c r="D38" s="2" t="s">
        <v>66</v>
      </c>
      <c r="E38" s="5">
        <v>12753521</v>
      </c>
      <c r="F38" s="6" t="e">
        <f t="shared" si="1"/>
        <v>#REF!</v>
      </c>
      <c r="G38" s="31" t="s">
        <v>60</v>
      </c>
      <c r="H38" s="34"/>
      <c r="I38" s="35" t="s">
        <v>61</v>
      </c>
      <c r="J38" s="36">
        <v>5917</v>
      </c>
      <c r="K38" s="34" t="s">
        <v>201</v>
      </c>
      <c r="L38" s="34" t="s">
        <v>63</v>
      </c>
      <c r="M38" s="34" t="s">
        <v>63</v>
      </c>
      <c r="N38" s="34" t="s">
        <v>63</v>
      </c>
      <c r="O38" s="34" t="s">
        <v>63</v>
      </c>
      <c r="P38" s="41" t="s">
        <v>202</v>
      </c>
      <c r="Q38" s="42" t="s">
        <v>203</v>
      </c>
      <c r="R38" s="38" t="s">
        <v>204</v>
      </c>
    </row>
    <row r="39" spans="1:18" s="38" customFormat="1" x14ac:dyDescent="0.2">
      <c r="A39" s="2" t="s">
        <v>205</v>
      </c>
      <c r="B39" s="32">
        <v>44334</v>
      </c>
      <c r="C39" s="33">
        <v>44398</v>
      </c>
      <c r="D39" s="2" t="s">
        <v>99</v>
      </c>
      <c r="E39" s="5">
        <v>4143920</v>
      </c>
      <c r="F39" s="6" t="e">
        <f t="shared" si="1"/>
        <v>#REF!</v>
      </c>
      <c r="G39" s="31" t="s">
        <v>60</v>
      </c>
      <c r="H39" s="34"/>
      <c r="I39" s="35" t="s">
        <v>61</v>
      </c>
      <c r="J39" s="36">
        <v>2000</v>
      </c>
      <c r="K39" s="34" t="s">
        <v>206</v>
      </c>
      <c r="L39" s="34" t="s">
        <v>63</v>
      </c>
      <c r="M39" s="34" t="s">
        <v>63</v>
      </c>
      <c r="N39" s="34" t="s">
        <v>63</v>
      </c>
      <c r="O39" s="34" t="s">
        <v>63</v>
      </c>
      <c r="P39" s="43">
        <v>21004793</v>
      </c>
      <c r="Q39" s="44"/>
    </row>
    <row r="40" spans="1:18" s="38" customFormat="1" x14ac:dyDescent="0.2">
      <c r="A40" s="2" t="s">
        <v>207</v>
      </c>
      <c r="B40" s="32">
        <v>44337</v>
      </c>
      <c r="C40" s="39">
        <v>44348</v>
      </c>
      <c r="D40" s="2" t="s">
        <v>66</v>
      </c>
      <c r="E40" s="5">
        <v>11092032</v>
      </c>
      <c r="F40" s="6" t="e">
        <f t="shared" si="1"/>
        <v>#REF!</v>
      </c>
      <c r="G40" s="31" t="s">
        <v>60</v>
      </c>
      <c r="H40" s="34"/>
      <c r="I40" s="35" t="s">
        <v>61</v>
      </c>
      <c r="J40" s="36">
        <v>5292</v>
      </c>
      <c r="K40" s="34" t="s">
        <v>160</v>
      </c>
      <c r="L40" s="34" t="s">
        <v>63</v>
      </c>
      <c r="M40" s="34" t="s">
        <v>63</v>
      </c>
      <c r="N40" s="34" t="s">
        <v>63</v>
      </c>
      <c r="O40" s="34" t="s">
        <v>63</v>
      </c>
      <c r="P40" s="37" t="s">
        <v>208</v>
      </c>
      <c r="Q40" s="40"/>
      <c r="R40" s="38" t="s">
        <v>209</v>
      </c>
    </row>
    <row r="41" spans="1:18" s="38" customFormat="1" x14ac:dyDescent="0.2">
      <c r="A41" s="2" t="s">
        <v>210</v>
      </c>
      <c r="B41" s="32">
        <v>44341</v>
      </c>
      <c r="C41" s="33">
        <v>44419</v>
      </c>
      <c r="D41" s="2" t="s">
        <v>127</v>
      </c>
      <c r="E41" s="5">
        <v>7564440</v>
      </c>
      <c r="F41" s="6" t="e">
        <f t="shared" si="1"/>
        <v>#REF!</v>
      </c>
      <c r="G41" s="31" t="s">
        <v>60</v>
      </c>
      <c r="H41" s="34"/>
      <c r="I41" s="35" t="s">
        <v>61</v>
      </c>
      <c r="J41" s="36">
        <v>3730</v>
      </c>
      <c r="K41" s="34" t="s">
        <v>211</v>
      </c>
      <c r="L41" s="34" t="s">
        <v>63</v>
      </c>
      <c r="M41" s="34" t="s">
        <v>63</v>
      </c>
      <c r="N41" s="34" t="s">
        <v>63</v>
      </c>
      <c r="O41" s="34" t="s">
        <v>63</v>
      </c>
      <c r="P41" s="37" t="s">
        <v>212</v>
      </c>
      <c r="Q41" s="40"/>
      <c r="R41" s="38" t="s">
        <v>213</v>
      </c>
    </row>
    <row r="42" spans="1:18" s="38" customFormat="1" x14ac:dyDescent="0.2">
      <c r="A42" s="2" t="s">
        <v>214</v>
      </c>
      <c r="B42" s="32">
        <v>44341</v>
      </c>
      <c r="C42" s="45">
        <v>44474</v>
      </c>
      <c r="D42" s="2" t="s">
        <v>68</v>
      </c>
      <c r="E42" s="5">
        <v>0</v>
      </c>
      <c r="F42" s="6" t="e">
        <f t="shared" si="1"/>
        <v>#REF!</v>
      </c>
      <c r="G42" s="31" t="s">
        <v>60</v>
      </c>
      <c r="H42" s="34"/>
      <c r="I42" s="35" t="s">
        <v>67</v>
      </c>
      <c r="J42" s="36">
        <v>0</v>
      </c>
      <c r="K42" s="34" t="s">
        <v>215</v>
      </c>
      <c r="L42" s="34" t="s">
        <v>63</v>
      </c>
      <c r="M42" s="34" t="s">
        <v>63</v>
      </c>
      <c r="N42" s="34" t="s">
        <v>63</v>
      </c>
      <c r="O42" s="34" t="s">
        <v>63</v>
      </c>
      <c r="P42" s="41"/>
      <c r="Q42" s="40" t="s">
        <v>216</v>
      </c>
      <c r="R42" s="38" t="s">
        <v>217</v>
      </c>
    </row>
    <row r="43" spans="1:18" s="38" customFormat="1" x14ac:dyDescent="0.2">
      <c r="A43" s="2" t="s">
        <v>218</v>
      </c>
      <c r="B43" s="32">
        <v>44341</v>
      </c>
      <c r="C43" s="45">
        <v>44471</v>
      </c>
      <c r="D43" s="2" t="s">
        <v>68</v>
      </c>
      <c r="E43" s="5">
        <v>8423824</v>
      </c>
      <c r="F43" s="6" t="e">
        <f t="shared" si="1"/>
        <v>#REF!</v>
      </c>
      <c r="G43" s="31" t="s">
        <v>60</v>
      </c>
      <c r="H43" s="34"/>
      <c r="I43" s="35" t="s">
        <v>61</v>
      </c>
      <c r="J43" s="36">
        <v>4019</v>
      </c>
      <c r="K43" s="34" t="s">
        <v>219</v>
      </c>
      <c r="L43" s="34" t="s">
        <v>63</v>
      </c>
      <c r="M43" s="34" t="s">
        <v>63</v>
      </c>
      <c r="N43" s="34" t="s">
        <v>63</v>
      </c>
      <c r="O43" s="34" t="s">
        <v>63</v>
      </c>
      <c r="P43" s="37" t="s">
        <v>220</v>
      </c>
      <c r="Q43" s="34"/>
      <c r="R43" s="38" t="s">
        <v>221</v>
      </c>
    </row>
    <row r="44" spans="1:18" s="38" customFormat="1" x14ac:dyDescent="0.2">
      <c r="A44" s="34" t="s">
        <v>222</v>
      </c>
      <c r="B44" s="32">
        <v>44391</v>
      </c>
      <c r="C44" s="33">
        <v>44469</v>
      </c>
      <c r="D44" s="34" t="s">
        <v>66</v>
      </c>
      <c r="E44" s="5">
        <v>14654486</v>
      </c>
      <c r="F44" s="6" t="e">
        <f t="shared" si="1"/>
        <v>#REF!</v>
      </c>
      <c r="G44" s="31" t="s">
        <v>60</v>
      </c>
      <c r="H44" s="34"/>
      <c r="I44" s="34" t="s">
        <v>61</v>
      </c>
      <c r="J44" s="34">
        <v>6382</v>
      </c>
      <c r="K44" s="34" t="s">
        <v>223</v>
      </c>
      <c r="L44" s="34" t="s">
        <v>63</v>
      </c>
      <c r="M44" s="34" t="s">
        <v>63</v>
      </c>
      <c r="N44" s="34" t="s">
        <v>63</v>
      </c>
      <c r="O44" s="34" t="s">
        <v>224</v>
      </c>
      <c r="P44" s="37" t="s">
        <v>225</v>
      </c>
      <c r="Q44" s="34"/>
      <c r="R44" s="38" t="s">
        <v>226</v>
      </c>
    </row>
    <row r="45" spans="1:18" s="38" customFormat="1" x14ac:dyDescent="0.2">
      <c r="A45" s="34" t="s">
        <v>227</v>
      </c>
      <c r="B45" s="32">
        <v>44468</v>
      </c>
      <c r="C45" s="45">
        <v>44471</v>
      </c>
      <c r="D45" s="34" t="s">
        <v>68</v>
      </c>
      <c r="E45" s="5">
        <v>400336</v>
      </c>
      <c r="F45" s="6" t="e">
        <f t="shared" si="1"/>
        <v>#REF!</v>
      </c>
      <c r="G45" s="31" t="s">
        <v>60</v>
      </c>
      <c r="H45" s="34"/>
      <c r="I45" s="34" t="s">
        <v>61</v>
      </c>
      <c r="J45" s="34">
        <v>191</v>
      </c>
      <c r="K45" s="34" t="s">
        <v>228</v>
      </c>
      <c r="L45" s="34" t="s">
        <v>63</v>
      </c>
      <c r="M45" s="34" t="s">
        <v>63</v>
      </c>
      <c r="N45" s="34" t="s">
        <v>63</v>
      </c>
      <c r="O45" s="34" t="s">
        <v>63</v>
      </c>
      <c r="P45" s="37" t="s">
        <v>229</v>
      </c>
      <c r="Q45" s="34" t="s">
        <v>230</v>
      </c>
      <c r="R45" s="38" t="s">
        <v>231</v>
      </c>
    </row>
    <row r="46" spans="1:18" s="38" customFormat="1" x14ac:dyDescent="0.2">
      <c r="A46" s="34"/>
      <c r="B46" s="32"/>
      <c r="C46" s="45"/>
      <c r="D46" s="34"/>
      <c r="E46" s="5"/>
      <c r="F46" s="6" t="e">
        <f>#REF!+E46</f>
        <v>#REF!</v>
      </c>
      <c r="G46" s="31"/>
      <c r="H46" s="34"/>
      <c r="I46" s="34"/>
      <c r="J46" s="34"/>
      <c r="K46" s="34"/>
      <c r="L46" s="34"/>
      <c r="M46" s="34"/>
      <c r="N46" s="34"/>
      <c r="O46" s="34"/>
      <c r="P46" s="37"/>
      <c r="Q46" s="34"/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1"/>
  <dimension ref="A1:BC41"/>
  <sheetViews>
    <sheetView topLeftCell="N20" workbookViewId="0">
      <selection activeCell="U41" sqref="U41"/>
    </sheetView>
  </sheetViews>
  <sheetFormatPr defaultRowHeight="12.75" x14ac:dyDescent="0.2"/>
  <cols>
    <col min="1" max="255" width="15" customWidth="1"/>
  </cols>
  <sheetData>
    <row r="1" spans="1:55" ht="13.5" thickBot="1" x14ac:dyDescent="0.25">
      <c r="A1" s="1" t="s">
        <v>284</v>
      </c>
      <c r="B1" s="1" t="s">
        <v>285</v>
      </c>
      <c r="C1" s="1" t="s">
        <v>286</v>
      </c>
      <c r="D1" s="1" t="s">
        <v>287</v>
      </c>
      <c r="E1" s="1" t="s">
        <v>288</v>
      </c>
      <c r="F1" s="1" t="s">
        <v>289</v>
      </c>
      <c r="G1" s="1" t="s">
        <v>290</v>
      </c>
      <c r="H1" s="1" t="s">
        <v>291</v>
      </c>
      <c r="I1" s="1" t="s">
        <v>292</v>
      </c>
      <c r="J1" s="1" t="s">
        <v>293</v>
      </c>
      <c r="K1" s="1" t="s">
        <v>294</v>
      </c>
      <c r="L1" s="1" t="s">
        <v>295</v>
      </c>
      <c r="M1" s="1" t="s">
        <v>296</v>
      </c>
      <c r="N1" s="1" t="s">
        <v>297</v>
      </c>
      <c r="O1" s="1" t="s">
        <v>298</v>
      </c>
      <c r="P1" s="1" t="s">
        <v>299</v>
      </c>
      <c r="Q1" s="1" t="s">
        <v>300</v>
      </c>
      <c r="R1" s="1" t="s">
        <v>301</v>
      </c>
      <c r="S1" s="1" t="s">
        <v>302</v>
      </c>
      <c r="T1" s="1" t="s">
        <v>303</v>
      </c>
      <c r="U1" s="1" t="s">
        <v>304</v>
      </c>
      <c r="V1" s="1" t="s">
        <v>305</v>
      </c>
      <c r="W1" s="1" t="s">
        <v>306</v>
      </c>
      <c r="X1" s="1" t="s">
        <v>307</v>
      </c>
      <c r="Y1" s="1" t="s">
        <v>308</v>
      </c>
      <c r="Z1" s="1" t="s">
        <v>309</v>
      </c>
      <c r="AA1" s="1" t="s">
        <v>310</v>
      </c>
      <c r="AB1" s="1" t="s">
        <v>311</v>
      </c>
      <c r="AC1" s="1" t="s">
        <v>312</v>
      </c>
      <c r="AD1" s="1" t="s">
        <v>313</v>
      </c>
      <c r="AE1" s="1" t="s">
        <v>314</v>
      </c>
      <c r="AF1" s="1" t="s">
        <v>315</v>
      </c>
      <c r="AG1" s="1" t="s">
        <v>316</v>
      </c>
      <c r="AH1" s="1" t="s">
        <v>317</v>
      </c>
      <c r="AI1" s="1" t="s">
        <v>318</v>
      </c>
      <c r="AJ1" s="1" t="s">
        <v>319</v>
      </c>
      <c r="AK1" s="1" t="s">
        <v>320</v>
      </c>
      <c r="AL1" s="1" t="s">
        <v>321</v>
      </c>
      <c r="AM1" s="1" t="s">
        <v>322</v>
      </c>
      <c r="AN1" s="1" t="s">
        <v>323</v>
      </c>
      <c r="AO1" s="1" t="s">
        <v>324</v>
      </c>
      <c r="AP1" s="1" t="s">
        <v>325</v>
      </c>
      <c r="AQ1" s="1" t="s">
        <v>326</v>
      </c>
      <c r="AR1" s="1" t="s">
        <v>327</v>
      </c>
      <c r="AS1" s="1" t="s">
        <v>328</v>
      </c>
      <c r="AT1" s="1" t="s">
        <v>329</v>
      </c>
      <c r="AU1" s="1" t="s">
        <v>330</v>
      </c>
      <c r="AV1" s="1" t="s">
        <v>331</v>
      </c>
      <c r="AW1" s="1" t="s">
        <v>332</v>
      </c>
      <c r="AX1" s="1" t="s">
        <v>333</v>
      </c>
      <c r="AY1" s="1" t="s">
        <v>334</v>
      </c>
      <c r="AZ1" s="1" t="s">
        <v>335</v>
      </c>
      <c r="BA1" s="1" t="s">
        <v>336</v>
      </c>
      <c r="BB1" s="1" t="s">
        <v>337</v>
      </c>
      <c r="BC1" s="1" t="s">
        <v>338</v>
      </c>
    </row>
    <row r="2" spans="1:55" x14ac:dyDescent="0.2">
      <c r="A2" t="s">
        <v>361</v>
      </c>
      <c r="B2" t="s">
        <v>227</v>
      </c>
      <c r="C2" t="s">
        <v>340</v>
      </c>
      <c r="D2" t="s">
        <v>341</v>
      </c>
      <c r="E2" t="s">
        <v>362</v>
      </c>
      <c r="F2" s="63">
        <v>44468</v>
      </c>
      <c r="G2" s="63">
        <v>44468</v>
      </c>
      <c r="I2" t="s">
        <v>363</v>
      </c>
      <c r="J2" t="s">
        <v>342</v>
      </c>
      <c r="K2" t="s">
        <v>343</v>
      </c>
      <c r="L2" t="s">
        <v>344</v>
      </c>
      <c r="M2" t="s">
        <v>345</v>
      </c>
      <c r="N2" t="s">
        <v>346</v>
      </c>
      <c r="O2" t="s">
        <v>347</v>
      </c>
      <c r="P2" t="s">
        <v>348</v>
      </c>
      <c r="Q2">
        <v>30</v>
      </c>
      <c r="R2" t="s">
        <v>364</v>
      </c>
      <c r="S2" t="s">
        <v>349</v>
      </c>
      <c r="T2" t="b">
        <v>1</v>
      </c>
      <c r="U2">
        <v>400336</v>
      </c>
      <c r="V2" t="s">
        <v>350</v>
      </c>
      <c r="X2">
        <v>400336</v>
      </c>
      <c r="Y2" t="s">
        <v>359</v>
      </c>
      <c r="AA2">
        <v>1</v>
      </c>
      <c r="AB2" t="s">
        <v>352</v>
      </c>
      <c r="AC2" t="s">
        <v>353</v>
      </c>
      <c r="AD2" t="s">
        <v>354</v>
      </c>
      <c r="AE2" t="s">
        <v>344</v>
      </c>
      <c r="AF2">
        <v>2</v>
      </c>
      <c r="AG2" t="b">
        <v>1</v>
      </c>
      <c r="AH2" t="s">
        <v>355</v>
      </c>
      <c r="AJ2" s="64">
        <v>44468.322667280096</v>
      </c>
      <c r="AL2" t="b">
        <v>0</v>
      </c>
      <c r="AM2" t="s">
        <v>323</v>
      </c>
      <c r="AN2" t="s">
        <v>356</v>
      </c>
      <c r="AO2" t="s">
        <v>357</v>
      </c>
      <c r="AR2" t="s">
        <v>358</v>
      </c>
      <c r="AT2" t="b">
        <v>1</v>
      </c>
      <c r="AZ2" t="b">
        <v>0</v>
      </c>
      <c r="BC2" t="b">
        <v>0</v>
      </c>
    </row>
    <row r="3" spans="1:55" x14ac:dyDescent="0.2">
      <c r="A3" t="s">
        <v>361</v>
      </c>
      <c r="B3" t="s">
        <v>222</v>
      </c>
      <c r="C3" t="s">
        <v>340</v>
      </c>
      <c r="D3" t="s">
        <v>341</v>
      </c>
      <c r="E3" t="s">
        <v>365</v>
      </c>
      <c r="F3" s="63">
        <v>44391</v>
      </c>
      <c r="G3" s="63">
        <v>44391</v>
      </c>
      <c r="I3" t="s">
        <v>366</v>
      </c>
      <c r="J3" t="s">
        <v>342</v>
      </c>
      <c r="K3" t="s">
        <v>343</v>
      </c>
      <c r="L3" t="s">
        <v>344</v>
      </c>
      <c r="M3" t="s">
        <v>345</v>
      </c>
      <c r="N3" t="s">
        <v>346</v>
      </c>
      <c r="O3" t="s">
        <v>347</v>
      </c>
      <c r="P3" t="s">
        <v>348</v>
      </c>
      <c r="Q3">
        <v>30</v>
      </c>
      <c r="R3" t="s">
        <v>367</v>
      </c>
      <c r="S3" t="s">
        <v>349</v>
      </c>
      <c r="T3" t="b">
        <v>1</v>
      </c>
      <c r="U3">
        <v>14654486</v>
      </c>
      <c r="V3" t="s">
        <v>350</v>
      </c>
      <c r="X3">
        <v>14654486</v>
      </c>
      <c r="Y3" t="s">
        <v>351</v>
      </c>
      <c r="AA3">
        <v>9</v>
      </c>
      <c r="AB3" t="s">
        <v>352</v>
      </c>
      <c r="AC3" t="s">
        <v>353</v>
      </c>
      <c r="AD3" t="s">
        <v>354</v>
      </c>
      <c r="AE3" t="s">
        <v>344</v>
      </c>
      <c r="AF3">
        <v>2</v>
      </c>
      <c r="AG3" t="b">
        <v>1</v>
      </c>
      <c r="AH3" t="s">
        <v>355</v>
      </c>
      <c r="AJ3" s="64">
        <v>44391.64245605324</v>
      </c>
      <c r="AL3" t="b">
        <v>0</v>
      </c>
      <c r="AM3" t="s">
        <v>323</v>
      </c>
      <c r="AN3" t="s">
        <v>356</v>
      </c>
      <c r="AO3" t="s">
        <v>357</v>
      </c>
      <c r="AR3" t="s">
        <v>358</v>
      </c>
      <c r="AT3" t="b">
        <v>1</v>
      </c>
      <c r="AZ3" t="b">
        <v>0</v>
      </c>
      <c r="BC3" t="b">
        <v>0</v>
      </c>
    </row>
    <row r="4" spans="1:55" x14ac:dyDescent="0.2">
      <c r="A4" t="s">
        <v>361</v>
      </c>
      <c r="B4" t="s">
        <v>218</v>
      </c>
      <c r="C4" t="s">
        <v>340</v>
      </c>
      <c r="D4" t="s">
        <v>341</v>
      </c>
      <c r="E4" t="s">
        <v>368</v>
      </c>
      <c r="F4" s="63">
        <v>44341</v>
      </c>
      <c r="G4" s="63">
        <v>44341</v>
      </c>
      <c r="I4" t="s">
        <v>363</v>
      </c>
      <c r="J4" t="s">
        <v>342</v>
      </c>
      <c r="K4" t="s">
        <v>343</v>
      </c>
      <c r="L4" t="s">
        <v>344</v>
      </c>
      <c r="M4" t="s">
        <v>345</v>
      </c>
      <c r="N4" t="s">
        <v>346</v>
      </c>
      <c r="O4" t="s">
        <v>347</v>
      </c>
      <c r="P4" t="s">
        <v>348</v>
      </c>
      <c r="Q4">
        <v>30</v>
      </c>
      <c r="R4" t="s">
        <v>364</v>
      </c>
      <c r="S4" t="s">
        <v>349</v>
      </c>
      <c r="T4" t="b">
        <v>1</v>
      </c>
      <c r="U4">
        <v>8423824</v>
      </c>
      <c r="V4" t="s">
        <v>350</v>
      </c>
      <c r="X4">
        <v>8423824</v>
      </c>
      <c r="Y4" t="s">
        <v>359</v>
      </c>
      <c r="AA4">
        <v>1</v>
      </c>
      <c r="AB4" t="s">
        <v>352</v>
      </c>
      <c r="AC4" t="s">
        <v>353</v>
      </c>
      <c r="AD4" t="s">
        <v>354</v>
      </c>
      <c r="AE4" t="s">
        <v>344</v>
      </c>
      <c r="AF4">
        <v>2</v>
      </c>
      <c r="AG4" t="b">
        <v>1</v>
      </c>
      <c r="AH4" t="s">
        <v>355</v>
      </c>
      <c r="AJ4" s="64">
        <v>44341.449640162034</v>
      </c>
      <c r="AL4" t="b">
        <v>0</v>
      </c>
      <c r="AM4" t="s">
        <v>323</v>
      </c>
      <c r="AN4" t="s">
        <v>356</v>
      </c>
      <c r="AO4" t="s">
        <v>357</v>
      </c>
      <c r="AR4" t="s">
        <v>358</v>
      </c>
      <c r="AT4" t="b">
        <v>1</v>
      </c>
      <c r="AZ4" t="b">
        <v>0</v>
      </c>
      <c r="BC4" t="b">
        <v>0</v>
      </c>
    </row>
    <row r="5" spans="1:55" x14ac:dyDescent="0.2">
      <c r="A5" t="s">
        <v>361</v>
      </c>
      <c r="B5" t="s">
        <v>210</v>
      </c>
      <c r="C5" t="s">
        <v>340</v>
      </c>
      <c r="D5" t="s">
        <v>341</v>
      </c>
      <c r="E5" t="s">
        <v>369</v>
      </c>
      <c r="F5" s="63">
        <v>44341</v>
      </c>
      <c r="G5" s="63">
        <v>44341</v>
      </c>
      <c r="I5" t="s">
        <v>370</v>
      </c>
      <c r="J5" t="s">
        <v>342</v>
      </c>
      <c r="K5" t="s">
        <v>343</v>
      </c>
      <c r="L5" t="s">
        <v>344</v>
      </c>
      <c r="M5" t="s">
        <v>345</v>
      </c>
      <c r="N5" t="s">
        <v>346</v>
      </c>
      <c r="O5" t="s">
        <v>347</v>
      </c>
      <c r="P5" t="s">
        <v>348</v>
      </c>
      <c r="Q5">
        <v>30</v>
      </c>
      <c r="R5" t="s">
        <v>371</v>
      </c>
      <c r="S5" t="s">
        <v>349</v>
      </c>
      <c r="T5" t="b">
        <v>1</v>
      </c>
      <c r="U5">
        <v>7564440</v>
      </c>
      <c r="V5" t="s">
        <v>350</v>
      </c>
      <c r="X5">
        <v>7564440</v>
      </c>
      <c r="Y5" t="s">
        <v>372</v>
      </c>
      <c r="AA5">
        <v>1</v>
      </c>
      <c r="AB5" t="s">
        <v>352</v>
      </c>
      <c r="AC5" t="s">
        <v>353</v>
      </c>
      <c r="AD5" t="s">
        <v>354</v>
      </c>
      <c r="AE5" t="s">
        <v>344</v>
      </c>
      <c r="AF5">
        <v>2</v>
      </c>
      <c r="AG5" t="b">
        <v>1</v>
      </c>
      <c r="AH5" t="s">
        <v>355</v>
      </c>
      <c r="AJ5" s="64">
        <v>44341.421320451387</v>
      </c>
      <c r="AL5" t="b">
        <v>0</v>
      </c>
      <c r="AM5" t="s">
        <v>323</v>
      </c>
      <c r="AN5" t="s">
        <v>356</v>
      </c>
      <c r="AO5" t="s">
        <v>357</v>
      </c>
      <c r="AR5" t="s">
        <v>358</v>
      </c>
      <c r="AT5" t="b">
        <v>1</v>
      </c>
      <c r="AU5" t="s">
        <v>373</v>
      </c>
      <c r="AZ5" t="b">
        <v>0</v>
      </c>
      <c r="BC5" t="b">
        <v>0</v>
      </c>
    </row>
    <row r="6" spans="1:55" x14ac:dyDescent="0.2">
      <c r="A6" t="s">
        <v>361</v>
      </c>
      <c r="B6" t="s">
        <v>207</v>
      </c>
      <c r="C6" t="s">
        <v>340</v>
      </c>
      <c r="D6" t="s">
        <v>341</v>
      </c>
      <c r="E6" t="s">
        <v>374</v>
      </c>
      <c r="F6" s="63">
        <v>44337</v>
      </c>
      <c r="G6" s="63">
        <v>44337</v>
      </c>
      <c r="I6" t="s">
        <v>375</v>
      </c>
      <c r="J6" t="s">
        <v>342</v>
      </c>
      <c r="K6" t="s">
        <v>343</v>
      </c>
      <c r="L6" t="s">
        <v>344</v>
      </c>
      <c r="M6" t="s">
        <v>345</v>
      </c>
      <c r="N6" t="s">
        <v>346</v>
      </c>
      <c r="O6" t="s">
        <v>347</v>
      </c>
      <c r="P6" t="s">
        <v>348</v>
      </c>
      <c r="Q6">
        <v>30</v>
      </c>
      <c r="R6" t="s">
        <v>376</v>
      </c>
      <c r="S6" t="s">
        <v>349</v>
      </c>
      <c r="T6" t="b">
        <v>1</v>
      </c>
      <c r="U6">
        <v>11092032</v>
      </c>
      <c r="V6" t="s">
        <v>350</v>
      </c>
      <c r="X6">
        <v>11092032</v>
      </c>
      <c r="Y6" t="s">
        <v>351</v>
      </c>
      <c r="AA6">
        <v>1</v>
      </c>
      <c r="AB6" t="s">
        <v>352</v>
      </c>
      <c r="AC6" t="s">
        <v>353</v>
      </c>
      <c r="AD6" t="s">
        <v>354</v>
      </c>
      <c r="AE6" t="s">
        <v>344</v>
      </c>
      <c r="AF6">
        <v>2</v>
      </c>
      <c r="AG6" t="b">
        <v>1</v>
      </c>
      <c r="AH6" t="s">
        <v>355</v>
      </c>
      <c r="AJ6" s="64">
        <v>44337.378060763891</v>
      </c>
      <c r="AL6" t="b">
        <v>0</v>
      </c>
      <c r="AM6" t="s">
        <v>323</v>
      </c>
      <c r="AN6" t="s">
        <v>356</v>
      </c>
      <c r="AO6" t="s">
        <v>357</v>
      </c>
      <c r="AR6" t="s">
        <v>358</v>
      </c>
      <c r="AT6" t="b">
        <v>1</v>
      </c>
      <c r="AZ6" t="b">
        <v>0</v>
      </c>
      <c r="BC6" t="b">
        <v>0</v>
      </c>
    </row>
    <row r="7" spans="1:55" x14ac:dyDescent="0.2">
      <c r="A7" t="s">
        <v>361</v>
      </c>
      <c r="B7" t="s">
        <v>205</v>
      </c>
      <c r="C7" t="s">
        <v>340</v>
      </c>
      <c r="D7" t="s">
        <v>341</v>
      </c>
      <c r="E7" t="s">
        <v>377</v>
      </c>
      <c r="F7" s="63">
        <v>44334</v>
      </c>
      <c r="G7" s="63">
        <v>44334</v>
      </c>
      <c r="I7" t="s">
        <v>378</v>
      </c>
      <c r="J7" t="s">
        <v>342</v>
      </c>
      <c r="K7" t="s">
        <v>343</v>
      </c>
      <c r="L7" t="s">
        <v>344</v>
      </c>
      <c r="M7" t="s">
        <v>345</v>
      </c>
      <c r="N7" t="s">
        <v>346</v>
      </c>
      <c r="O7" t="s">
        <v>347</v>
      </c>
      <c r="P7" t="s">
        <v>348</v>
      </c>
      <c r="Q7">
        <v>30</v>
      </c>
      <c r="R7" t="s">
        <v>379</v>
      </c>
      <c r="S7" t="s">
        <v>349</v>
      </c>
      <c r="T7" t="b">
        <v>1</v>
      </c>
      <c r="U7">
        <v>4143920</v>
      </c>
      <c r="V7" t="s">
        <v>350</v>
      </c>
      <c r="X7">
        <v>4143920</v>
      </c>
      <c r="Y7" t="s">
        <v>380</v>
      </c>
      <c r="AA7">
        <v>2</v>
      </c>
      <c r="AB7" t="s">
        <v>352</v>
      </c>
      <c r="AC7" t="s">
        <v>353</v>
      </c>
      <c r="AD7" t="s">
        <v>354</v>
      </c>
      <c r="AE7" t="s">
        <v>344</v>
      </c>
      <c r="AF7">
        <v>2</v>
      </c>
      <c r="AG7" t="b">
        <v>1</v>
      </c>
      <c r="AH7" t="s">
        <v>355</v>
      </c>
      <c r="AJ7" s="64">
        <v>44334.321375775464</v>
      </c>
      <c r="AL7" t="b">
        <v>0</v>
      </c>
      <c r="AM7" t="s">
        <v>323</v>
      </c>
      <c r="AN7" t="s">
        <v>356</v>
      </c>
      <c r="AO7" t="s">
        <v>357</v>
      </c>
      <c r="AR7" t="s">
        <v>358</v>
      </c>
      <c r="AT7" t="b">
        <v>1</v>
      </c>
      <c r="AZ7" t="b">
        <v>0</v>
      </c>
      <c r="BC7" t="b">
        <v>0</v>
      </c>
    </row>
    <row r="8" spans="1:55" x14ac:dyDescent="0.2">
      <c r="A8" t="s">
        <v>361</v>
      </c>
      <c r="B8" t="s">
        <v>200</v>
      </c>
      <c r="C8" t="s">
        <v>340</v>
      </c>
      <c r="D8" t="s">
        <v>341</v>
      </c>
      <c r="E8" t="s">
        <v>381</v>
      </c>
      <c r="F8" s="63">
        <v>44330</v>
      </c>
      <c r="G8" s="63">
        <v>44330</v>
      </c>
      <c r="I8" t="s">
        <v>382</v>
      </c>
      <c r="J8" t="s">
        <v>342</v>
      </c>
      <c r="K8" t="s">
        <v>343</v>
      </c>
      <c r="L8" t="s">
        <v>344</v>
      </c>
      <c r="M8" t="s">
        <v>345</v>
      </c>
      <c r="N8" t="s">
        <v>346</v>
      </c>
      <c r="O8" t="s">
        <v>347</v>
      </c>
      <c r="P8" t="s">
        <v>348</v>
      </c>
      <c r="Q8">
        <v>30</v>
      </c>
      <c r="R8" t="s">
        <v>383</v>
      </c>
      <c r="S8" t="s">
        <v>349</v>
      </c>
      <c r="T8" t="b">
        <v>1</v>
      </c>
      <c r="U8">
        <v>12753521</v>
      </c>
      <c r="V8" t="s">
        <v>350</v>
      </c>
      <c r="X8">
        <v>12753521</v>
      </c>
      <c r="Y8" t="s">
        <v>351</v>
      </c>
      <c r="AA8">
        <v>9</v>
      </c>
      <c r="AB8" t="s">
        <v>352</v>
      </c>
      <c r="AC8" t="s">
        <v>353</v>
      </c>
      <c r="AD8" t="s">
        <v>354</v>
      </c>
      <c r="AE8" t="s">
        <v>344</v>
      </c>
      <c r="AF8">
        <v>2</v>
      </c>
      <c r="AG8" t="b">
        <v>1</v>
      </c>
      <c r="AH8" t="s">
        <v>355</v>
      </c>
      <c r="AJ8" s="64">
        <v>44333.575191979166</v>
      </c>
      <c r="AL8" t="b">
        <v>0</v>
      </c>
      <c r="AM8" t="s">
        <v>323</v>
      </c>
      <c r="AN8" t="s">
        <v>356</v>
      </c>
      <c r="AO8" t="s">
        <v>357</v>
      </c>
      <c r="AR8" t="s">
        <v>358</v>
      </c>
      <c r="AT8" t="b">
        <v>1</v>
      </c>
      <c r="AZ8" t="b">
        <v>0</v>
      </c>
      <c r="BC8" t="b">
        <v>0</v>
      </c>
    </row>
    <row r="9" spans="1:55" x14ac:dyDescent="0.2">
      <c r="A9" t="s">
        <v>361</v>
      </c>
      <c r="B9" t="s">
        <v>197</v>
      </c>
      <c r="C9" t="s">
        <v>340</v>
      </c>
      <c r="D9" t="s">
        <v>341</v>
      </c>
      <c r="E9" t="s">
        <v>384</v>
      </c>
      <c r="F9" s="63">
        <v>44330</v>
      </c>
      <c r="G9" s="63">
        <v>44330</v>
      </c>
      <c r="I9" t="s">
        <v>385</v>
      </c>
      <c r="J9" t="s">
        <v>342</v>
      </c>
      <c r="K9" t="s">
        <v>343</v>
      </c>
      <c r="L9" t="s">
        <v>344</v>
      </c>
      <c r="M9" t="s">
        <v>345</v>
      </c>
      <c r="N9" t="s">
        <v>346</v>
      </c>
      <c r="O9" t="s">
        <v>347</v>
      </c>
      <c r="P9" t="s">
        <v>348</v>
      </c>
      <c r="Q9">
        <v>30</v>
      </c>
      <c r="R9" t="s">
        <v>386</v>
      </c>
      <c r="S9" t="s">
        <v>349</v>
      </c>
      <c r="T9" t="b">
        <v>1</v>
      </c>
      <c r="U9">
        <v>13102096</v>
      </c>
      <c r="V9" t="s">
        <v>350</v>
      </c>
      <c r="X9">
        <v>13102096</v>
      </c>
      <c r="Y9" t="s">
        <v>351</v>
      </c>
      <c r="AA9">
        <v>1</v>
      </c>
      <c r="AB9" t="s">
        <v>352</v>
      </c>
      <c r="AC9" t="s">
        <v>353</v>
      </c>
      <c r="AD9" t="s">
        <v>354</v>
      </c>
      <c r="AE9" t="s">
        <v>344</v>
      </c>
      <c r="AF9">
        <v>2</v>
      </c>
      <c r="AG9" t="b">
        <v>1</v>
      </c>
      <c r="AH9" t="s">
        <v>355</v>
      </c>
      <c r="AJ9" s="64">
        <v>44333.576947453701</v>
      </c>
      <c r="AL9" t="b">
        <v>0</v>
      </c>
      <c r="AM9" t="s">
        <v>323</v>
      </c>
      <c r="AN9" t="s">
        <v>356</v>
      </c>
      <c r="AO9" t="s">
        <v>357</v>
      </c>
      <c r="AR9" t="s">
        <v>358</v>
      </c>
      <c r="AT9" t="b">
        <v>1</v>
      </c>
      <c r="AZ9" t="b">
        <v>0</v>
      </c>
      <c r="BC9" t="b">
        <v>0</v>
      </c>
    </row>
    <row r="10" spans="1:55" x14ac:dyDescent="0.2">
      <c r="A10" t="s">
        <v>361</v>
      </c>
      <c r="B10" t="s">
        <v>194</v>
      </c>
      <c r="C10" t="s">
        <v>340</v>
      </c>
      <c r="D10" t="s">
        <v>341</v>
      </c>
      <c r="E10" t="s">
        <v>387</v>
      </c>
      <c r="F10" s="63">
        <v>44330</v>
      </c>
      <c r="G10" s="63">
        <v>44330</v>
      </c>
      <c r="I10" t="s">
        <v>388</v>
      </c>
      <c r="J10" t="s">
        <v>342</v>
      </c>
      <c r="K10" t="s">
        <v>343</v>
      </c>
      <c r="L10" t="s">
        <v>344</v>
      </c>
      <c r="M10" t="s">
        <v>345</v>
      </c>
      <c r="N10" t="s">
        <v>346</v>
      </c>
      <c r="O10" t="s">
        <v>347</v>
      </c>
      <c r="P10" t="s">
        <v>348</v>
      </c>
      <c r="Q10">
        <v>30</v>
      </c>
      <c r="R10" t="s">
        <v>389</v>
      </c>
      <c r="S10" t="s">
        <v>349</v>
      </c>
      <c r="T10" t="b">
        <v>1</v>
      </c>
      <c r="U10">
        <v>7388400</v>
      </c>
      <c r="V10" t="s">
        <v>350</v>
      </c>
      <c r="X10">
        <v>7388400</v>
      </c>
      <c r="Y10" t="s">
        <v>351</v>
      </c>
      <c r="AA10">
        <v>2</v>
      </c>
      <c r="AB10" t="s">
        <v>352</v>
      </c>
      <c r="AC10" t="s">
        <v>353</v>
      </c>
      <c r="AD10" t="s">
        <v>354</v>
      </c>
      <c r="AE10" t="s">
        <v>344</v>
      </c>
      <c r="AF10">
        <v>2</v>
      </c>
      <c r="AG10" t="b">
        <v>1</v>
      </c>
      <c r="AH10" t="s">
        <v>355</v>
      </c>
      <c r="AJ10" s="64">
        <v>44330.617624571758</v>
      </c>
      <c r="AL10" t="b">
        <v>0</v>
      </c>
      <c r="AM10" t="s">
        <v>323</v>
      </c>
      <c r="AN10" t="s">
        <v>356</v>
      </c>
      <c r="AO10" t="s">
        <v>357</v>
      </c>
      <c r="AR10" t="s">
        <v>358</v>
      </c>
      <c r="AT10" t="b">
        <v>1</v>
      </c>
      <c r="AZ10" t="b">
        <v>0</v>
      </c>
      <c r="BC10" t="b">
        <v>0</v>
      </c>
    </row>
    <row r="11" spans="1:55" x14ac:dyDescent="0.2">
      <c r="A11" t="s">
        <v>361</v>
      </c>
      <c r="B11" t="s">
        <v>189</v>
      </c>
      <c r="C11" t="s">
        <v>340</v>
      </c>
      <c r="D11" t="s">
        <v>341</v>
      </c>
      <c r="E11" t="s">
        <v>390</v>
      </c>
      <c r="F11" s="63">
        <v>44330</v>
      </c>
      <c r="G11" s="63">
        <v>44330</v>
      </c>
      <c r="I11" t="s">
        <v>391</v>
      </c>
      <c r="J11" t="s">
        <v>342</v>
      </c>
      <c r="K11" t="s">
        <v>343</v>
      </c>
      <c r="L11" t="s">
        <v>344</v>
      </c>
      <c r="M11" t="s">
        <v>345</v>
      </c>
      <c r="N11" t="s">
        <v>346</v>
      </c>
      <c r="O11" t="s">
        <v>347</v>
      </c>
      <c r="P11" t="s">
        <v>348</v>
      </c>
      <c r="Q11">
        <v>30</v>
      </c>
      <c r="R11" t="s">
        <v>392</v>
      </c>
      <c r="S11" t="s">
        <v>349</v>
      </c>
      <c r="T11" t="b">
        <v>1</v>
      </c>
      <c r="U11">
        <v>39192</v>
      </c>
      <c r="V11" t="s">
        <v>350</v>
      </c>
      <c r="X11">
        <v>39192</v>
      </c>
      <c r="Y11" t="s">
        <v>393</v>
      </c>
      <c r="AA11">
        <v>1</v>
      </c>
      <c r="AB11" t="s">
        <v>352</v>
      </c>
      <c r="AC11" t="s">
        <v>353</v>
      </c>
      <c r="AD11" t="s">
        <v>354</v>
      </c>
      <c r="AE11" t="s">
        <v>344</v>
      </c>
      <c r="AF11">
        <v>1</v>
      </c>
      <c r="AG11" t="b">
        <v>0</v>
      </c>
      <c r="AH11" t="s">
        <v>355</v>
      </c>
      <c r="AJ11" s="64">
        <v>44330.600352083333</v>
      </c>
      <c r="AL11" t="b">
        <v>0</v>
      </c>
      <c r="AM11" t="s">
        <v>323</v>
      </c>
      <c r="AN11" t="s">
        <v>356</v>
      </c>
      <c r="AO11" t="s">
        <v>357</v>
      </c>
      <c r="AR11" t="s">
        <v>358</v>
      </c>
      <c r="AT11" t="b">
        <v>1</v>
      </c>
      <c r="AU11" t="s">
        <v>373</v>
      </c>
      <c r="AZ11" t="b">
        <v>0</v>
      </c>
      <c r="BC11" t="b">
        <v>0</v>
      </c>
    </row>
    <row r="12" spans="1:55" x14ac:dyDescent="0.2">
      <c r="A12" t="s">
        <v>361</v>
      </c>
      <c r="B12" t="s">
        <v>185</v>
      </c>
      <c r="C12" t="s">
        <v>340</v>
      </c>
      <c r="D12" t="s">
        <v>341</v>
      </c>
      <c r="E12" t="s">
        <v>394</v>
      </c>
      <c r="F12" s="63">
        <v>44330</v>
      </c>
      <c r="G12" s="63">
        <v>44330</v>
      </c>
      <c r="I12" t="s">
        <v>395</v>
      </c>
      <c r="J12" t="s">
        <v>342</v>
      </c>
      <c r="K12" t="s">
        <v>343</v>
      </c>
      <c r="L12" t="s">
        <v>344</v>
      </c>
      <c r="M12" t="s">
        <v>345</v>
      </c>
      <c r="N12" t="s">
        <v>346</v>
      </c>
      <c r="O12" t="s">
        <v>347</v>
      </c>
      <c r="P12" t="s">
        <v>348</v>
      </c>
      <c r="Q12">
        <v>30</v>
      </c>
      <c r="R12" t="s">
        <v>396</v>
      </c>
      <c r="S12" t="s">
        <v>349</v>
      </c>
      <c r="T12" t="b">
        <v>1</v>
      </c>
      <c r="U12">
        <v>3474684</v>
      </c>
      <c r="V12" t="s">
        <v>350</v>
      </c>
      <c r="X12">
        <v>3474684</v>
      </c>
      <c r="Y12" t="s">
        <v>393</v>
      </c>
      <c r="AA12">
        <v>6</v>
      </c>
      <c r="AB12" t="s">
        <v>352</v>
      </c>
      <c r="AC12" t="s">
        <v>353</v>
      </c>
      <c r="AD12" t="s">
        <v>354</v>
      </c>
      <c r="AE12" t="s">
        <v>344</v>
      </c>
      <c r="AF12">
        <v>2</v>
      </c>
      <c r="AG12" t="b">
        <v>1</v>
      </c>
      <c r="AH12" t="s">
        <v>355</v>
      </c>
      <c r="AJ12" s="64">
        <v>44330.590494791664</v>
      </c>
      <c r="AL12" t="b">
        <v>0</v>
      </c>
      <c r="AM12" t="s">
        <v>323</v>
      </c>
      <c r="AN12" t="s">
        <v>356</v>
      </c>
      <c r="AO12" t="s">
        <v>357</v>
      </c>
      <c r="AR12" t="s">
        <v>358</v>
      </c>
      <c r="AT12" t="b">
        <v>1</v>
      </c>
      <c r="AU12" t="s">
        <v>373</v>
      </c>
      <c r="AZ12" t="b">
        <v>0</v>
      </c>
      <c r="BC12" t="b">
        <v>0</v>
      </c>
    </row>
    <row r="13" spans="1:55" x14ac:dyDescent="0.2">
      <c r="A13" t="s">
        <v>361</v>
      </c>
      <c r="B13" t="s">
        <v>181</v>
      </c>
      <c r="C13" t="s">
        <v>340</v>
      </c>
      <c r="D13" t="s">
        <v>341</v>
      </c>
      <c r="E13" t="s">
        <v>397</v>
      </c>
      <c r="F13" s="63">
        <v>44313</v>
      </c>
      <c r="G13" s="63">
        <v>44313</v>
      </c>
      <c r="I13" t="s">
        <v>398</v>
      </c>
      <c r="J13" t="s">
        <v>342</v>
      </c>
      <c r="K13" t="s">
        <v>343</v>
      </c>
      <c r="L13" t="s">
        <v>344</v>
      </c>
      <c r="M13" t="s">
        <v>345</v>
      </c>
      <c r="N13" t="s">
        <v>346</v>
      </c>
      <c r="O13" t="s">
        <v>347</v>
      </c>
      <c r="P13" t="s">
        <v>348</v>
      </c>
      <c r="Q13">
        <v>30</v>
      </c>
      <c r="R13" t="s">
        <v>399</v>
      </c>
      <c r="S13" t="s">
        <v>349</v>
      </c>
      <c r="T13" t="b">
        <v>1</v>
      </c>
      <c r="U13">
        <v>2760432</v>
      </c>
      <c r="V13" t="s">
        <v>350</v>
      </c>
      <c r="X13">
        <v>2760432</v>
      </c>
      <c r="Y13" t="s">
        <v>351</v>
      </c>
      <c r="Z13" t="s">
        <v>400</v>
      </c>
      <c r="AA13">
        <v>1</v>
      </c>
      <c r="AB13" t="s">
        <v>352</v>
      </c>
      <c r="AC13" t="s">
        <v>353</v>
      </c>
      <c r="AD13" t="s">
        <v>354</v>
      </c>
      <c r="AE13" t="s">
        <v>344</v>
      </c>
      <c r="AF13">
        <v>2</v>
      </c>
      <c r="AG13" t="b">
        <v>1</v>
      </c>
      <c r="AH13" t="s">
        <v>355</v>
      </c>
      <c r="AJ13" s="64">
        <v>44313.456598842589</v>
      </c>
      <c r="AL13" t="b">
        <v>0</v>
      </c>
      <c r="AM13" t="s">
        <v>323</v>
      </c>
      <c r="AN13" t="s">
        <v>356</v>
      </c>
      <c r="AO13" t="s">
        <v>357</v>
      </c>
      <c r="AR13" t="s">
        <v>358</v>
      </c>
      <c r="AT13" t="b">
        <v>1</v>
      </c>
      <c r="AZ13" t="b">
        <v>0</v>
      </c>
      <c r="BC13" t="b">
        <v>0</v>
      </c>
    </row>
    <row r="14" spans="1:55" x14ac:dyDescent="0.2">
      <c r="A14" t="s">
        <v>361</v>
      </c>
      <c r="B14" t="s">
        <v>178</v>
      </c>
      <c r="C14" t="s">
        <v>340</v>
      </c>
      <c r="D14" t="s">
        <v>341</v>
      </c>
      <c r="E14" t="s">
        <v>401</v>
      </c>
      <c r="F14" s="63">
        <v>44301</v>
      </c>
      <c r="G14" s="63">
        <v>44301</v>
      </c>
      <c r="I14" t="s">
        <v>402</v>
      </c>
      <c r="J14" t="s">
        <v>342</v>
      </c>
      <c r="K14" t="s">
        <v>343</v>
      </c>
      <c r="L14" t="s">
        <v>344</v>
      </c>
      <c r="M14" t="s">
        <v>345</v>
      </c>
      <c r="N14" t="s">
        <v>346</v>
      </c>
      <c r="O14" t="s">
        <v>347</v>
      </c>
      <c r="P14" t="s">
        <v>348</v>
      </c>
      <c r="Q14">
        <v>30</v>
      </c>
      <c r="R14" t="s">
        <v>403</v>
      </c>
      <c r="S14" t="s">
        <v>349</v>
      </c>
      <c r="T14" t="b">
        <v>1</v>
      </c>
      <c r="U14">
        <v>125760</v>
      </c>
      <c r="V14" t="s">
        <v>350</v>
      </c>
      <c r="X14">
        <v>125760</v>
      </c>
      <c r="Y14" t="s">
        <v>351</v>
      </c>
      <c r="Z14" t="s">
        <v>404</v>
      </c>
      <c r="AA14">
        <v>1</v>
      </c>
      <c r="AB14" t="s">
        <v>352</v>
      </c>
      <c r="AC14" t="s">
        <v>353</v>
      </c>
      <c r="AD14" t="s">
        <v>354</v>
      </c>
      <c r="AE14" t="s">
        <v>344</v>
      </c>
      <c r="AF14">
        <v>2</v>
      </c>
      <c r="AG14" t="b">
        <v>1</v>
      </c>
      <c r="AH14" t="s">
        <v>355</v>
      </c>
      <c r="AJ14" s="64">
        <v>44301.412557442127</v>
      </c>
      <c r="AL14" t="b">
        <v>0</v>
      </c>
      <c r="AM14" t="s">
        <v>323</v>
      </c>
      <c r="AN14" t="s">
        <v>356</v>
      </c>
      <c r="AO14" t="s">
        <v>357</v>
      </c>
      <c r="AR14" t="s">
        <v>358</v>
      </c>
      <c r="AT14" t="b">
        <v>1</v>
      </c>
      <c r="AZ14" t="b">
        <v>0</v>
      </c>
      <c r="BC14" t="b">
        <v>0</v>
      </c>
    </row>
    <row r="15" spans="1:55" x14ac:dyDescent="0.2">
      <c r="A15" t="s">
        <v>361</v>
      </c>
      <c r="B15" t="s">
        <v>174</v>
      </c>
      <c r="C15" t="s">
        <v>340</v>
      </c>
      <c r="D15" t="s">
        <v>341</v>
      </c>
      <c r="E15" t="s">
        <v>405</v>
      </c>
      <c r="F15" s="63">
        <v>44287</v>
      </c>
      <c r="G15" s="63">
        <v>44287</v>
      </c>
      <c r="I15" t="s">
        <v>402</v>
      </c>
      <c r="J15" t="s">
        <v>342</v>
      </c>
      <c r="K15" t="s">
        <v>343</v>
      </c>
      <c r="L15" t="s">
        <v>344</v>
      </c>
      <c r="M15" t="s">
        <v>345</v>
      </c>
      <c r="N15" t="s">
        <v>346</v>
      </c>
      <c r="O15" t="s">
        <v>347</v>
      </c>
      <c r="P15" t="s">
        <v>348</v>
      </c>
      <c r="Q15">
        <v>30</v>
      </c>
      <c r="R15" t="s">
        <v>406</v>
      </c>
      <c r="S15" t="s">
        <v>349</v>
      </c>
      <c r="T15" t="b">
        <v>1</v>
      </c>
      <c r="U15">
        <v>1246456</v>
      </c>
      <c r="V15" t="s">
        <v>350</v>
      </c>
      <c r="X15">
        <v>1246456</v>
      </c>
      <c r="Y15" t="s">
        <v>351</v>
      </c>
      <c r="Z15" t="s">
        <v>404</v>
      </c>
      <c r="AA15">
        <v>7</v>
      </c>
      <c r="AB15" t="s">
        <v>352</v>
      </c>
      <c r="AC15" t="s">
        <v>353</v>
      </c>
      <c r="AD15" t="s">
        <v>354</v>
      </c>
      <c r="AE15" t="s">
        <v>344</v>
      </c>
      <c r="AF15">
        <v>2</v>
      </c>
      <c r="AG15" t="b">
        <v>1</v>
      </c>
      <c r="AH15" t="s">
        <v>355</v>
      </c>
      <c r="AJ15" s="64">
        <v>44287.542851388891</v>
      </c>
      <c r="AL15" t="b">
        <v>0</v>
      </c>
      <c r="AM15" t="s">
        <v>323</v>
      </c>
      <c r="AN15" t="s">
        <v>356</v>
      </c>
      <c r="AO15" t="s">
        <v>357</v>
      </c>
      <c r="AR15" t="s">
        <v>358</v>
      </c>
      <c r="AT15" t="b">
        <v>1</v>
      </c>
      <c r="AZ15" t="b">
        <v>0</v>
      </c>
      <c r="BC15" t="b">
        <v>0</v>
      </c>
    </row>
    <row r="16" spans="1:55" x14ac:dyDescent="0.2">
      <c r="A16" t="s">
        <v>361</v>
      </c>
      <c r="B16" t="s">
        <v>170</v>
      </c>
      <c r="C16" t="s">
        <v>340</v>
      </c>
      <c r="D16" t="s">
        <v>341</v>
      </c>
      <c r="E16" t="s">
        <v>407</v>
      </c>
      <c r="F16" s="63">
        <v>44281</v>
      </c>
      <c r="G16" s="63">
        <v>44281</v>
      </c>
      <c r="I16" t="s">
        <v>408</v>
      </c>
      <c r="J16" t="s">
        <v>342</v>
      </c>
      <c r="K16" t="s">
        <v>343</v>
      </c>
      <c r="L16" t="s">
        <v>344</v>
      </c>
      <c r="M16" t="s">
        <v>345</v>
      </c>
      <c r="N16" t="s">
        <v>346</v>
      </c>
      <c r="O16" t="s">
        <v>347</v>
      </c>
      <c r="P16" t="s">
        <v>348</v>
      </c>
      <c r="Q16">
        <v>30</v>
      </c>
      <c r="R16" t="s">
        <v>409</v>
      </c>
      <c r="S16" t="s">
        <v>349</v>
      </c>
      <c r="T16" t="b">
        <v>1</v>
      </c>
      <c r="U16">
        <v>3317321</v>
      </c>
      <c r="V16" t="s">
        <v>350</v>
      </c>
      <c r="X16">
        <v>3317321</v>
      </c>
      <c r="Y16" t="s">
        <v>393</v>
      </c>
      <c r="AA16">
        <v>6</v>
      </c>
      <c r="AB16" t="s">
        <v>352</v>
      </c>
      <c r="AC16" t="s">
        <v>353</v>
      </c>
      <c r="AD16" t="s">
        <v>354</v>
      </c>
      <c r="AE16" t="s">
        <v>344</v>
      </c>
      <c r="AF16">
        <v>2</v>
      </c>
      <c r="AG16" t="b">
        <v>1</v>
      </c>
      <c r="AH16" t="s">
        <v>355</v>
      </c>
      <c r="AJ16" s="64">
        <v>44281.572880555555</v>
      </c>
      <c r="AL16" t="b">
        <v>0</v>
      </c>
      <c r="AM16" t="s">
        <v>323</v>
      </c>
      <c r="AN16" t="s">
        <v>356</v>
      </c>
      <c r="AO16" t="s">
        <v>357</v>
      </c>
      <c r="AR16" t="s">
        <v>358</v>
      </c>
      <c r="AT16" t="b">
        <v>1</v>
      </c>
      <c r="AU16" t="s">
        <v>373</v>
      </c>
      <c r="AZ16" t="b">
        <v>0</v>
      </c>
      <c r="BC16" t="b">
        <v>0</v>
      </c>
    </row>
    <row r="17" spans="1:55" x14ac:dyDescent="0.2">
      <c r="A17" t="s">
        <v>361</v>
      </c>
      <c r="B17" t="s">
        <v>167</v>
      </c>
      <c r="C17" t="s">
        <v>340</v>
      </c>
      <c r="D17" t="s">
        <v>341</v>
      </c>
      <c r="E17" t="s">
        <v>410</v>
      </c>
      <c r="F17" s="63">
        <v>44280</v>
      </c>
      <c r="G17" s="63">
        <v>44280</v>
      </c>
      <c r="I17" t="s">
        <v>411</v>
      </c>
      <c r="J17" t="s">
        <v>342</v>
      </c>
      <c r="K17" t="s">
        <v>343</v>
      </c>
      <c r="L17" t="s">
        <v>344</v>
      </c>
      <c r="M17" t="s">
        <v>345</v>
      </c>
      <c r="N17" t="s">
        <v>346</v>
      </c>
      <c r="O17" t="s">
        <v>347</v>
      </c>
      <c r="P17" t="s">
        <v>348</v>
      </c>
      <c r="Q17">
        <v>30</v>
      </c>
      <c r="R17" t="s">
        <v>412</v>
      </c>
      <c r="S17" t="s">
        <v>349</v>
      </c>
      <c r="T17" t="b">
        <v>1</v>
      </c>
      <c r="U17">
        <v>1647062</v>
      </c>
      <c r="V17" t="s">
        <v>350</v>
      </c>
      <c r="X17">
        <v>1647062</v>
      </c>
      <c r="Y17" t="s">
        <v>372</v>
      </c>
      <c r="Z17" t="s">
        <v>413</v>
      </c>
      <c r="AA17">
        <v>6</v>
      </c>
      <c r="AB17" t="s">
        <v>352</v>
      </c>
      <c r="AC17" t="s">
        <v>353</v>
      </c>
      <c r="AD17" t="s">
        <v>354</v>
      </c>
      <c r="AE17" t="s">
        <v>344</v>
      </c>
      <c r="AF17">
        <v>2</v>
      </c>
      <c r="AG17" t="b">
        <v>1</v>
      </c>
      <c r="AH17" t="s">
        <v>355</v>
      </c>
      <c r="AJ17" s="64">
        <v>44280.584559490744</v>
      </c>
      <c r="AL17" t="b">
        <v>0</v>
      </c>
      <c r="AM17" t="s">
        <v>323</v>
      </c>
      <c r="AN17" t="s">
        <v>356</v>
      </c>
      <c r="AO17" t="s">
        <v>357</v>
      </c>
      <c r="AR17" t="s">
        <v>358</v>
      </c>
      <c r="AT17" t="b">
        <v>1</v>
      </c>
      <c r="AU17" t="s">
        <v>373</v>
      </c>
      <c r="AZ17" t="b">
        <v>0</v>
      </c>
      <c r="BC17" t="b">
        <v>0</v>
      </c>
    </row>
    <row r="18" spans="1:55" x14ac:dyDescent="0.2">
      <c r="A18" t="s">
        <v>361</v>
      </c>
      <c r="B18" t="s">
        <v>163</v>
      </c>
      <c r="C18" t="s">
        <v>340</v>
      </c>
      <c r="D18" t="s">
        <v>341</v>
      </c>
      <c r="E18" t="s">
        <v>414</v>
      </c>
      <c r="F18" s="63">
        <v>44265</v>
      </c>
      <c r="G18" s="63">
        <v>44265</v>
      </c>
      <c r="I18" t="s">
        <v>415</v>
      </c>
      <c r="J18" t="s">
        <v>342</v>
      </c>
      <c r="K18" t="s">
        <v>343</v>
      </c>
      <c r="L18" t="s">
        <v>344</v>
      </c>
      <c r="M18" t="s">
        <v>345</v>
      </c>
      <c r="N18" t="s">
        <v>346</v>
      </c>
      <c r="O18" t="s">
        <v>347</v>
      </c>
      <c r="P18" t="s">
        <v>348</v>
      </c>
      <c r="Q18">
        <v>30</v>
      </c>
      <c r="R18" t="s">
        <v>416</v>
      </c>
      <c r="S18" t="s">
        <v>349</v>
      </c>
      <c r="T18" t="b">
        <v>1</v>
      </c>
      <c r="U18">
        <v>141960</v>
      </c>
      <c r="V18" t="s">
        <v>350</v>
      </c>
      <c r="X18">
        <v>141960</v>
      </c>
      <c r="Y18" t="s">
        <v>393</v>
      </c>
      <c r="AA18">
        <v>1</v>
      </c>
      <c r="AB18" t="s">
        <v>352</v>
      </c>
      <c r="AC18" t="s">
        <v>353</v>
      </c>
      <c r="AD18" t="s">
        <v>354</v>
      </c>
      <c r="AE18" t="s">
        <v>344</v>
      </c>
      <c r="AF18">
        <v>2</v>
      </c>
      <c r="AG18" t="b">
        <v>1</v>
      </c>
      <c r="AH18" t="s">
        <v>355</v>
      </c>
      <c r="AJ18" s="64">
        <v>44265.356573576391</v>
      </c>
      <c r="AL18" t="b">
        <v>0</v>
      </c>
      <c r="AM18" t="s">
        <v>323</v>
      </c>
      <c r="AN18" t="s">
        <v>356</v>
      </c>
      <c r="AO18" t="s">
        <v>357</v>
      </c>
      <c r="AR18" t="s">
        <v>358</v>
      </c>
      <c r="AT18" t="b">
        <v>1</v>
      </c>
      <c r="AU18" t="s">
        <v>373</v>
      </c>
      <c r="AZ18" t="b">
        <v>0</v>
      </c>
      <c r="BC18" t="b">
        <v>0</v>
      </c>
    </row>
    <row r="19" spans="1:55" x14ac:dyDescent="0.2">
      <c r="A19" t="s">
        <v>361</v>
      </c>
      <c r="B19" t="s">
        <v>155</v>
      </c>
      <c r="C19" t="s">
        <v>340</v>
      </c>
      <c r="D19" t="s">
        <v>341</v>
      </c>
      <c r="E19" t="s">
        <v>417</v>
      </c>
      <c r="F19" s="63">
        <v>44250</v>
      </c>
      <c r="G19" s="63">
        <v>44250</v>
      </c>
      <c r="I19" t="s">
        <v>415</v>
      </c>
      <c r="J19" t="s">
        <v>342</v>
      </c>
      <c r="K19" t="s">
        <v>343</v>
      </c>
      <c r="L19" t="s">
        <v>344</v>
      </c>
      <c r="M19" t="s">
        <v>345</v>
      </c>
      <c r="N19" t="s">
        <v>346</v>
      </c>
      <c r="O19" t="s">
        <v>347</v>
      </c>
      <c r="P19" t="s">
        <v>348</v>
      </c>
      <c r="Q19">
        <v>30</v>
      </c>
      <c r="R19" t="s">
        <v>418</v>
      </c>
      <c r="S19" t="s">
        <v>349</v>
      </c>
      <c r="T19" t="b">
        <v>1</v>
      </c>
      <c r="U19">
        <v>2210520</v>
      </c>
      <c r="V19" t="s">
        <v>350</v>
      </c>
      <c r="X19">
        <v>2210520</v>
      </c>
      <c r="Y19" t="s">
        <v>393</v>
      </c>
      <c r="AA19">
        <v>1</v>
      </c>
      <c r="AB19" t="s">
        <v>352</v>
      </c>
      <c r="AC19" t="s">
        <v>353</v>
      </c>
      <c r="AD19" t="s">
        <v>354</v>
      </c>
      <c r="AE19" t="s">
        <v>344</v>
      </c>
      <c r="AF19">
        <v>2</v>
      </c>
      <c r="AG19" t="b">
        <v>1</v>
      </c>
      <c r="AH19" t="s">
        <v>355</v>
      </c>
      <c r="AJ19" s="64">
        <v>44250.522917326387</v>
      </c>
      <c r="AL19" t="b">
        <v>0</v>
      </c>
      <c r="AM19" t="s">
        <v>323</v>
      </c>
      <c r="AN19" t="s">
        <v>356</v>
      </c>
      <c r="AO19" t="s">
        <v>357</v>
      </c>
      <c r="AR19" t="s">
        <v>358</v>
      </c>
      <c r="AT19" t="b">
        <v>1</v>
      </c>
      <c r="AU19" t="s">
        <v>373</v>
      </c>
      <c r="AZ19" t="b">
        <v>0</v>
      </c>
      <c r="BC19" t="b">
        <v>0</v>
      </c>
    </row>
    <row r="20" spans="1:55" x14ac:dyDescent="0.2">
      <c r="A20" t="s">
        <v>361</v>
      </c>
      <c r="B20" t="s">
        <v>150</v>
      </c>
      <c r="C20" t="s">
        <v>340</v>
      </c>
      <c r="D20" t="s">
        <v>341</v>
      </c>
      <c r="E20" t="s">
        <v>419</v>
      </c>
      <c r="F20" s="63">
        <v>44250</v>
      </c>
      <c r="G20" s="63">
        <v>44250</v>
      </c>
      <c r="I20" t="s">
        <v>420</v>
      </c>
      <c r="J20" t="s">
        <v>342</v>
      </c>
      <c r="K20" t="s">
        <v>343</v>
      </c>
      <c r="L20" t="s">
        <v>344</v>
      </c>
      <c r="M20" t="s">
        <v>345</v>
      </c>
      <c r="N20" t="s">
        <v>346</v>
      </c>
      <c r="O20" t="s">
        <v>347</v>
      </c>
      <c r="P20" t="s">
        <v>348</v>
      </c>
      <c r="Q20">
        <v>30</v>
      </c>
      <c r="R20" t="s">
        <v>421</v>
      </c>
      <c r="S20" t="s">
        <v>349</v>
      </c>
      <c r="T20" t="b">
        <v>1</v>
      </c>
      <c r="U20">
        <v>2270320</v>
      </c>
      <c r="V20" t="s">
        <v>350</v>
      </c>
      <c r="X20">
        <v>2270320</v>
      </c>
      <c r="Y20" t="s">
        <v>393</v>
      </c>
      <c r="AA20">
        <v>1</v>
      </c>
      <c r="AB20" t="s">
        <v>352</v>
      </c>
      <c r="AC20" t="s">
        <v>353</v>
      </c>
      <c r="AD20" t="s">
        <v>354</v>
      </c>
      <c r="AE20" t="s">
        <v>344</v>
      </c>
      <c r="AF20">
        <v>2</v>
      </c>
      <c r="AG20" t="b">
        <v>1</v>
      </c>
      <c r="AH20" t="s">
        <v>355</v>
      </c>
      <c r="AJ20" s="64">
        <v>44250.516521527781</v>
      </c>
      <c r="AL20" t="b">
        <v>0</v>
      </c>
      <c r="AM20" t="s">
        <v>323</v>
      </c>
      <c r="AN20" t="s">
        <v>356</v>
      </c>
      <c r="AO20" t="s">
        <v>357</v>
      </c>
      <c r="AR20" t="s">
        <v>358</v>
      </c>
      <c r="AT20" t="b">
        <v>1</v>
      </c>
      <c r="AU20" t="s">
        <v>373</v>
      </c>
      <c r="AZ20" t="b">
        <v>0</v>
      </c>
      <c r="BC20" t="b">
        <v>0</v>
      </c>
    </row>
    <row r="21" spans="1:55" x14ac:dyDescent="0.2">
      <c r="A21" t="s">
        <v>361</v>
      </c>
      <c r="B21" t="s">
        <v>147</v>
      </c>
      <c r="C21" t="s">
        <v>340</v>
      </c>
      <c r="D21" t="s">
        <v>341</v>
      </c>
      <c r="E21" t="s">
        <v>422</v>
      </c>
      <c r="F21" s="63">
        <v>44250</v>
      </c>
      <c r="G21" s="63">
        <v>44250</v>
      </c>
      <c r="I21" t="s">
        <v>138</v>
      </c>
      <c r="J21" t="s">
        <v>342</v>
      </c>
      <c r="K21" t="s">
        <v>343</v>
      </c>
      <c r="L21" t="s">
        <v>344</v>
      </c>
      <c r="M21" t="s">
        <v>345</v>
      </c>
      <c r="N21" t="s">
        <v>346</v>
      </c>
      <c r="O21" t="s">
        <v>347</v>
      </c>
      <c r="P21" t="s">
        <v>348</v>
      </c>
      <c r="Q21">
        <v>30</v>
      </c>
      <c r="R21" t="s">
        <v>423</v>
      </c>
      <c r="S21" t="s">
        <v>349</v>
      </c>
      <c r="T21" t="b">
        <v>1</v>
      </c>
      <c r="U21">
        <v>13819500</v>
      </c>
      <c r="V21" t="s">
        <v>350</v>
      </c>
      <c r="X21">
        <v>13819500</v>
      </c>
      <c r="Y21" t="s">
        <v>424</v>
      </c>
      <c r="AA21">
        <v>1</v>
      </c>
      <c r="AB21" t="s">
        <v>352</v>
      </c>
      <c r="AC21" t="s">
        <v>353</v>
      </c>
      <c r="AD21" t="s">
        <v>354</v>
      </c>
      <c r="AE21" t="s">
        <v>344</v>
      </c>
      <c r="AF21">
        <v>2</v>
      </c>
      <c r="AG21" t="b">
        <v>1</v>
      </c>
      <c r="AH21" t="s">
        <v>355</v>
      </c>
      <c r="AJ21" s="64">
        <v>44250.501783993059</v>
      </c>
      <c r="AL21" t="b">
        <v>0</v>
      </c>
      <c r="AM21" t="s">
        <v>323</v>
      </c>
      <c r="AN21" t="s">
        <v>356</v>
      </c>
      <c r="AO21" t="s">
        <v>357</v>
      </c>
      <c r="AR21" t="s">
        <v>358</v>
      </c>
      <c r="AT21" t="b">
        <v>1</v>
      </c>
      <c r="AZ21" t="b">
        <v>0</v>
      </c>
      <c r="BC21" t="b">
        <v>0</v>
      </c>
    </row>
    <row r="22" spans="1:55" x14ac:dyDescent="0.2">
      <c r="A22" t="s">
        <v>361</v>
      </c>
      <c r="B22" t="s">
        <v>142</v>
      </c>
      <c r="C22" t="s">
        <v>340</v>
      </c>
      <c r="D22" t="s">
        <v>341</v>
      </c>
      <c r="E22" t="s">
        <v>425</v>
      </c>
      <c r="F22" s="63">
        <v>44249</v>
      </c>
      <c r="G22" s="63">
        <v>44249</v>
      </c>
      <c r="I22" t="s">
        <v>143</v>
      </c>
      <c r="J22" t="s">
        <v>342</v>
      </c>
      <c r="K22" t="s">
        <v>343</v>
      </c>
      <c r="L22" t="s">
        <v>344</v>
      </c>
      <c r="M22" t="s">
        <v>345</v>
      </c>
      <c r="N22" t="s">
        <v>346</v>
      </c>
      <c r="O22" t="s">
        <v>347</v>
      </c>
      <c r="P22" t="s">
        <v>348</v>
      </c>
      <c r="Q22">
        <v>30</v>
      </c>
      <c r="R22" t="s">
        <v>426</v>
      </c>
      <c r="S22" t="s">
        <v>349</v>
      </c>
      <c r="T22" t="b">
        <v>1</v>
      </c>
      <c r="U22">
        <v>2394560</v>
      </c>
      <c r="V22" t="s">
        <v>350</v>
      </c>
      <c r="X22">
        <v>2394560</v>
      </c>
      <c r="Y22" t="s">
        <v>424</v>
      </c>
      <c r="AA22">
        <v>1</v>
      </c>
      <c r="AB22" t="s">
        <v>352</v>
      </c>
      <c r="AC22" t="s">
        <v>353</v>
      </c>
      <c r="AD22" t="s">
        <v>354</v>
      </c>
      <c r="AE22" t="s">
        <v>344</v>
      </c>
      <c r="AF22">
        <v>2</v>
      </c>
      <c r="AG22" t="b">
        <v>1</v>
      </c>
      <c r="AH22" t="s">
        <v>355</v>
      </c>
      <c r="AJ22" s="64">
        <v>44249.553302812499</v>
      </c>
      <c r="AL22" t="b">
        <v>0</v>
      </c>
      <c r="AM22" t="s">
        <v>323</v>
      </c>
      <c r="AN22" t="s">
        <v>356</v>
      </c>
      <c r="AO22" t="s">
        <v>357</v>
      </c>
      <c r="AR22" t="s">
        <v>358</v>
      </c>
      <c r="AT22" t="b">
        <v>1</v>
      </c>
      <c r="AZ22" t="b">
        <v>0</v>
      </c>
      <c r="BC22" t="b">
        <v>0</v>
      </c>
    </row>
    <row r="23" spans="1:55" x14ac:dyDescent="0.2">
      <c r="A23" t="s">
        <v>361</v>
      </c>
      <c r="B23" t="s">
        <v>137</v>
      </c>
      <c r="C23" t="s">
        <v>340</v>
      </c>
      <c r="D23" t="s">
        <v>341</v>
      </c>
      <c r="E23" t="s">
        <v>427</v>
      </c>
      <c r="F23" s="63">
        <v>44249</v>
      </c>
      <c r="G23" s="63">
        <v>44249</v>
      </c>
      <c r="I23" t="s">
        <v>138</v>
      </c>
      <c r="J23" t="s">
        <v>342</v>
      </c>
      <c r="K23" t="s">
        <v>343</v>
      </c>
      <c r="L23" t="s">
        <v>344</v>
      </c>
      <c r="M23" t="s">
        <v>345</v>
      </c>
      <c r="N23" t="s">
        <v>346</v>
      </c>
      <c r="O23" t="s">
        <v>347</v>
      </c>
      <c r="P23" t="s">
        <v>348</v>
      </c>
      <c r="Q23">
        <v>30</v>
      </c>
      <c r="R23" t="s">
        <v>428</v>
      </c>
      <c r="S23" t="s">
        <v>349</v>
      </c>
      <c r="T23" t="b">
        <v>1</v>
      </c>
      <c r="U23">
        <v>1517000</v>
      </c>
      <c r="V23" t="s">
        <v>350</v>
      </c>
      <c r="X23">
        <v>1517000</v>
      </c>
      <c r="Y23" t="s">
        <v>424</v>
      </c>
      <c r="AA23">
        <v>1</v>
      </c>
      <c r="AB23" t="s">
        <v>352</v>
      </c>
      <c r="AC23" t="s">
        <v>353</v>
      </c>
      <c r="AD23" t="s">
        <v>354</v>
      </c>
      <c r="AE23" t="s">
        <v>344</v>
      </c>
      <c r="AF23">
        <v>2</v>
      </c>
      <c r="AG23" t="b">
        <v>1</v>
      </c>
      <c r="AH23" t="s">
        <v>355</v>
      </c>
      <c r="AJ23" s="64">
        <v>44249.547229363423</v>
      </c>
      <c r="AL23" t="b">
        <v>0</v>
      </c>
      <c r="AM23" t="s">
        <v>323</v>
      </c>
      <c r="AN23" t="s">
        <v>356</v>
      </c>
      <c r="AO23" t="s">
        <v>357</v>
      </c>
      <c r="AR23" t="s">
        <v>358</v>
      </c>
      <c r="AT23" t="b">
        <v>1</v>
      </c>
      <c r="AZ23" t="b">
        <v>0</v>
      </c>
      <c r="BC23" t="b">
        <v>0</v>
      </c>
    </row>
    <row r="24" spans="1:55" x14ac:dyDescent="0.2">
      <c r="A24" t="s">
        <v>361</v>
      </c>
      <c r="B24" t="s">
        <v>132</v>
      </c>
      <c r="C24" t="s">
        <v>340</v>
      </c>
      <c r="D24" t="s">
        <v>341</v>
      </c>
      <c r="E24" t="s">
        <v>429</v>
      </c>
      <c r="F24" s="63">
        <v>44249</v>
      </c>
      <c r="G24" s="63">
        <v>44249</v>
      </c>
      <c r="I24" t="s">
        <v>430</v>
      </c>
      <c r="J24" t="s">
        <v>342</v>
      </c>
      <c r="K24" t="s">
        <v>343</v>
      </c>
      <c r="L24" t="s">
        <v>344</v>
      </c>
      <c r="M24" t="s">
        <v>345</v>
      </c>
      <c r="N24" t="s">
        <v>346</v>
      </c>
      <c r="O24" t="s">
        <v>347</v>
      </c>
      <c r="P24" t="s">
        <v>348</v>
      </c>
      <c r="Q24">
        <v>30</v>
      </c>
      <c r="R24" t="s">
        <v>431</v>
      </c>
      <c r="S24" t="s">
        <v>349</v>
      </c>
      <c r="T24" t="b">
        <v>1</v>
      </c>
      <c r="U24">
        <v>628588</v>
      </c>
      <c r="V24" t="s">
        <v>350</v>
      </c>
      <c r="X24">
        <v>628588</v>
      </c>
      <c r="Y24" t="s">
        <v>372</v>
      </c>
      <c r="AA24">
        <v>1</v>
      </c>
      <c r="AB24" t="s">
        <v>352</v>
      </c>
      <c r="AC24" t="s">
        <v>353</v>
      </c>
      <c r="AD24" t="s">
        <v>354</v>
      </c>
      <c r="AE24" t="s">
        <v>344</v>
      </c>
      <c r="AF24">
        <v>2</v>
      </c>
      <c r="AG24" t="b">
        <v>1</v>
      </c>
      <c r="AH24" t="s">
        <v>355</v>
      </c>
      <c r="AJ24" s="64">
        <v>44249.521398263889</v>
      </c>
      <c r="AL24" t="b">
        <v>0</v>
      </c>
      <c r="AM24" t="s">
        <v>323</v>
      </c>
      <c r="AN24" t="s">
        <v>356</v>
      </c>
      <c r="AO24" t="s">
        <v>357</v>
      </c>
      <c r="AR24" t="s">
        <v>358</v>
      </c>
      <c r="AT24" t="b">
        <v>1</v>
      </c>
      <c r="AU24" t="s">
        <v>373</v>
      </c>
      <c r="AZ24" t="b">
        <v>0</v>
      </c>
      <c r="BC24" t="b">
        <v>0</v>
      </c>
    </row>
    <row r="25" spans="1:55" x14ac:dyDescent="0.2">
      <c r="A25" t="s">
        <v>361</v>
      </c>
      <c r="B25" t="s">
        <v>122</v>
      </c>
      <c r="C25" t="s">
        <v>340</v>
      </c>
      <c r="D25" t="s">
        <v>341</v>
      </c>
      <c r="E25" t="s">
        <v>432</v>
      </c>
      <c r="F25" s="63">
        <v>44244</v>
      </c>
      <c r="G25" s="63">
        <v>44244</v>
      </c>
      <c r="I25" t="s">
        <v>433</v>
      </c>
      <c r="J25" t="s">
        <v>342</v>
      </c>
      <c r="K25" t="s">
        <v>343</v>
      </c>
      <c r="L25" t="s">
        <v>344</v>
      </c>
      <c r="M25" t="s">
        <v>345</v>
      </c>
      <c r="N25" t="s">
        <v>346</v>
      </c>
      <c r="O25" t="s">
        <v>347</v>
      </c>
      <c r="P25" t="s">
        <v>348</v>
      </c>
      <c r="Q25">
        <v>30</v>
      </c>
      <c r="R25" t="s">
        <v>434</v>
      </c>
      <c r="S25" t="s">
        <v>349</v>
      </c>
      <c r="T25" t="b">
        <v>1</v>
      </c>
      <c r="U25">
        <v>16157142</v>
      </c>
      <c r="V25" t="s">
        <v>350</v>
      </c>
      <c r="X25">
        <v>16157142</v>
      </c>
      <c r="Y25" t="s">
        <v>351</v>
      </c>
      <c r="AA25">
        <v>11</v>
      </c>
      <c r="AB25" t="s">
        <v>352</v>
      </c>
      <c r="AC25" t="s">
        <v>353</v>
      </c>
      <c r="AD25" t="s">
        <v>354</v>
      </c>
      <c r="AE25" t="s">
        <v>344</v>
      </c>
      <c r="AF25">
        <v>2</v>
      </c>
      <c r="AG25" t="b">
        <v>1</v>
      </c>
      <c r="AH25" t="s">
        <v>355</v>
      </c>
      <c r="AJ25" s="64">
        <v>44249.381261377312</v>
      </c>
      <c r="AL25" t="b">
        <v>0</v>
      </c>
      <c r="AM25" t="s">
        <v>323</v>
      </c>
      <c r="AN25" t="s">
        <v>356</v>
      </c>
      <c r="AO25" t="s">
        <v>357</v>
      </c>
      <c r="AR25" t="s">
        <v>358</v>
      </c>
      <c r="AT25" t="b">
        <v>1</v>
      </c>
      <c r="AZ25" t="b">
        <v>0</v>
      </c>
      <c r="BC25" t="b">
        <v>0</v>
      </c>
    </row>
    <row r="26" spans="1:55" x14ac:dyDescent="0.2">
      <c r="A26" t="s">
        <v>361</v>
      </c>
      <c r="B26" t="s">
        <v>118</v>
      </c>
      <c r="C26" t="s">
        <v>340</v>
      </c>
      <c r="D26" t="s">
        <v>341</v>
      </c>
      <c r="E26" t="s">
        <v>435</v>
      </c>
      <c r="F26" s="63">
        <v>44244</v>
      </c>
      <c r="G26" s="63">
        <v>44244</v>
      </c>
      <c r="I26" t="s">
        <v>436</v>
      </c>
      <c r="J26" t="s">
        <v>342</v>
      </c>
      <c r="K26" t="s">
        <v>343</v>
      </c>
      <c r="L26" t="s">
        <v>344</v>
      </c>
      <c r="M26" t="s">
        <v>345</v>
      </c>
      <c r="N26" t="s">
        <v>346</v>
      </c>
      <c r="O26" t="s">
        <v>347</v>
      </c>
      <c r="P26" t="s">
        <v>348</v>
      </c>
      <c r="Q26">
        <v>30</v>
      </c>
      <c r="R26" t="s">
        <v>437</v>
      </c>
      <c r="S26" t="s">
        <v>349</v>
      </c>
      <c r="T26" t="b">
        <v>1</v>
      </c>
      <c r="U26">
        <v>14150096</v>
      </c>
      <c r="V26" t="s">
        <v>350</v>
      </c>
      <c r="X26">
        <v>14150096</v>
      </c>
      <c r="Y26" t="s">
        <v>351</v>
      </c>
      <c r="AA26">
        <v>1</v>
      </c>
      <c r="AB26" t="s">
        <v>352</v>
      </c>
      <c r="AC26" t="s">
        <v>353</v>
      </c>
      <c r="AD26" t="s">
        <v>354</v>
      </c>
      <c r="AE26" t="s">
        <v>344</v>
      </c>
      <c r="AF26">
        <v>2</v>
      </c>
      <c r="AG26" t="b">
        <v>1</v>
      </c>
      <c r="AH26" t="s">
        <v>355</v>
      </c>
      <c r="AJ26" s="64">
        <v>44244.311186724539</v>
      </c>
      <c r="AL26" t="b">
        <v>0</v>
      </c>
      <c r="AM26" t="s">
        <v>323</v>
      </c>
      <c r="AN26" t="s">
        <v>356</v>
      </c>
      <c r="AO26" t="s">
        <v>357</v>
      </c>
      <c r="AR26" t="s">
        <v>358</v>
      </c>
      <c r="AT26" t="b">
        <v>1</v>
      </c>
      <c r="AZ26" t="b">
        <v>0</v>
      </c>
      <c r="BC26" t="b">
        <v>0</v>
      </c>
    </row>
    <row r="27" spans="1:55" x14ac:dyDescent="0.2">
      <c r="A27" t="s">
        <v>361</v>
      </c>
      <c r="B27" t="s">
        <v>115</v>
      </c>
      <c r="C27" t="s">
        <v>340</v>
      </c>
      <c r="D27" t="s">
        <v>341</v>
      </c>
      <c r="E27" t="s">
        <v>438</v>
      </c>
      <c r="F27" s="63">
        <v>44237</v>
      </c>
      <c r="G27" s="63">
        <v>44237</v>
      </c>
      <c r="I27" t="s">
        <v>439</v>
      </c>
      <c r="J27" t="s">
        <v>342</v>
      </c>
      <c r="K27" t="s">
        <v>343</v>
      </c>
      <c r="L27" t="s">
        <v>344</v>
      </c>
      <c r="M27" t="s">
        <v>345</v>
      </c>
      <c r="N27" t="s">
        <v>346</v>
      </c>
      <c r="O27" t="s">
        <v>347</v>
      </c>
      <c r="P27" t="s">
        <v>348</v>
      </c>
      <c r="Q27">
        <v>30</v>
      </c>
      <c r="R27" t="s">
        <v>440</v>
      </c>
      <c r="S27" t="s">
        <v>349</v>
      </c>
      <c r="T27" t="b">
        <v>1</v>
      </c>
      <c r="U27">
        <v>1344080</v>
      </c>
      <c r="V27" t="s">
        <v>350</v>
      </c>
      <c r="X27">
        <v>1344080</v>
      </c>
      <c r="Y27" t="s">
        <v>441</v>
      </c>
      <c r="AA27">
        <v>1</v>
      </c>
      <c r="AB27" t="s">
        <v>352</v>
      </c>
      <c r="AC27" t="s">
        <v>353</v>
      </c>
      <c r="AD27" t="s">
        <v>354</v>
      </c>
      <c r="AE27" t="s">
        <v>344</v>
      </c>
      <c r="AF27">
        <v>2</v>
      </c>
      <c r="AG27" t="b">
        <v>1</v>
      </c>
      <c r="AH27" t="s">
        <v>355</v>
      </c>
      <c r="AJ27" s="64">
        <v>44237.612648032409</v>
      </c>
      <c r="AL27" t="b">
        <v>0</v>
      </c>
      <c r="AM27" t="s">
        <v>323</v>
      </c>
      <c r="AN27" t="s">
        <v>356</v>
      </c>
      <c r="AO27" t="s">
        <v>357</v>
      </c>
      <c r="AR27" t="s">
        <v>358</v>
      </c>
      <c r="AT27" t="b">
        <v>1</v>
      </c>
      <c r="AZ27" t="b">
        <v>0</v>
      </c>
      <c r="BC27" t="b">
        <v>0</v>
      </c>
    </row>
    <row r="28" spans="1:55" x14ac:dyDescent="0.2">
      <c r="A28" t="s">
        <v>361</v>
      </c>
      <c r="B28" t="s">
        <v>112</v>
      </c>
      <c r="C28" t="s">
        <v>340</v>
      </c>
      <c r="D28" t="s">
        <v>341</v>
      </c>
      <c r="E28" t="s">
        <v>442</v>
      </c>
      <c r="F28" s="63">
        <v>44237</v>
      </c>
      <c r="G28" s="63">
        <v>44237</v>
      </c>
      <c r="I28" t="s">
        <v>443</v>
      </c>
      <c r="J28" t="s">
        <v>342</v>
      </c>
      <c r="K28" t="s">
        <v>343</v>
      </c>
      <c r="L28" t="s">
        <v>344</v>
      </c>
      <c r="M28" t="s">
        <v>345</v>
      </c>
      <c r="N28" t="s">
        <v>346</v>
      </c>
      <c r="O28" t="s">
        <v>347</v>
      </c>
      <c r="P28" t="s">
        <v>348</v>
      </c>
      <c r="Q28">
        <v>30</v>
      </c>
      <c r="R28" t="s">
        <v>444</v>
      </c>
      <c r="S28" t="s">
        <v>349</v>
      </c>
      <c r="T28" t="b">
        <v>1</v>
      </c>
      <c r="U28">
        <v>4738200</v>
      </c>
      <c r="V28" t="s">
        <v>350</v>
      </c>
      <c r="X28">
        <v>4738200</v>
      </c>
      <c r="Y28" t="s">
        <v>441</v>
      </c>
      <c r="AA28">
        <v>1</v>
      </c>
      <c r="AB28" t="s">
        <v>352</v>
      </c>
      <c r="AC28" t="s">
        <v>353</v>
      </c>
      <c r="AD28" t="s">
        <v>354</v>
      </c>
      <c r="AE28" t="s">
        <v>344</v>
      </c>
      <c r="AF28">
        <v>2</v>
      </c>
      <c r="AG28" t="b">
        <v>1</v>
      </c>
      <c r="AH28" t="s">
        <v>355</v>
      </c>
      <c r="AJ28" s="64">
        <v>44237.610762881945</v>
      </c>
      <c r="AL28" t="b">
        <v>0</v>
      </c>
      <c r="AM28" t="s">
        <v>323</v>
      </c>
      <c r="AN28" t="s">
        <v>356</v>
      </c>
      <c r="AO28" t="s">
        <v>357</v>
      </c>
      <c r="AR28" t="s">
        <v>358</v>
      </c>
      <c r="AT28" t="b">
        <v>1</v>
      </c>
      <c r="AZ28" t="b">
        <v>0</v>
      </c>
      <c r="BC28" t="b">
        <v>0</v>
      </c>
    </row>
    <row r="29" spans="1:55" x14ac:dyDescent="0.2">
      <c r="A29" t="s">
        <v>361</v>
      </c>
      <c r="B29" t="s">
        <v>109</v>
      </c>
      <c r="C29" t="s">
        <v>340</v>
      </c>
      <c r="D29" t="s">
        <v>341</v>
      </c>
      <c r="E29" t="s">
        <v>445</v>
      </c>
      <c r="F29" s="63">
        <v>44229</v>
      </c>
      <c r="G29" s="63">
        <v>44229</v>
      </c>
      <c r="I29" t="s">
        <v>446</v>
      </c>
      <c r="J29" t="s">
        <v>342</v>
      </c>
      <c r="K29" t="s">
        <v>343</v>
      </c>
      <c r="L29" t="s">
        <v>344</v>
      </c>
      <c r="M29" t="s">
        <v>345</v>
      </c>
      <c r="N29" t="s">
        <v>346</v>
      </c>
      <c r="O29" t="s">
        <v>347</v>
      </c>
      <c r="P29" t="s">
        <v>348</v>
      </c>
      <c r="Q29">
        <v>30</v>
      </c>
      <c r="R29" t="s">
        <v>447</v>
      </c>
      <c r="S29" t="s">
        <v>349</v>
      </c>
      <c r="T29" t="b">
        <v>1</v>
      </c>
      <c r="U29">
        <v>5587000</v>
      </c>
      <c r="V29" t="s">
        <v>350</v>
      </c>
      <c r="X29">
        <v>5587000</v>
      </c>
      <c r="Y29" t="s">
        <v>441</v>
      </c>
      <c r="Z29" t="s">
        <v>448</v>
      </c>
      <c r="AA29">
        <v>1</v>
      </c>
      <c r="AB29" t="s">
        <v>352</v>
      </c>
      <c r="AC29" t="s">
        <v>353</v>
      </c>
      <c r="AD29" t="s">
        <v>354</v>
      </c>
      <c r="AE29" t="s">
        <v>344</v>
      </c>
      <c r="AF29">
        <v>2</v>
      </c>
      <c r="AG29" t="b">
        <v>1</v>
      </c>
      <c r="AH29" t="s">
        <v>355</v>
      </c>
      <c r="AJ29" s="64">
        <v>44229.591426122686</v>
      </c>
      <c r="AL29" t="b">
        <v>0</v>
      </c>
      <c r="AM29" t="s">
        <v>323</v>
      </c>
      <c r="AN29" t="s">
        <v>356</v>
      </c>
      <c r="AO29" t="s">
        <v>357</v>
      </c>
      <c r="AR29" t="s">
        <v>358</v>
      </c>
      <c r="AT29" t="b">
        <v>1</v>
      </c>
      <c r="AZ29" t="b">
        <v>0</v>
      </c>
      <c r="BC29" t="b">
        <v>0</v>
      </c>
    </row>
    <row r="30" spans="1:55" x14ac:dyDescent="0.2">
      <c r="A30" t="s">
        <v>361</v>
      </c>
      <c r="B30" t="s">
        <v>106</v>
      </c>
      <c r="C30" t="s">
        <v>340</v>
      </c>
      <c r="D30" t="s">
        <v>341</v>
      </c>
      <c r="E30" t="s">
        <v>449</v>
      </c>
      <c r="F30" s="63">
        <v>44222</v>
      </c>
      <c r="G30" s="63">
        <v>44222</v>
      </c>
      <c r="I30" t="s">
        <v>450</v>
      </c>
      <c r="J30" t="s">
        <v>342</v>
      </c>
      <c r="K30" t="s">
        <v>343</v>
      </c>
      <c r="L30" t="s">
        <v>344</v>
      </c>
      <c r="M30" t="s">
        <v>345</v>
      </c>
      <c r="N30" t="s">
        <v>346</v>
      </c>
      <c r="O30" t="s">
        <v>347</v>
      </c>
      <c r="P30" t="s">
        <v>348</v>
      </c>
      <c r="Q30">
        <v>30</v>
      </c>
      <c r="R30" t="s">
        <v>451</v>
      </c>
      <c r="S30" t="s">
        <v>349</v>
      </c>
      <c r="T30" t="b">
        <v>1</v>
      </c>
      <c r="U30">
        <v>318360</v>
      </c>
      <c r="V30" t="s">
        <v>350</v>
      </c>
      <c r="X30">
        <v>318360</v>
      </c>
      <c r="Y30" t="s">
        <v>441</v>
      </c>
      <c r="Z30" t="s">
        <v>452</v>
      </c>
      <c r="AA30">
        <v>1</v>
      </c>
      <c r="AB30" t="s">
        <v>352</v>
      </c>
      <c r="AC30" t="s">
        <v>353</v>
      </c>
      <c r="AD30" t="s">
        <v>354</v>
      </c>
      <c r="AE30" t="s">
        <v>344</v>
      </c>
      <c r="AF30">
        <v>2</v>
      </c>
      <c r="AG30" t="b">
        <v>1</v>
      </c>
      <c r="AH30" t="s">
        <v>355</v>
      </c>
      <c r="AJ30" s="64">
        <v>44222.471359490744</v>
      </c>
      <c r="AL30" t="b">
        <v>0</v>
      </c>
      <c r="AM30" t="s">
        <v>323</v>
      </c>
      <c r="AN30" t="s">
        <v>356</v>
      </c>
      <c r="AO30" t="s">
        <v>357</v>
      </c>
      <c r="AR30" t="s">
        <v>358</v>
      </c>
      <c r="AT30" t="b">
        <v>1</v>
      </c>
      <c r="AZ30" t="b">
        <v>0</v>
      </c>
      <c r="BC30" t="b">
        <v>0</v>
      </c>
    </row>
    <row r="31" spans="1:55" x14ac:dyDescent="0.2">
      <c r="A31" t="s">
        <v>361</v>
      </c>
      <c r="B31" t="s">
        <v>102</v>
      </c>
      <c r="C31" t="s">
        <v>340</v>
      </c>
      <c r="D31" t="s">
        <v>341</v>
      </c>
      <c r="E31" t="s">
        <v>453</v>
      </c>
      <c r="F31" s="63">
        <v>44214</v>
      </c>
      <c r="G31" s="63">
        <v>44214</v>
      </c>
      <c r="I31" t="s">
        <v>454</v>
      </c>
      <c r="J31" t="s">
        <v>342</v>
      </c>
      <c r="K31" t="s">
        <v>343</v>
      </c>
      <c r="L31" t="s">
        <v>344</v>
      </c>
      <c r="M31" t="s">
        <v>345</v>
      </c>
      <c r="N31" t="s">
        <v>346</v>
      </c>
      <c r="O31" t="s">
        <v>347</v>
      </c>
      <c r="P31" t="s">
        <v>348</v>
      </c>
      <c r="Q31">
        <v>30</v>
      </c>
      <c r="R31" t="s">
        <v>455</v>
      </c>
      <c r="S31" t="s">
        <v>349</v>
      </c>
      <c r="T31" t="b">
        <v>1</v>
      </c>
      <c r="U31">
        <v>632710</v>
      </c>
      <c r="V31" t="s">
        <v>350</v>
      </c>
      <c r="X31">
        <v>632710</v>
      </c>
      <c r="Y31" t="s">
        <v>380</v>
      </c>
      <c r="Z31" t="s">
        <v>456</v>
      </c>
      <c r="AA31">
        <v>1</v>
      </c>
      <c r="AB31" t="s">
        <v>352</v>
      </c>
      <c r="AC31" t="s">
        <v>353</v>
      </c>
      <c r="AD31" t="s">
        <v>354</v>
      </c>
      <c r="AE31" t="s">
        <v>344</v>
      </c>
      <c r="AF31">
        <v>2</v>
      </c>
      <c r="AG31" t="b">
        <v>1</v>
      </c>
      <c r="AH31" t="s">
        <v>355</v>
      </c>
      <c r="AJ31" s="64">
        <v>44214.439942129633</v>
      </c>
      <c r="AL31" t="b">
        <v>0</v>
      </c>
      <c r="AM31" t="s">
        <v>323</v>
      </c>
      <c r="AN31" t="s">
        <v>356</v>
      </c>
      <c r="AO31" t="s">
        <v>357</v>
      </c>
      <c r="AR31" t="s">
        <v>358</v>
      </c>
      <c r="AT31" t="b">
        <v>1</v>
      </c>
      <c r="AZ31" t="b">
        <v>0</v>
      </c>
      <c r="BC31" t="b">
        <v>0</v>
      </c>
    </row>
    <row r="32" spans="1:55" x14ac:dyDescent="0.2">
      <c r="A32" t="s">
        <v>361</v>
      </c>
      <c r="B32" t="s">
        <v>98</v>
      </c>
      <c r="C32" t="s">
        <v>340</v>
      </c>
      <c r="D32" t="s">
        <v>341</v>
      </c>
      <c r="E32" t="s">
        <v>457</v>
      </c>
      <c r="F32" s="63">
        <v>44214</v>
      </c>
      <c r="G32" s="63">
        <v>44214</v>
      </c>
      <c r="I32" t="s">
        <v>454</v>
      </c>
      <c r="J32" t="s">
        <v>342</v>
      </c>
      <c r="K32" t="s">
        <v>343</v>
      </c>
      <c r="L32" t="s">
        <v>344</v>
      </c>
      <c r="M32" t="s">
        <v>345</v>
      </c>
      <c r="N32" t="s">
        <v>346</v>
      </c>
      <c r="O32" t="s">
        <v>347</v>
      </c>
      <c r="P32" t="s">
        <v>348</v>
      </c>
      <c r="Q32">
        <v>30</v>
      </c>
      <c r="R32" t="s">
        <v>458</v>
      </c>
      <c r="S32" t="s">
        <v>349</v>
      </c>
      <c r="T32" t="b">
        <v>1</v>
      </c>
      <c r="U32">
        <v>2326740</v>
      </c>
      <c r="V32" t="s">
        <v>350</v>
      </c>
      <c r="X32">
        <v>2326740</v>
      </c>
      <c r="Y32" t="s">
        <v>380</v>
      </c>
      <c r="Z32" t="s">
        <v>459</v>
      </c>
      <c r="AA32">
        <v>1</v>
      </c>
      <c r="AB32" t="s">
        <v>352</v>
      </c>
      <c r="AC32" t="s">
        <v>353</v>
      </c>
      <c r="AD32" t="s">
        <v>354</v>
      </c>
      <c r="AE32" t="s">
        <v>344</v>
      </c>
      <c r="AF32">
        <v>2</v>
      </c>
      <c r="AG32" t="b">
        <v>1</v>
      </c>
      <c r="AH32" t="s">
        <v>355</v>
      </c>
      <c r="AJ32" s="64">
        <v>44214.433589780092</v>
      </c>
      <c r="AL32" t="b">
        <v>0</v>
      </c>
      <c r="AM32" t="s">
        <v>323</v>
      </c>
      <c r="AN32" t="s">
        <v>356</v>
      </c>
      <c r="AO32" t="s">
        <v>357</v>
      </c>
      <c r="AR32" t="s">
        <v>358</v>
      </c>
      <c r="AT32" t="b">
        <v>1</v>
      </c>
      <c r="AZ32" t="b">
        <v>0</v>
      </c>
      <c r="BC32" t="b">
        <v>0</v>
      </c>
    </row>
    <row r="33" spans="1:55" x14ac:dyDescent="0.2">
      <c r="A33" t="s">
        <v>361</v>
      </c>
      <c r="B33" t="s">
        <v>91</v>
      </c>
      <c r="C33" t="s">
        <v>340</v>
      </c>
      <c r="D33" t="s">
        <v>341</v>
      </c>
      <c r="E33" t="s">
        <v>460</v>
      </c>
      <c r="F33" s="63">
        <v>44180</v>
      </c>
      <c r="G33" s="63">
        <v>44180</v>
      </c>
      <c r="I33" t="s">
        <v>461</v>
      </c>
      <c r="J33" t="s">
        <v>342</v>
      </c>
      <c r="K33" t="s">
        <v>343</v>
      </c>
      <c r="L33" t="s">
        <v>344</v>
      </c>
      <c r="M33" t="s">
        <v>345</v>
      </c>
      <c r="N33" t="s">
        <v>346</v>
      </c>
      <c r="O33" t="s">
        <v>347</v>
      </c>
      <c r="P33" t="s">
        <v>348</v>
      </c>
      <c r="Q33">
        <v>30</v>
      </c>
      <c r="R33" t="s">
        <v>462</v>
      </c>
      <c r="S33" t="s">
        <v>349</v>
      </c>
      <c r="T33" t="b">
        <v>1</v>
      </c>
      <c r="U33">
        <v>3353600</v>
      </c>
      <c r="V33" t="s">
        <v>350</v>
      </c>
      <c r="X33">
        <v>3353600</v>
      </c>
      <c r="Y33" t="s">
        <v>359</v>
      </c>
      <c r="Z33" t="s">
        <v>463</v>
      </c>
      <c r="AA33">
        <v>1</v>
      </c>
      <c r="AB33" t="s">
        <v>352</v>
      </c>
      <c r="AC33" t="s">
        <v>353</v>
      </c>
      <c r="AD33" t="s">
        <v>354</v>
      </c>
      <c r="AE33" t="s">
        <v>344</v>
      </c>
      <c r="AF33">
        <v>2</v>
      </c>
      <c r="AG33" t="b">
        <v>1</v>
      </c>
      <c r="AH33" t="s">
        <v>355</v>
      </c>
      <c r="AJ33" s="64">
        <v>44180.612822106479</v>
      </c>
      <c r="AL33" t="b">
        <v>0</v>
      </c>
      <c r="AM33" t="s">
        <v>323</v>
      </c>
      <c r="AN33" t="s">
        <v>356</v>
      </c>
      <c r="AO33" t="s">
        <v>357</v>
      </c>
      <c r="AR33" t="s">
        <v>358</v>
      </c>
      <c r="AT33" t="b">
        <v>1</v>
      </c>
      <c r="AZ33" t="b">
        <v>0</v>
      </c>
      <c r="BC33" t="b">
        <v>0</v>
      </c>
    </row>
    <row r="34" spans="1:55" x14ac:dyDescent="0.2">
      <c r="A34" t="s">
        <v>361</v>
      </c>
      <c r="B34" t="s">
        <v>87</v>
      </c>
      <c r="C34" t="s">
        <v>340</v>
      </c>
      <c r="D34" t="s">
        <v>341</v>
      </c>
      <c r="E34" t="s">
        <v>464</v>
      </c>
      <c r="F34" s="63">
        <v>44180</v>
      </c>
      <c r="G34" s="63">
        <v>44180</v>
      </c>
      <c r="I34" t="s">
        <v>439</v>
      </c>
      <c r="J34" t="s">
        <v>342</v>
      </c>
      <c r="K34" t="s">
        <v>343</v>
      </c>
      <c r="L34" t="s">
        <v>344</v>
      </c>
      <c r="M34" t="s">
        <v>345</v>
      </c>
      <c r="N34" t="s">
        <v>346</v>
      </c>
      <c r="O34" t="s">
        <v>347</v>
      </c>
      <c r="P34" t="s">
        <v>348</v>
      </c>
      <c r="Q34">
        <v>30</v>
      </c>
      <c r="R34" t="s">
        <v>465</v>
      </c>
      <c r="S34" t="s">
        <v>349</v>
      </c>
      <c r="T34" t="b">
        <v>1</v>
      </c>
      <c r="U34">
        <v>3533500</v>
      </c>
      <c r="V34" t="s">
        <v>350</v>
      </c>
      <c r="X34">
        <v>3533500</v>
      </c>
      <c r="Y34" t="s">
        <v>424</v>
      </c>
      <c r="AA34">
        <v>1</v>
      </c>
      <c r="AB34" t="s">
        <v>352</v>
      </c>
      <c r="AC34" t="s">
        <v>353</v>
      </c>
      <c r="AD34" t="s">
        <v>354</v>
      </c>
      <c r="AE34" t="s">
        <v>344</v>
      </c>
      <c r="AF34">
        <v>2</v>
      </c>
      <c r="AG34" t="b">
        <v>1</v>
      </c>
      <c r="AH34" t="s">
        <v>355</v>
      </c>
      <c r="AJ34" s="64">
        <v>44180.576981215279</v>
      </c>
      <c r="AL34" t="b">
        <v>0</v>
      </c>
      <c r="AM34" t="s">
        <v>323</v>
      </c>
      <c r="AN34" t="s">
        <v>356</v>
      </c>
      <c r="AO34" t="s">
        <v>357</v>
      </c>
      <c r="AR34" t="s">
        <v>358</v>
      </c>
      <c r="AT34" t="b">
        <v>1</v>
      </c>
      <c r="AZ34" t="b">
        <v>0</v>
      </c>
      <c r="BC34" t="b">
        <v>0</v>
      </c>
    </row>
    <row r="35" spans="1:55" x14ac:dyDescent="0.2">
      <c r="A35" t="s">
        <v>339</v>
      </c>
      <c r="B35" t="s">
        <v>466</v>
      </c>
      <c r="C35" t="s">
        <v>340</v>
      </c>
      <c r="D35" t="s">
        <v>360</v>
      </c>
      <c r="E35" t="s">
        <v>467</v>
      </c>
      <c r="F35" s="63">
        <v>44172</v>
      </c>
      <c r="G35" s="63">
        <v>44172</v>
      </c>
      <c r="I35" t="s">
        <v>439</v>
      </c>
      <c r="J35" t="s">
        <v>342</v>
      </c>
      <c r="K35" t="s">
        <v>343</v>
      </c>
      <c r="L35" t="s">
        <v>344</v>
      </c>
      <c r="M35" t="s">
        <v>345</v>
      </c>
      <c r="N35" t="s">
        <v>346</v>
      </c>
      <c r="O35" t="s">
        <v>347</v>
      </c>
      <c r="P35" t="s">
        <v>348</v>
      </c>
      <c r="Q35">
        <v>30</v>
      </c>
      <c r="R35" t="s">
        <v>465</v>
      </c>
      <c r="S35" t="s">
        <v>349</v>
      </c>
      <c r="T35" t="b">
        <v>1</v>
      </c>
      <c r="U35">
        <v>3533500</v>
      </c>
      <c r="V35" t="s">
        <v>350</v>
      </c>
      <c r="Y35" t="s">
        <v>424</v>
      </c>
      <c r="AA35">
        <v>1</v>
      </c>
      <c r="AB35" t="s">
        <v>352</v>
      </c>
      <c r="AC35" t="s">
        <v>353</v>
      </c>
      <c r="AD35" t="s">
        <v>354</v>
      </c>
      <c r="AE35" t="s">
        <v>344</v>
      </c>
      <c r="AG35" t="b">
        <v>0</v>
      </c>
      <c r="AH35" t="s">
        <v>355</v>
      </c>
      <c r="AJ35" s="64">
        <v>44172.578661539352</v>
      </c>
      <c r="AL35" t="b">
        <v>0</v>
      </c>
      <c r="AM35" t="s">
        <v>323</v>
      </c>
      <c r="AN35" t="s">
        <v>356</v>
      </c>
      <c r="AO35" t="s">
        <v>357</v>
      </c>
      <c r="AR35" t="s">
        <v>358</v>
      </c>
      <c r="AZ35" t="b">
        <v>0</v>
      </c>
      <c r="BC35" t="b">
        <v>0</v>
      </c>
    </row>
    <row r="36" spans="1:55" x14ac:dyDescent="0.2">
      <c r="A36" t="s">
        <v>361</v>
      </c>
      <c r="B36" t="s">
        <v>84</v>
      </c>
      <c r="C36" t="s">
        <v>340</v>
      </c>
      <c r="D36" t="s">
        <v>341</v>
      </c>
      <c r="E36" t="s">
        <v>468</v>
      </c>
      <c r="F36" s="63">
        <v>44166</v>
      </c>
      <c r="G36" s="63">
        <v>44166</v>
      </c>
      <c r="I36" t="s">
        <v>430</v>
      </c>
      <c r="J36" t="s">
        <v>342</v>
      </c>
      <c r="K36" t="s">
        <v>343</v>
      </c>
      <c r="L36" t="s">
        <v>344</v>
      </c>
      <c r="M36" t="s">
        <v>345</v>
      </c>
      <c r="N36" t="s">
        <v>346</v>
      </c>
      <c r="O36" t="s">
        <v>347</v>
      </c>
      <c r="P36" t="s">
        <v>348</v>
      </c>
      <c r="Q36">
        <v>30</v>
      </c>
      <c r="R36" t="s">
        <v>469</v>
      </c>
      <c r="S36" t="s">
        <v>349</v>
      </c>
      <c r="T36" t="b">
        <v>1</v>
      </c>
      <c r="U36">
        <v>4010800</v>
      </c>
      <c r="V36" t="s">
        <v>350</v>
      </c>
      <c r="X36">
        <v>4010800</v>
      </c>
      <c r="Y36" t="s">
        <v>441</v>
      </c>
      <c r="Z36" t="s">
        <v>470</v>
      </c>
      <c r="AA36">
        <v>1</v>
      </c>
      <c r="AB36" t="s">
        <v>352</v>
      </c>
      <c r="AC36" t="s">
        <v>353</v>
      </c>
      <c r="AD36" t="s">
        <v>354</v>
      </c>
      <c r="AE36" t="s">
        <v>344</v>
      </c>
      <c r="AF36">
        <v>2</v>
      </c>
      <c r="AG36" t="b">
        <v>1</v>
      </c>
      <c r="AH36" t="s">
        <v>355</v>
      </c>
      <c r="AJ36" s="64">
        <v>44166.590382638889</v>
      </c>
      <c r="AL36" t="b">
        <v>0</v>
      </c>
      <c r="AM36" t="s">
        <v>323</v>
      </c>
      <c r="AN36" t="s">
        <v>356</v>
      </c>
      <c r="AO36" t="s">
        <v>357</v>
      </c>
      <c r="AR36" t="s">
        <v>358</v>
      </c>
      <c r="AT36" t="b">
        <v>1</v>
      </c>
      <c r="AZ36" t="b">
        <v>0</v>
      </c>
      <c r="BC36" t="b">
        <v>0</v>
      </c>
    </row>
    <row r="37" spans="1:55" x14ac:dyDescent="0.2">
      <c r="A37" t="s">
        <v>361</v>
      </c>
      <c r="B37" t="s">
        <v>81</v>
      </c>
      <c r="C37" t="s">
        <v>340</v>
      </c>
      <c r="D37" t="s">
        <v>341</v>
      </c>
      <c r="E37" t="s">
        <v>471</v>
      </c>
      <c r="F37" s="63">
        <v>44166</v>
      </c>
      <c r="G37" s="63">
        <v>44166</v>
      </c>
      <c r="I37" t="s">
        <v>472</v>
      </c>
      <c r="J37" t="s">
        <v>342</v>
      </c>
      <c r="K37" t="s">
        <v>343</v>
      </c>
      <c r="L37" t="s">
        <v>344</v>
      </c>
      <c r="M37" t="s">
        <v>345</v>
      </c>
      <c r="N37" t="s">
        <v>346</v>
      </c>
      <c r="O37" t="s">
        <v>347</v>
      </c>
      <c r="P37" t="s">
        <v>348</v>
      </c>
      <c r="Q37">
        <v>30</v>
      </c>
      <c r="R37" t="s">
        <v>473</v>
      </c>
      <c r="S37" t="s">
        <v>349</v>
      </c>
      <c r="T37" t="b">
        <v>1</v>
      </c>
      <c r="U37">
        <v>3823950</v>
      </c>
      <c r="V37" t="s">
        <v>350</v>
      </c>
      <c r="X37">
        <v>3823950</v>
      </c>
      <c r="Y37" t="s">
        <v>441</v>
      </c>
      <c r="Z37" t="s">
        <v>474</v>
      </c>
      <c r="AA37">
        <v>1</v>
      </c>
      <c r="AB37" t="s">
        <v>352</v>
      </c>
      <c r="AC37" t="s">
        <v>353</v>
      </c>
      <c r="AD37" t="s">
        <v>354</v>
      </c>
      <c r="AE37" t="s">
        <v>344</v>
      </c>
      <c r="AF37">
        <v>2</v>
      </c>
      <c r="AG37" t="b">
        <v>1</v>
      </c>
      <c r="AH37" t="s">
        <v>355</v>
      </c>
      <c r="AJ37" s="64">
        <v>44166.586068020835</v>
      </c>
      <c r="AL37" t="b">
        <v>0</v>
      </c>
      <c r="AM37" t="s">
        <v>323</v>
      </c>
      <c r="AN37" t="s">
        <v>356</v>
      </c>
      <c r="AO37" t="s">
        <v>357</v>
      </c>
      <c r="AR37" t="s">
        <v>358</v>
      </c>
      <c r="AT37" t="b">
        <v>1</v>
      </c>
      <c r="AZ37" t="b">
        <v>0</v>
      </c>
      <c r="BC37" t="b">
        <v>0</v>
      </c>
    </row>
    <row r="38" spans="1:55" x14ac:dyDescent="0.2">
      <c r="A38" t="s">
        <v>361</v>
      </c>
      <c r="B38" t="s">
        <v>78</v>
      </c>
      <c r="C38" t="s">
        <v>340</v>
      </c>
      <c r="D38" t="s">
        <v>341</v>
      </c>
      <c r="E38" t="s">
        <v>475</v>
      </c>
      <c r="F38" s="63">
        <v>44166</v>
      </c>
      <c r="G38" s="63">
        <v>44166</v>
      </c>
      <c r="I38" t="s">
        <v>476</v>
      </c>
      <c r="J38" t="s">
        <v>342</v>
      </c>
      <c r="K38" t="s">
        <v>343</v>
      </c>
      <c r="L38" t="s">
        <v>344</v>
      </c>
      <c r="M38" t="s">
        <v>345</v>
      </c>
      <c r="N38" t="s">
        <v>346</v>
      </c>
      <c r="O38" t="s">
        <v>347</v>
      </c>
      <c r="P38" t="s">
        <v>348</v>
      </c>
      <c r="Q38">
        <v>30</v>
      </c>
      <c r="R38" t="s">
        <v>477</v>
      </c>
      <c r="S38" t="s">
        <v>349</v>
      </c>
      <c r="T38" t="b">
        <v>1</v>
      </c>
      <c r="U38">
        <v>7983867</v>
      </c>
      <c r="V38" t="s">
        <v>350</v>
      </c>
      <c r="X38">
        <v>7983866.9299999997</v>
      </c>
      <c r="Y38" t="s">
        <v>441</v>
      </c>
      <c r="Z38" t="s">
        <v>478</v>
      </c>
      <c r="AA38">
        <v>2</v>
      </c>
      <c r="AB38" t="s">
        <v>352</v>
      </c>
      <c r="AC38" t="s">
        <v>353</v>
      </c>
      <c r="AD38" t="s">
        <v>354</v>
      </c>
      <c r="AE38" t="s">
        <v>344</v>
      </c>
      <c r="AF38">
        <v>2</v>
      </c>
      <c r="AG38" t="b">
        <v>1</v>
      </c>
      <c r="AH38" t="s">
        <v>355</v>
      </c>
      <c r="AJ38" s="64">
        <v>44166.580330127312</v>
      </c>
      <c r="AL38" t="b">
        <v>0</v>
      </c>
      <c r="AM38" t="s">
        <v>323</v>
      </c>
      <c r="AN38" t="s">
        <v>356</v>
      </c>
      <c r="AO38" t="s">
        <v>357</v>
      </c>
      <c r="AR38" t="s">
        <v>358</v>
      </c>
      <c r="AT38" t="b">
        <v>1</v>
      </c>
      <c r="AZ38" t="b">
        <v>0</v>
      </c>
      <c r="BC38" t="b">
        <v>0</v>
      </c>
    </row>
    <row r="39" spans="1:55" x14ac:dyDescent="0.2">
      <c r="A39" t="s">
        <v>361</v>
      </c>
      <c r="B39" t="s">
        <v>69</v>
      </c>
      <c r="C39" t="s">
        <v>340</v>
      </c>
      <c r="D39" t="s">
        <v>341</v>
      </c>
      <c r="E39" t="s">
        <v>479</v>
      </c>
      <c r="F39" s="63">
        <v>44166</v>
      </c>
      <c r="G39" s="63">
        <v>44166</v>
      </c>
      <c r="I39" t="s">
        <v>480</v>
      </c>
      <c r="J39" t="s">
        <v>342</v>
      </c>
      <c r="K39" t="s">
        <v>343</v>
      </c>
      <c r="L39" t="s">
        <v>344</v>
      </c>
      <c r="M39" t="s">
        <v>345</v>
      </c>
      <c r="N39" t="s">
        <v>346</v>
      </c>
      <c r="O39" t="s">
        <v>347</v>
      </c>
      <c r="P39" t="s">
        <v>348</v>
      </c>
      <c r="Q39">
        <v>30</v>
      </c>
      <c r="R39" t="s">
        <v>481</v>
      </c>
      <c r="S39" t="s">
        <v>349</v>
      </c>
      <c r="T39" t="b">
        <v>1</v>
      </c>
      <c r="U39">
        <v>1387500</v>
      </c>
      <c r="V39" t="s">
        <v>350</v>
      </c>
      <c r="X39">
        <v>1387500</v>
      </c>
      <c r="Y39" t="s">
        <v>424</v>
      </c>
      <c r="Z39" t="s">
        <v>482</v>
      </c>
      <c r="AA39">
        <v>1</v>
      </c>
      <c r="AB39" t="s">
        <v>352</v>
      </c>
      <c r="AC39" t="s">
        <v>353</v>
      </c>
      <c r="AD39" t="s">
        <v>354</v>
      </c>
      <c r="AE39" t="s">
        <v>344</v>
      </c>
      <c r="AF39">
        <v>2</v>
      </c>
      <c r="AG39" t="b">
        <v>1</v>
      </c>
      <c r="AH39" t="s">
        <v>355</v>
      </c>
      <c r="AJ39" s="64">
        <v>44166.51625497685</v>
      </c>
      <c r="AL39" t="b">
        <v>0</v>
      </c>
      <c r="AM39" t="s">
        <v>323</v>
      </c>
      <c r="AN39" t="s">
        <v>356</v>
      </c>
      <c r="AO39" t="s">
        <v>357</v>
      </c>
      <c r="AR39" t="s">
        <v>358</v>
      </c>
      <c r="AT39" t="b">
        <v>1</v>
      </c>
      <c r="AZ39" t="b">
        <v>0</v>
      </c>
      <c r="BC39" t="b">
        <v>0</v>
      </c>
    </row>
    <row r="40" spans="1:55" x14ac:dyDescent="0.2">
      <c r="A40" t="s">
        <v>361</v>
      </c>
      <c r="B40" t="s">
        <v>58</v>
      </c>
      <c r="C40" t="s">
        <v>340</v>
      </c>
      <c r="D40" t="s">
        <v>341</v>
      </c>
      <c r="E40" t="s">
        <v>483</v>
      </c>
      <c r="F40" s="63">
        <v>44089</v>
      </c>
      <c r="G40" s="63">
        <v>44089</v>
      </c>
      <c r="I40" t="s">
        <v>480</v>
      </c>
      <c r="J40" t="s">
        <v>342</v>
      </c>
      <c r="K40" t="s">
        <v>343</v>
      </c>
      <c r="L40" t="s">
        <v>344</v>
      </c>
      <c r="M40" t="s">
        <v>345</v>
      </c>
      <c r="N40" t="s">
        <v>346</v>
      </c>
      <c r="O40" t="s">
        <v>347</v>
      </c>
      <c r="P40" t="s">
        <v>348</v>
      </c>
      <c r="Q40">
        <v>30</v>
      </c>
      <c r="R40" t="s">
        <v>484</v>
      </c>
      <c r="S40" t="s">
        <v>349</v>
      </c>
      <c r="T40" t="b">
        <v>1</v>
      </c>
      <c r="U40">
        <v>34410000</v>
      </c>
      <c r="V40" t="s">
        <v>350</v>
      </c>
      <c r="X40">
        <v>34410000</v>
      </c>
      <c r="Y40" t="s">
        <v>424</v>
      </c>
      <c r="Z40" t="s">
        <v>482</v>
      </c>
      <c r="AA40">
        <v>1</v>
      </c>
      <c r="AB40" t="s">
        <v>352</v>
      </c>
      <c r="AC40" t="s">
        <v>353</v>
      </c>
      <c r="AD40" t="s">
        <v>354</v>
      </c>
      <c r="AE40" t="s">
        <v>344</v>
      </c>
      <c r="AF40">
        <v>2</v>
      </c>
      <c r="AG40" t="b">
        <v>1</v>
      </c>
      <c r="AH40" t="s">
        <v>355</v>
      </c>
      <c r="AJ40" s="64">
        <v>44089.550784872685</v>
      </c>
      <c r="AL40" t="b">
        <v>0</v>
      </c>
      <c r="AM40" t="s">
        <v>323</v>
      </c>
      <c r="AN40" t="s">
        <v>356</v>
      </c>
      <c r="AO40" t="s">
        <v>357</v>
      </c>
      <c r="AR40" t="s">
        <v>358</v>
      </c>
      <c r="AT40" t="b">
        <v>1</v>
      </c>
      <c r="AZ40" t="b">
        <v>0</v>
      </c>
      <c r="BC40" t="b">
        <v>0</v>
      </c>
    </row>
    <row r="41" spans="1:55" x14ac:dyDescent="0.2">
      <c r="U41">
        <f>SUM(U2:U40)</f>
        <v>222407455</v>
      </c>
    </row>
  </sheetData>
  <pageMargins left="0.7" right="0.7" top="0.78740157499999996" bottom="0.78740157499999996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/>
  <dimension ref="A1:K40"/>
  <sheetViews>
    <sheetView workbookViewId="0">
      <selection sqref="A1:XFD1048576"/>
    </sheetView>
  </sheetViews>
  <sheetFormatPr defaultRowHeight="12.75" x14ac:dyDescent="0.2"/>
  <cols>
    <col min="1" max="1" width="28.375" customWidth="1"/>
    <col min="2" max="2" width="11" customWidth="1"/>
    <col min="3" max="11" width="11.625" customWidth="1"/>
  </cols>
  <sheetData>
    <row r="1" spans="1:11" s="58" customFormat="1" ht="35.25" customHeight="1" x14ac:dyDescent="0.2">
      <c r="A1" s="59" t="s">
        <v>278</v>
      </c>
    </row>
    <row r="2" spans="1:11" s="58" customFormat="1" ht="35.25" customHeight="1" x14ac:dyDescent="0.2">
      <c r="A2" s="57" t="s">
        <v>279</v>
      </c>
    </row>
    <row r="3" spans="1:11" s="49" customFormat="1" ht="31.5" x14ac:dyDescent="0.2">
      <c r="A3" s="50" t="s">
        <v>260</v>
      </c>
      <c r="B3" s="51" t="s">
        <v>242</v>
      </c>
      <c r="C3" s="51" t="s">
        <v>262</v>
      </c>
      <c r="D3" s="51" t="s">
        <v>261</v>
      </c>
      <c r="E3" s="51" t="s">
        <v>281</v>
      </c>
      <c r="F3" s="51" t="s">
        <v>263</v>
      </c>
      <c r="G3" s="51" t="s">
        <v>264</v>
      </c>
      <c r="H3" s="51" t="s">
        <v>265</v>
      </c>
      <c r="I3" s="51" t="s">
        <v>268</v>
      </c>
      <c r="J3" s="51" t="s">
        <v>266</v>
      </c>
      <c r="K3" s="52" t="s">
        <v>267</v>
      </c>
    </row>
    <row r="4" spans="1:11" ht="21.75" customHeight="1" x14ac:dyDescent="0.2">
      <c r="A4" s="53" t="s">
        <v>247</v>
      </c>
      <c r="B4" s="54">
        <v>1910</v>
      </c>
      <c r="C4" s="54">
        <v>601</v>
      </c>
      <c r="D4" s="54">
        <v>0</v>
      </c>
      <c r="E4" s="54">
        <v>4800</v>
      </c>
      <c r="F4" s="54">
        <v>0</v>
      </c>
      <c r="G4" s="54">
        <v>1910</v>
      </c>
      <c r="H4" s="54">
        <v>0</v>
      </c>
      <c r="I4" s="54">
        <v>0</v>
      </c>
      <c r="J4" s="54">
        <v>0</v>
      </c>
      <c r="K4" s="55">
        <v>1596</v>
      </c>
    </row>
    <row r="5" spans="1:11" ht="21.75" customHeight="1" x14ac:dyDescent="0.2">
      <c r="A5" s="53" t="s">
        <v>246</v>
      </c>
      <c r="B5" s="54">
        <v>39209</v>
      </c>
      <c r="C5" s="54">
        <v>7010</v>
      </c>
      <c r="D5" s="54">
        <v>774</v>
      </c>
      <c r="E5" s="54">
        <v>38437</v>
      </c>
      <c r="F5" s="54">
        <v>2869</v>
      </c>
      <c r="G5" s="54">
        <v>1120</v>
      </c>
      <c r="H5" s="54">
        <v>3450</v>
      </c>
      <c r="I5" s="54">
        <v>5810</v>
      </c>
      <c r="J5" s="54">
        <v>3730</v>
      </c>
      <c r="K5" s="55">
        <v>1170</v>
      </c>
    </row>
    <row r="6" spans="1:11" ht="21.75" customHeight="1" x14ac:dyDescent="0.2">
      <c r="A6" s="53" t="s">
        <v>128</v>
      </c>
      <c r="B6" s="54">
        <v>0</v>
      </c>
      <c r="C6" s="54">
        <v>377</v>
      </c>
      <c r="D6" s="54">
        <v>0</v>
      </c>
      <c r="E6" s="54">
        <v>0</v>
      </c>
      <c r="F6" s="54">
        <v>0</v>
      </c>
      <c r="G6" s="54">
        <v>0</v>
      </c>
      <c r="H6" s="54">
        <v>0</v>
      </c>
      <c r="I6" s="54">
        <v>0</v>
      </c>
      <c r="J6" s="54">
        <v>800</v>
      </c>
      <c r="K6" s="55">
        <v>2799</v>
      </c>
    </row>
    <row r="7" spans="1:11" ht="21.75" customHeight="1" x14ac:dyDescent="0.2">
      <c r="A7" s="53" t="s">
        <v>252</v>
      </c>
      <c r="B7" s="54">
        <v>0</v>
      </c>
      <c r="C7" s="54">
        <v>765</v>
      </c>
      <c r="D7" s="54">
        <v>0</v>
      </c>
      <c r="E7" s="54">
        <v>0</v>
      </c>
      <c r="F7" s="54">
        <v>0</v>
      </c>
      <c r="G7" s="54">
        <v>0</v>
      </c>
      <c r="H7" s="54">
        <v>0</v>
      </c>
      <c r="I7" s="54">
        <v>0</v>
      </c>
      <c r="J7" s="54">
        <v>0</v>
      </c>
      <c r="K7" s="55">
        <v>0</v>
      </c>
    </row>
    <row r="8" spans="1:11" ht="21.75" customHeight="1" x14ac:dyDescent="0.2">
      <c r="A8" s="53" t="s">
        <v>254</v>
      </c>
      <c r="B8" s="54">
        <v>0</v>
      </c>
      <c r="C8" s="54">
        <v>187</v>
      </c>
      <c r="D8" s="54">
        <v>0</v>
      </c>
      <c r="E8" s="54">
        <v>0</v>
      </c>
      <c r="F8" s="54">
        <v>0</v>
      </c>
      <c r="G8" s="54">
        <v>0</v>
      </c>
      <c r="H8" s="54">
        <v>0</v>
      </c>
      <c r="I8" s="54">
        <v>0</v>
      </c>
      <c r="J8" s="54">
        <v>0</v>
      </c>
      <c r="K8" s="55">
        <v>0</v>
      </c>
    </row>
    <row r="9" spans="1:11" ht="21.75" customHeight="1" x14ac:dyDescent="0.2">
      <c r="A9" s="53" t="s">
        <v>255</v>
      </c>
      <c r="B9" s="54">
        <v>0</v>
      </c>
      <c r="C9" s="54">
        <v>0</v>
      </c>
      <c r="D9" s="54">
        <v>0</v>
      </c>
      <c r="E9" s="54">
        <v>0</v>
      </c>
      <c r="F9" s="54">
        <v>0</v>
      </c>
      <c r="G9" s="54">
        <v>0</v>
      </c>
      <c r="H9" s="54">
        <v>0</v>
      </c>
      <c r="I9" s="54">
        <v>0</v>
      </c>
      <c r="J9" s="54">
        <v>0</v>
      </c>
      <c r="K9" s="55">
        <v>0</v>
      </c>
    </row>
    <row r="10" spans="1:11" ht="21.75" customHeight="1" x14ac:dyDescent="0.2">
      <c r="A10" s="53" t="s">
        <v>256</v>
      </c>
      <c r="B10" s="54">
        <v>0</v>
      </c>
      <c r="C10" s="54">
        <v>0</v>
      </c>
      <c r="D10" s="54">
        <v>0</v>
      </c>
      <c r="E10" s="54">
        <v>0</v>
      </c>
      <c r="F10" s="54">
        <v>84</v>
      </c>
      <c r="G10" s="54">
        <v>0</v>
      </c>
      <c r="H10" s="54">
        <v>0</v>
      </c>
      <c r="I10" s="54">
        <v>0</v>
      </c>
      <c r="J10" s="54">
        <v>0</v>
      </c>
      <c r="K10" s="55">
        <v>0</v>
      </c>
    </row>
    <row r="11" spans="1:11" ht="21.75" customHeight="1" x14ac:dyDescent="0.2">
      <c r="A11" s="53" t="s">
        <v>257</v>
      </c>
      <c r="B11" s="54">
        <v>0</v>
      </c>
      <c r="C11" s="54">
        <v>0</v>
      </c>
      <c r="D11" s="54">
        <v>0</v>
      </c>
      <c r="E11" s="54">
        <v>0</v>
      </c>
      <c r="F11" s="54">
        <v>0</v>
      </c>
      <c r="G11" s="54">
        <v>0</v>
      </c>
      <c r="H11" s="54">
        <v>0</v>
      </c>
      <c r="I11" s="54">
        <v>0</v>
      </c>
      <c r="J11" s="54">
        <v>0</v>
      </c>
      <c r="K11" s="55">
        <v>0</v>
      </c>
    </row>
    <row r="12" spans="1:11" ht="21.75" customHeight="1" x14ac:dyDescent="0.2">
      <c r="A12" s="53" t="s">
        <v>258</v>
      </c>
      <c r="B12" s="54">
        <v>0</v>
      </c>
      <c r="C12" s="54">
        <v>0</v>
      </c>
      <c r="D12" s="54">
        <v>0</v>
      </c>
      <c r="E12" s="54">
        <v>0</v>
      </c>
      <c r="F12" s="54">
        <v>0</v>
      </c>
      <c r="G12" s="54">
        <v>0</v>
      </c>
      <c r="H12" s="54">
        <v>0</v>
      </c>
      <c r="I12" s="54">
        <v>0</v>
      </c>
      <c r="J12" s="54">
        <v>0</v>
      </c>
      <c r="K12" s="55">
        <v>0</v>
      </c>
    </row>
    <row r="13" spans="1:11" ht="21.75" customHeight="1" x14ac:dyDescent="0.2">
      <c r="A13" s="53" t="s">
        <v>259</v>
      </c>
      <c r="B13" s="54">
        <v>23</v>
      </c>
      <c r="C13" s="54">
        <v>0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54">
        <v>334</v>
      </c>
      <c r="K13" s="55">
        <v>0</v>
      </c>
    </row>
    <row r="15" spans="1:11" x14ac:dyDescent="0.2">
      <c r="A15" s="62" t="s">
        <v>283</v>
      </c>
    </row>
    <row r="16" spans="1:11" ht="31.5" x14ac:dyDescent="0.2">
      <c r="A16" s="50" t="s">
        <v>260</v>
      </c>
      <c r="B16" s="51" t="s">
        <v>242</v>
      </c>
      <c r="C16" s="51" t="s">
        <v>262</v>
      </c>
      <c r="D16" s="51" t="s">
        <v>261</v>
      </c>
      <c r="E16" s="51" t="s">
        <v>281</v>
      </c>
      <c r="F16" s="51" t="s">
        <v>263</v>
      </c>
      <c r="G16" s="51" t="s">
        <v>264</v>
      </c>
      <c r="H16" s="51" t="s">
        <v>265</v>
      </c>
      <c r="I16" s="51" t="s">
        <v>268</v>
      </c>
      <c r="J16" s="51" t="s">
        <v>266</v>
      </c>
      <c r="K16" s="52" t="s">
        <v>267</v>
      </c>
    </row>
    <row r="17" spans="1:11" x14ac:dyDescent="0.2">
      <c r="A17" s="53" t="s">
        <v>247</v>
      </c>
      <c r="B17" s="54"/>
      <c r="C17" s="54"/>
      <c r="D17" s="54"/>
      <c r="E17" s="54"/>
      <c r="F17" s="54"/>
      <c r="G17" s="54"/>
      <c r="H17" s="54"/>
      <c r="I17" s="54"/>
      <c r="J17" s="54"/>
      <c r="K17" s="55"/>
    </row>
    <row r="18" spans="1:11" x14ac:dyDescent="0.2">
      <c r="A18" s="53" t="s">
        <v>246</v>
      </c>
      <c r="B18" s="54"/>
      <c r="C18" s="54"/>
      <c r="D18" s="54"/>
      <c r="E18" s="54"/>
      <c r="F18" s="54"/>
      <c r="G18" s="54"/>
      <c r="H18" s="54"/>
      <c r="I18" s="54"/>
      <c r="J18" s="54"/>
      <c r="K18" s="55"/>
    </row>
    <row r="19" spans="1:11" x14ac:dyDescent="0.2">
      <c r="A19" s="53" t="s">
        <v>128</v>
      </c>
      <c r="B19" s="54"/>
      <c r="C19" s="54"/>
      <c r="D19" s="54"/>
      <c r="E19" s="54"/>
      <c r="F19" s="54"/>
      <c r="G19" s="54"/>
      <c r="H19" s="54"/>
      <c r="I19" s="54"/>
      <c r="J19" s="54"/>
      <c r="K19" s="55"/>
    </row>
    <row r="20" spans="1:11" x14ac:dyDescent="0.2">
      <c r="A20" s="53" t="s">
        <v>252</v>
      </c>
      <c r="B20" s="54"/>
      <c r="C20" s="54"/>
      <c r="D20" s="54"/>
      <c r="E20" s="54"/>
      <c r="F20" s="54"/>
      <c r="G20" s="54"/>
      <c r="H20" s="54"/>
      <c r="I20" s="54"/>
      <c r="J20" s="54"/>
      <c r="K20" s="55"/>
    </row>
    <row r="21" spans="1:11" x14ac:dyDescent="0.2">
      <c r="A21" s="53" t="s">
        <v>254</v>
      </c>
      <c r="B21" s="54"/>
      <c r="C21" s="54"/>
      <c r="D21" s="54"/>
      <c r="E21" s="54"/>
      <c r="F21" s="54"/>
      <c r="G21" s="54"/>
      <c r="H21" s="54"/>
      <c r="I21" s="54"/>
      <c r="J21" s="54"/>
      <c r="K21" s="55"/>
    </row>
    <row r="22" spans="1:11" x14ac:dyDescent="0.2">
      <c r="A22" s="53" t="s">
        <v>255</v>
      </c>
      <c r="B22" s="54"/>
      <c r="C22" s="54"/>
      <c r="D22" s="54"/>
      <c r="E22" s="54"/>
      <c r="F22" s="54"/>
      <c r="G22" s="54"/>
      <c r="H22" s="54"/>
      <c r="I22" s="54"/>
      <c r="J22" s="54"/>
      <c r="K22" s="55"/>
    </row>
    <row r="23" spans="1:11" x14ac:dyDescent="0.2">
      <c r="A23" s="53" t="s">
        <v>256</v>
      </c>
      <c r="B23" s="54"/>
      <c r="C23" s="54"/>
      <c r="D23" s="54"/>
      <c r="E23" s="54"/>
      <c r="F23" s="54"/>
      <c r="G23" s="54"/>
      <c r="H23" s="54"/>
      <c r="I23" s="54"/>
      <c r="J23" s="54"/>
      <c r="K23" s="55"/>
    </row>
    <row r="24" spans="1:11" x14ac:dyDescent="0.2">
      <c r="A24" s="53" t="s">
        <v>257</v>
      </c>
      <c r="B24" s="54"/>
      <c r="C24" s="54"/>
      <c r="D24" s="54"/>
      <c r="E24" s="54"/>
      <c r="F24" s="54"/>
      <c r="G24" s="54"/>
      <c r="H24" s="54"/>
      <c r="I24" s="54"/>
      <c r="J24" s="54"/>
      <c r="K24" s="55"/>
    </row>
    <row r="25" spans="1:11" x14ac:dyDescent="0.2">
      <c r="A25" s="53" t="s">
        <v>258</v>
      </c>
      <c r="B25" s="54"/>
      <c r="C25" s="54"/>
      <c r="D25" s="54"/>
      <c r="E25" s="54"/>
      <c r="F25" s="54"/>
      <c r="G25" s="54"/>
      <c r="H25" s="54"/>
      <c r="I25" s="54"/>
      <c r="J25" s="54"/>
      <c r="K25" s="55"/>
    </row>
    <row r="26" spans="1:11" x14ac:dyDescent="0.2">
      <c r="A26" s="53" t="s">
        <v>259</v>
      </c>
      <c r="B26" s="54"/>
      <c r="C26" s="54"/>
      <c r="D26" s="54"/>
      <c r="E26" s="54"/>
      <c r="F26" s="54"/>
      <c r="G26" s="54"/>
      <c r="H26" s="54"/>
      <c r="I26" s="54"/>
      <c r="J26" s="54"/>
      <c r="K26" s="55"/>
    </row>
    <row r="29" spans="1:11" x14ac:dyDescent="0.2">
      <c r="A29" s="56" t="s">
        <v>282</v>
      </c>
    </row>
    <row r="30" spans="1:11" ht="31.5" x14ac:dyDescent="0.2">
      <c r="A30" s="50" t="s">
        <v>260</v>
      </c>
      <c r="B30" s="51" t="s">
        <v>242</v>
      </c>
      <c r="C30" s="51" t="s">
        <v>262</v>
      </c>
      <c r="D30" s="51" t="s">
        <v>261</v>
      </c>
      <c r="E30" s="51" t="s">
        <v>281</v>
      </c>
      <c r="F30" s="51" t="s">
        <v>263</v>
      </c>
      <c r="G30" s="51" t="s">
        <v>264</v>
      </c>
      <c r="H30" s="51" t="s">
        <v>265</v>
      </c>
      <c r="I30" s="51" t="s">
        <v>268</v>
      </c>
      <c r="J30" s="51" t="s">
        <v>266</v>
      </c>
      <c r="K30" s="52" t="s">
        <v>267</v>
      </c>
    </row>
    <row r="31" spans="1:11" x14ac:dyDescent="0.2">
      <c r="A31" s="53" t="s">
        <v>247</v>
      </c>
      <c r="B31" s="60">
        <v>1850</v>
      </c>
      <c r="C31" s="60">
        <v>396</v>
      </c>
      <c r="D31" s="60">
        <v>129</v>
      </c>
      <c r="E31" s="60">
        <v>2096</v>
      </c>
      <c r="F31" s="60">
        <v>2120</v>
      </c>
      <c r="G31" s="60">
        <v>2138</v>
      </c>
      <c r="H31" s="60">
        <v>2041</v>
      </c>
      <c r="I31" s="60">
        <v>2096</v>
      </c>
      <c r="J31" s="60">
        <v>2028</v>
      </c>
      <c r="K31" s="61">
        <v>2028</v>
      </c>
    </row>
    <row r="32" spans="1:11" x14ac:dyDescent="0.2">
      <c r="A32" s="53" t="s">
        <v>246</v>
      </c>
      <c r="B32" s="60">
        <v>1850</v>
      </c>
      <c r="C32" s="60">
        <v>396</v>
      </c>
      <c r="D32" s="60">
        <v>129</v>
      </c>
      <c r="E32" s="60">
        <v>2096</v>
      </c>
      <c r="F32" s="60">
        <v>2120</v>
      </c>
      <c r="G32" s="60">
        <v>2138</v>
      </c>
      <c r="H32" s="60">
        <v>2041</v>
      </c>
      <c r="I32" s="60">
        <v>2096</v>
      </c>
      <c r="J32" s="60">
        <v>2028</v>
      </c>
      <c r="K32" s="61">
        <v>2028</v>
      </c>
    </row>
    <row r="33" spans="1:11" x14ac:dyDescent="0.2">
      <c r="A33" s="53" t="s">
        <v>128</v>
      </c>
      <c r="B33" s="60">
        <v>1752</v>
      </c>
      <c r="C33" s="60">
        <v>396</v>
      </c>
      <c r="D33" s="60">
        <v>129</v>
      </c>
      <c r="E33" s="60">
        <v>1992</v>
      </c>
      <c r="F33" s="60">
        <v>2016</v>
      </c>
      <c r="G33" s="60">
        <v>2034</v>
      </c>
      <c r="H33" s="60">
        <v>1937</v>
      </c>
      <c r="I33" s="60">
        <v>1992</v>
      </c>
      <c r="J33" s="60">
        <v>1924</v>
      </c>
      <c r="K33" s="61">
        <v>1924</v>
      </c>
    </row>
    <row r="34" spans="1:11" x14ac:dyDescent="0.2">
      <c r="A34" s="53" t="s">
        <v>252</v>
      </c>
      <c r="B34" s="60">
        <v>1752</v>
      </c>
      <c r="C34" s="60">
        <v>177</v>
      </c>
      <c r="D34" s="60">
        <v>129</v>
      </c>
      <c r="E34" s="60">
        <v>1992</v>
      </c>
      <c r="F34" s="60">
        <v>2016</v>
      </c>
      <c r="G34" s="60">
        <v>2034</v>
      </c>
      <c r="H34" s="60">
        <v>1937</v>
      </c>
      <c r="I34" s="60">
        <v>1992</v>
      </c>
      <c r="J34" s="60">
        <v>1924</v>
      </c>
      <c r="K34" s="61">
        <v>1924</v>
      </c>
    </row>
    <row r="35" spans="1:11" x14ac:dyDescent="0.2">
      <c r="A35" s="53" t="s">
        <v>254</v>
      </c>
      <c r="B35" s="60" t="s">
        <v>280</v>
      </c>
      <c r="C35" s="60" t="s">
        <v>280</v>
      </c>
      <c r="D35" s="60">
        <v>129</v>
      </c>
      <c r="E35" s="60">
        <v>1992</v>
      </c>
      <c r="F35" s="60">
        <v>2016</v>
      </c>
      <c r="G35" s="60">
        <v>2034</v>
      </c>
      <c r="H35" s="60">
        <v>1937</v>
      </c>
      <c r="I35" s="60">
        <v>1992</v>
      </c>
      <c r="J35" s="60">
        <v>1924</v>
      </c>
      <c r="K35" s="61">
        <v>1924</v>
      </c>
    </row>
    <row r="36" spans="1:11" x14ac:dyDescent="0.2">
      <c r="A36" s="53" t="s">
        <v>255</v>
      </c>
      <c r="B36" s="60">
        <v>2160</v>
      </c>
      <c r="C36" s="60" t="s">
        <v>280</v>
      </c>
      <c r="D36" s="60">
        <v>129</v>
      </c>
      <c r="E36" s="60">
        <v>2406</v>
      </c>
      <c r="F36" s="60">
        <v>2430</v>
      </c>
      <c r="G36" s="60">
        <v>2448</v>
      </c>
      <c r="H36" s="60">
        <v>2351</v>
      </c>
      <c r="I36" s="60">
        <v>2406</v>
      </c>
      <c r="J36" s="60">
        <v>2338</v>
      </c>
      <c r="K36" s="61">
        <v>2338</v>
      </c>
    </row>
    <row r="37" spans="1:11" x14ac:dyDescent="0.2">
      <c r="A37" s="53" t="s">
        <v>256</v>
      </c>
      <c r="B37" s="60">
        <v>3520</v>
      </c>
      <c r="C37" s="60" t="s">
        <v>280</v>
      </c>
      <c r="D37" s="60">
        <v>340</v>
      </c>
      <c r="E37" s="60">
        <v>3766</v>
      </c>
      <c r="F37" s="60">
        <v>3790</v>
      </c>
      <c r="G37" s="60">
        <v>3808</v>
      </c>
      <c r="H37" s="60">
        <v>3711</v>
      </c>
      <c r="I37" s="60">
        <v>3766</v>
      </c>
      <c r="J37" s="60">
        <v>3698</v>
      </c>
      <c r="K37" s="61">
        <v>3698</v>
      </c>
    </row>
    <row r="38" spans="1:11" x14ac:dyDescent="0.2">
      <c r="A38" s="53" t="s">
        <v>257</v>
      </c>
      <c r="B38" s="60">
        <v>3797</v>
      </c>
      <c r="C38" s="60" t="s">
        <v>280</v>
      </c>
      <c r="D38" s="60">
        <v>340</v>
      </c>
      <c r="E38" s="60">
        <v>4043</v>
      </c>
      <c r="F38" s="60">
        <v>4067</v>
      </c>
      <c r="G38" s="60">
        <v>4085</v>
      </c>
      <c r="H38" s="60">
        <v>3988</v>
      </c>
      <c r="I38" s="60">
        <v>4043</v>
      </c>
      <c r="J38" s="60">
        <v>3975</v>
      </c>
      <c r="K38" s="61">
        <v>3975</v>
      </c>
    </row>
    <row r="39" spans="1:11" x14ac:dyDescent="0.2">
      <c r="A39" s="53" t="s">
        <v>258</v>
      </c>
      <c r="B39" s="60">
        <v>4529</v>
      </c>
      <c r="C39" s="60" t="s">
        <v>280</v>
      </c>
      <c r="D39" s="60">
        <v>340</v>
      </c>
      <c r="E39" s="60">
        <v>4775</v>
      </c>
      <c r="F39" s="60">
        <v>4799</v>
      </c>
      <c r="G39" s="60">
        <v>4817</v>
      </c>
      <c r="H39" s="60">
        <v>4720</v>
      </c>
      <c r="I39" s="60">
        <v>4775</v>
      </c>
      <c r="J39" s="60">
        <v>4707</v>
      </c>
      <c r="K39" s="61">
        <v>4707</v>
      </c>
    </row>
    <row r="40" spans="1:11" x14ac:dyDescent="0.2">
      <c r="A40" s="53" t="s">
        <v>259</v>
      </c>
      <c r="B40" s="60">
        <v>1704</v>
      </c>
      <c r="C40" s="60" t="s">
        <v>280</v>
      </c>
      <c r="D40" s="60" t="s">
        <v>280</v>
      </c>
      <c r="E40" s="60">
        <v>1950</v>
      </c>
      <c r="F40" s="60">
        <v>1974</v>
      </c>
      <c r="G40" s="60">
        <v>1992</v>
      </c>
      <c r="H40" s="60">
        <v>1895</v>
      </c>
      <c r="I40" s="60">
        <v>1950</v>
      </c>
      <c r="J40" s="60">
        <v>1882</v>
      </c>
      <c r="K40" s="61">
        <v>1882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4"/>
  <sheetViews>
    <sheetView workbookViewId="0">
      <selection activeCell="A2" sqref="A2"/>
    </sheetView>
  </sheetViews>
  <sheetFormatPr defaultRowHeight="12.75" x14ac:dyDescent="0.2"/>
  <cols>
    <col min="1" max="1" width="11" customWidth="1"/>
  </cols>
  <sheetData>
    <row r="2" spans="1:1" x14ac:dyDescent="0.2">
      <c r="A2" s="67" t="s">
        <v>506</v>
      </c>
    </row>
    <row r="3" spans="1:1" x14ac:dyDescent="0.2">
      <c r="A3" s="67" t="s">
        <v>509</v>
      </c>
    </row>
    <row r="4" spans="1:1" x14ac:dyDescent="0.2">
      <c r="A4" s="67" t="s">
        <v>510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J19"/>
  <sheetViews>
    <sheetView workbookViewId="0">
      <selection activeCell="C13" sqref="C13:G21"/>
    </sheetView>
  </sheetViews>
  <sheetFormatPr defaultRowHeight="12.75" x14ac:dyDescent="0.2"/>
  <cols>
    <col min="1" max="1" width="56.625" customWidth="1"/>
    <col min="10" max="10" width="21.875" customWidth="1"/>
  </cols>
  <sheetData>
    <row r="1" spans="1:10" x14ac:dyDescent="0.2">
      <c r="G1" t="s">
        <v>251</v>
      </c>
    </row>
    <row r="2" spans="1:10" x14ac:dyDescent="0.2">
      <c r="A2" t="s">
        <v>27</v>
      </c>
      <c r="B2" t="s">
        <v>247</v>
      </c>
      <c r="C2" t="s">
        <v>244</v>
      </c>
      <c r="F2" t="s">
        <v>235</v>
      </c>
      <c r="G2">
        <v>3483</v>
      </c>
      <c r="H2">
        <v>2096</v>
      </c>
      <c r="I2">
        <v>7300368</v>
      </c>
      <c r="J2">
        <v>21801080442</v>
      </c>
    </row>
    <row r="3" spans="1:10" x14ac:dyDescent="0.2">
      <c r="A3" t="s">
        <v>27</v>
      </c>
      <c r="B3" t="s">
        <v>247</v>
      </c>
      <c r="C3" t="s">
        <v>244</v>
      </c>
      <c r="F3" t="s">
        <v>238</v>
      </c>
      <c r="G3">
        <v>995</v>
      </c>
      <c r="H3">
        <v>2028</v>
      </c>
      <c r="I3">
        <v>2017860</v>
      </c>
      <c r="J3">
        <v>21801080439</v>
      </c>
    </row>
    <row r="4" spans="1:10" x14ac:dyDescent="0.2">
      <c r="A4" t="s">
        <v>30</v>
      </c>
      <c r="B4" t="s">
        <v>247</v>
      </c>
      <c r="C4" t="s">
        <v>244</v>
      </c>
      <c r="E4" t="s">
        <v>245</v>
      </c>
      <c r="F4" t="s">
        <v>238</v>
      </c>
      <c r="G4">
        <v>48</v>
      </c>
      <c r="H4">
        <v>2424</v>
      </c>
      <c r="I4">
        <v>116352</v>
      </c>
      <c r="J4">
        <v>21801080439</v>
      </c>
    </row>
    <row r="5" spans="1:10" x14ac:dyDescent="0.2">
      <c r="A5" t="s">
        <v>31</v>
      </c>
      <c r="B5" t="s">
        <v>247</v>
      </c>
      <c r="C5" t="s">
        <v>244</v>
      </c>
      <c r="E5" t="s">
        <v>245</v>
      </c>
      <c r="F5" t="s">
        <v>238</v>
      </c>
      <c r="G5">
        <v>48</v>
      </c>
      <c r="H5">
        <v>2424</v>
      </c>
      <c r="I5">
        <v>116352</v>
      </c>
      <c r="J5">
        <v>21801080439</v>
      </c>
    </row>
    <row r="6" spans="1:10" x14ac:dyDescent="0.2">
      <c r="A6" t="s">
        <v>32</v>
      </c>
      <c r="B6" t="s">
        <v>247</v>
      </c>
      <c r="C6" t="s">
        <v>244</v>
      </c>
      <c r="E6" t="s">
        <v>245</v>
      </c>
      <c r="F6" t="s">
        <v>238</v>
      </c>
      <c r="G6">
        <v>48</v>
      </c>
      <c r="H6">
        <v>2424</v>
      </c>
      <c r="I6">
        <v>116352</v>
      </c>
      <c r="J6">
        <v>21801080439</v>
      </c>
    </row>
    <row r="7" spans="1:10" x14ac:dyDescent="0.2">
      <c r="A7" t="s">
        <v>33</v>
      </c>
      <c r="B7" t="s">
        <v>247</v>
      </c>
      <c r="C7" t="s">
        <v>244</v>
      </c>
      <c r="E7" t="s">
        <v>245</v>
      </c>
      <c r="F7" t="s">
        <v>238</v>
      </c>
      <c r="G7">
        <v>308</v>
      </c>
      <c r="H7">
        <v>2424</v>
      </c>
      <c r="I7">
        <v>746592</v>
      </c>
      <c r="J7">
        <v>21801080439</v>
      </c>
    </row>
    <row r="8" spans="1:10" x14ac:dyDescent="0.2">
      <c r="A8" t="s">
        <v>34</v>
      </c>
      <c r="B8" t="s">
        <v>247</v>
      </c>
      <c r="C8" t="s">
        <v>244</v>
      </c>
      <c r="E8" t="s">
        <v>245</v>
      </c>
      <c r="F8" t="s">
        <v>238</v>
      </c>
      <c r="G8">
        <v>149</v>
      </c>
      <c r="H8">
        <v>2424</v>
      </c>
      <c r="I8">
        <v>361176</v>
      </c>
      <c r="J8">
        <v>21801080439</v>
      </c>
    </row>
    <row r="9" spans="1:10" x14ac:dyDescent="0.2">
      <c r="A9" t="s">
        <v>35</v>
      </c>
      <c r="B9" t="s">
        <v>247</v>
      </c>
      <c r="C9" t="s">
        <v>244</v>
      </c>
      <c r="F9" t="s">
        <v>235</v>
      </c>
      <c r="G9">
        <v>1317</v>
      </c>
      <c r="H9">
        <v>2096</v>
      </c>
      <c r="I9">
        <v>2760432</v>
      </c>
      <c r="J9">
        <v>21801080374</v>
      </c>
    </row>
    <row r="10" spans="1:10" x14ac:dyDescent="0.2">
      <c r="A10" t="s">
        <v>35</v>
      </c>
      <c r="B10" t="s">
        <v>247</v>
      </c>
      <c r="C10" t="s">
        <v>242</v>
      </c>
      <c r="F10" t="s">
        <v>239</v>
      </c>
      <c r="G10">
        <v>1910</v>
      </c>
      <c r="H10">
        <v>1850</v>
      </c>
      <c r="I10">
        <v>3533500</v>
      </c>
      <c r="J10">
        <v>20801080997</v>
      </c>
    </row>
    <row r="13" spans="1:10" x14ac:dyDescent="0.2">
      <c r="C13" t="s">
        <v>242</v>
      </c>
      <c r="G13">
        <f>G10</f>
        <v>1910</v>
      </c>
    </row>
    <row r="14" spans="1:10" x14ac:dyDescent="0.2">
      <c r="C14" t="s">
        <v>244</v>
      </c>
      <c r="F14" t="s">
        <v>271</v>
      </c>
      <c r="G14">
        <f>G2+G9</f>
        <v>4800</v>
      </c>
    </row>
    <row r="15" spans="1:10" x14ac:dyDescent="0.2">
      <c r="F15" t="s">
        <v>272</v>
      </c>
      <c r="G15">
        <f>G3+G4+G5+G6+G7+G8</f>
        <v>1596</v>
      </c>
    </row>
    <row r="16" spans="1:10" x14ac:dyDescent="0.2">
      <c r="F16" t="s">
        <v>270</v>
      </c>
      <c r="G16">
        <f>G10</f>
        <v>1910</v>
      </c>
    </row>
    <row r="18" spans="3:7" x14ac:dyDescent="0.2">
      <c r="C18" t="s">
        <v>245</v>
      </c>
      <c r="G18">
        <f>G4+G5+G6+G7+G8</f>
        <v>601</v>
      </c>
    </row>
    <row r="19" spans="3:7" x14ac:dyDescent="0.2">
      <c r="C19" t="s">
        <v>243</v>
      </c>
      <c r="G19">
        <v>0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J72"/>
  <sheetViews>
    <sheetView topLeftCell="A48" workbookViewId="0">
      <selection activeCell="C13" sqref="C13:G21"/>
    </sheetView>
  </sheetViews>
  <sheetFormatPr defaultRowHeight="12.75" x14ac:dyDescent="0.2"/>
  <cols>
    <col min="1" max="1" width="57.5" customWidth="1"/>
    <col min="3" max="3" width="16.75" customWidth="1"/>
    <col min="7" max="7" width="10.875" bestFit="1" customWidth="1"/>
    <col min="10" max="10" width="15.5" customWidth="1"/>
  </cols>
  <sheetData>
    <row r="1" spans="1:10" x14ac:dyDescent="0.2">
      <c r="A1" t="s">
        <v>18</v>
      </c>
      <c r="B1" t="s">
        <v>246</v>
      </c>
      <c r="C1" t="s">
        <v>244</v>
      </c>
      <c r="D1" t="s">
        <v>243</v>
      </c>
      <c r="F1" t="s">
        <v>237</v>
      </c>
      <c r="G1">
        <v>480</v>
      </c>
      <c r="H1">
        <v>2170</v>
      </c>
      <c r="I1">
        <v>1041600</v>
      </c>
      <c r="J1">
        <v>21801080463</v>
      </c>
    </row>
    <row r="2" spans="1:10" x14ac:dyDescent="0.2">
      <c r="A2" t="s">
        <v>17</v>
      </c>
      <c r="B2" t="s">
        <v>246</v>
      </c>
      <c r="C2" t="s">
        <v>244</v>
      </c>
      <c r="F2" t="s">
        <v>237</v>
      </c>
      <c r="G2">
        <v>1520</v>
      </c>
      <c r="H2">
        <v>2041</v>
      </c>
      <c r="I2">
        <v>3102320</v>
      </c>
      <c r="J2">
        <v>21801080463</v>
      </c>
    </row>
    <row r="3" spans="1:10" x14ac:dyDescent="0.2">
      <c r="A3" t="s">
        <v>55</v>
      </c>
      <c r="B3" t="s">
        <v>246</v>
      </c>
      <c r="C3" t="s">
        <v>244</v>
      </c>
      <c r="F3" t="s">
        <v>237</v>
      </c>
      <c r="G3">
        <v>310</v>
      </c>
      <c r="H3">
        <v>2041</v>
      </c>
      <c r="I3">
        <v>632710</v>
      </c>
      <c r="J3">
        <v>21801080039</v>
      </c>
    </row>
    <row r="4" spans="1:10" x14ac:dyDescent="0.2">
      <c r="A4" t="s">
        <v>17</v>
      </c>
      <c r="B4" t="s">
        <v>246</v>
      </c>
      <c r="C4" t="s">
        <v>244</v>
      </c>
      <c r="F4" t="s">
        <v>237</v>
      </c>
      <c r="G4">
        <v>1140</v>
      </c>
      <c r="H4">
        <v>2041</v>
      </c>
      <c r="I4">
        <v>2326740</v>
      </c>
      <c r="J4">
        <v>21801080038</v>
      </c>
    </row>
    <row r="5" spans="1:10" x14ac:dyDescent="0.2">
      <c r="A5" t="s">
        <v>7</v>
      </c>
      <c r="B5" t="s">
        <v>246</v>
      </c>
      <c r="C5" t="s">
        <v>244</v>
      </c>
      <c r="F5" t="s">
        <v>234</v>
      </c>
      <c r="G5">
        <v>191</v>
      </c>
      <c r="H5">
        <v>2096</v>
      </c>
      <c r="I5">
        <v>400336</v>
      </c>
      <c r="J5">
        <v>21801080619</v>
      </c>
    </row>
    <row r="6" spans="1:10" x14ac:dyDescent="0.2">
      <c r="A6" t="s">
        <v>7</v>
      </c>
      <c r="B6" t="s">
        <v>246</v>
      </c>
      <c r="C6" t="s">
        <v>244</v>
      </c>
      <c r="F6" t="s">
        <v>234</v>
      </c>
      <c r="G6">
        <v>4018.9999999999995</v>
      </c>
      <c r="H6">
        <v>2096</v>
      </c>
      <c r="I6">
        <v>8423824</v>
      </c>
      <c r="J6">
        <v>21801080474</v>
      </c>
    </row>
    <row r="7" spans="1:10" x14ac:dyDescent="0.2">
      <c r="A7" t="s">
        <v>17</v>
      </c>
      <c r="B7" t="s">
        <v>246</v>
      </c>
      <c r="C7" t="s">
        <v>244</v>
      </c>
      <c r="F7" t="s">
        <v>241</v>
      </c>
      <c r="G7">
        <v>1600</v>
      </c>
      <c r="H7">
        <v>2096</v>
      </c>
      <c r="I7">
        <v>3353600</v>
      </c>
      <c r="J7">
        <v>20801080998</v>
      </c>
    </row>
    <row r="8" spans="1:10" x14ac:dyDescent="0.2">
      <c r="A8" t="s">
        <v>7</v>
      </c>
      <c r="B8" t="s">
        <v>246</v>
      </c>
      <c r="C8" t="s">
        <v>244</v>
      </c>
      <c r="F8" t="s">
        <v>236</v>
      </c>
      <c r="G8">
        <v>3730</v>
      </c>
      <c r="H8">
        <v>2028</v>
      </c>
      <c r="I8">
        <v>7564440</v>
      </c>
      <c r="J8">
        <v>21801080472</v>
      </c>
    </row>
    <row r="9" spans="1:10" x14ac:dyDescent="0.2">
      <c r="A9" t="s">
        <v>38</v>
      </c>
      <c r="B9" t="s">
        <v>246</v>
      </c>
      <c r="C9" t="s">
        <v>244</v>
      </c>
      <c r="D9" t="s">
        <v>243</v>
      </c>
      <c r="E9" t="s">
        <v>245</v>
      </c>
      <c r="F9" t="s">
        <v>238</v>
      </c>
      <c r="G9">
        <v>10</v>
      </c>
      <c r="H9">
        <v>2553</v>
      </c>
      <c r="I9">
        <v>25530</v>
      </c>
      <c r="J9">
        <v>21801080309</v>
      </c>
    </row>
    <row r="10" spans="1:10" x14ac:dyDescent="0.2">
      <c r="A10" t="s">
        <v>7</v>
      </c>
      <c r="B10" t="s">
        <v>246</v>
      </c>
      <c r="C10" t="s">
        <v>244</v>
      </c>
      <c r="F10" t="s">
        <v>238</v>
      </c>
      <c r="G10">
        <v>70</v>
      </c>
      <c r="H10">
        <v>2028</v>
      </c>
      <c r="I10">
        <v>141960</v>
      </c>
      <c r="J10">
        <v>21801080256</v>
      </c>
    </row>
    <row r="11" spans="1:10" x14ac:dyDescent="0.2">
      <c r="A11" t="s">
        <v>7</v>
      </c>
      <c r="B11" t="s">
        <v>246</v>
      </c>
      <c r="C11" t="s">
        <v>244</v>
      </c>
      <c r="F11" t="s">
        <v>238</v>
      </c>
      <c r="G11">
        <v>1090</v>
      </c>
      <c r="H11">
        <v>2028</v>
      </c>
      <c r="I11">
        <v>2210520</v>
      </c>
      <c r="J11">
        <v>21801080185</v>
      </c>
    </row>
    <row r="12" spans="1:10" x14ac:dyDescent="0.2">
      <c r="A12" t="s">
        <v>17</v>
      </c>
      <c r="B12" t="s">
        <v>246</v>
      </c>
      <c r="C12" t="s">
        <v>244</v>
      </c>
      <c r="F12" t="s">
        <v>240</v>
      </c>
      <c r="G12">
        <v>634</v>
      </c>
      <c r="H12">
        <v>2120</v>
      </c>
      <c r="I12">
        <v>1344080</v>
      </c>
      <c r="J12">
        <v>21801080126</v>
      </c>
    </row>
    <row r="13" spans="1:10" x14ac:dyDescent="0.2">
      <c r="A13" t="s">
        <v>17</v>
      </c>
      <c r="B13" t="s">
        <v>246</v>
      </c>
      <c r="C13" t="s">
        <v>244</v>
      </c>
      <c r="F13" t="s">
        <v>240</v>
      </c>
      <c r="G13">
        <v>2235</v>
      </c>
      <c r="H13">
        <v>2120</v>
      </c>
      <c r="I13">
        <v>4738200</v>
      </c>
      <c r="J13">
        <v>21801080125</v>
      </c>
    </row>
    <row r="14" spans="1:10" x14ac:dyDescent="0.2">
      <c r="A14" t="s">
        <v>10</v>
      </c>
      <c r="B14" t="s">
        <v>246</v>
      </c>
      <c r="C14" t="s">
        <v>244</v>
      </c>
      <c r="D14" t="s">
        <v>243</v>
      </c>
      <c r="E14" t="s">
        <v>245</v>
      </c>
      <c r="F14" t="s">
        <v>235</v>
      </c>
      <c r="G14">
        <v>16</v>
      </c>
      <c r="H14">
        <v>2621</v>
      </c>
      <c r="I14">
        <v>41936</v>
      </c>
      <c r="J14">
        <v>21801080533</v>
      </c>
    </row>
    <row r="15" spans="1:10" x14ac:dyDescent="0.2">
      <c r="A15" t="s">
        <v>25</v>
      </c>
      <c r="B15" t="s">
        <v>246</v>
      </c>
      <c r="C15" t="s">
        <v>244</v>
      </c>
      <c r="D15" t="s">
        <v>243</v>
      </c>
      <c r="E15" t="s">
        <v>245</v>
      </c>
      <c r="F15" t="s">
        <v>235</v>
      </c>
      <c r="G15">
        <v>16</v>
      </c>
      <c r="H15">
        <v>2621</v>
      </c>
      <c r="I15">
        <v>41936</v>
      </c>
      <c r="J15">
        <v>21801080445</v>
      </c>
    </row>
    <row r="16" spans="1:10" x14ac:dyDescent="0.2">
      <c r="A16" t="s">
        <v>49</v>
      </c>
      <c r="B16" t="s">
        <v>246</v>
      </c>
      <c r="C16" t="s">
        <v>244</v>
      </c>
      <c r="D16" t="s">
        <v>243</v>
      </c>
      <c r="E16" t="s">
        <v>245</v>
      </c>
      <c r="F16" t="s">
        <v>235</v>
      </c>
      <c r="G16">
        <v>3</v>
      </c>
      <c r="H16">
        <v>2621</v>
      </c>
      <c r="I16">
        <v>7863</v>
      </c>
      <c r="J16">
        <v>21801080153</v>
      </c>
    </row>
    <row r="17" spans="1:10" x14ac:dyDescent="0.2">
      <c r="A17" t="s">
        <v>50</v>
      </c>
      <c r="B17" t="s">
        <v>246</v>
      </c>
      <c r="C17" t="s">
        <v>244</v>
      </c>
      <c r="D17" t="s">
        <v>243</v>
      </c>
      <c r="E17" t="s">
        <v>245</v>
      </c>
      <c r="F17" t="s">
        <v>235</v>
      </c>
      <c r="G17">
        <v>6</v>
      </c>
      <c r="H17">
        <v>2621</v>
      </c>
      <c r="I17">
        <v>15726</v>
      </c>
      <c r="J17">
        <v>21801080153</v>
      </c>
    </row>
    <row r="18" spans="1:10" x14ac:dyDescent="0.2">
      <c r="A18" t="s">
        <v>51</v>
      </c>
      <c r="B18" t="s">
        <v>246</v>
      </c>
      <c r="C18" t="s">
        <v>244</v>
      </c>
      <c r="D18" t="s">
        <v>243</v>
      </c>
      <c r="E18" t="s">
        <v>245</v>
      </c>
      <c r="F18" t="s">
        <v>235</v>
      </c>
      <c r="G18">
        <v>15</v>
      </c>
      <c r="H18">
        <v>2621</v>
      </c>
      <c r="I18">
        <v>39315</v>
      </c>
      <c r="J18">
        <v>21801080153</v>
      </c>
    </row>
    <row r="19" spans="1:10" x14ac:dyDescent="0.2">
      <c r="A19" t="s">
        <v>11</v>
      </c>
      <c r="B19" t="s">
        <v>246</v>
      </c>
      <c r="C19" t="s">
        <v>244</v>
      </c>
      <c r="E19" t="s">
        <v>245</v>
      </c>
      <c r="F19" t="s">
        <v>235</v>
      </c>
      <c r="G19">
        <v>103</v>
      </c>
      <c r="H19">
        <v>2492</v>
      </c>
      <c r="I19">
        <v>256676</v>
      </c>
      <c r="J19">
        <v>21801080533</v>
      </c>
    </row>
    <row r="20" spans="1:10" x14ac:dyDescent="0.2">
      <c r="A20" t="s">
        <v>12</v>
      </c>
      <c r="B20" t="s">
        <v>246</v>
      </c>
      <c r="C20" t="s">
        <v>244</v>
      </c>
      <c r="E20" t="s">
        <v>245</v>
      </c>
      <c r="F20" t="s">
        <v>235</v>
      </c>
      <c r="G20">
        <v>103</v>
      </c>
      <c r="H20">
        <v>2492</v>
      </c>
      <c r="I20">
        <v>256676</v>
      </c>
      <c r="J20">
        <v>21801080533</v>
      </c>
    </row>
    <row r="21" spans="1:10" x14ac:dyDescent="0.2">
      <c r="A21" t="s">
        <v>13</v>
      </c>
      <c r="B21" t="s">
        <v>246</v>
      </c>
      <c r="C21" t="s">
        <v>244</v>
      </c>
      <c r="E21" t="s">
        <v>245</v>
      </c>
      <c r="F21" t="s">
        <v>235</v>
      </c>
      <c r="G21">
        <v>332</v>
      </c>
      <c r="H21">
        <v>2492</v>
      </c>
      <c r="I21">
        <v>827344</v>
      </c>
      <c r="J21">
        <v>21801080533</v>
      </c>
    </row>
    <row r="22" spans="1:10" x14ac:dyDescent="0.2">
      <c r="A22" t="s">
        <v>14</v>
      </c>
      <c r="B22" t="s">
        <v>246</v>
      </c>
      <c r="C22" t="s">
        <v>244</v>
      </c>
      <c r="E22" t="s">
        <v>245</v>
      </c>
      <c r="F22" t="s">
        <v>235</v>
      </c>
      <c r="G22">
        <v>206</v>
      </c>
      <c r="H22">
        <v>2492</v>
      </c>
      <c r="I22">
        <v>513352</v>
      </c>
      <c r="J22">
        <v>21801080533</v>
      </c>
    </row>
    <row r="23" spans="1:10" x14ac:dyDescent="0.2">
      <c r="A23" t="s">
        <v>15</v>
      </c>
      <c r="B23" t="s">
        <v>246</v>
      </c>
      <c r="C23" t="s">
        <v>244</v>
      </c>
      <c r="E23" t="s">
        <v>245</v>
      </c>
      <c r="F23" t="s">
        <v>235</v>
      </c>
      <c r="G23">
        <v>1368</v>
      </c>
      <c r="H23">
        <v>2492</v>
      </c>
      <c r="I23">
        <v>3409056</v>
      </c>
      <c r="J23">
        <v>21801080533</v>
      </c>
    </row>
    <row r="24" spans="1:10" x14ac:dyDescent="0.2">
      <c r="A24" t="s">
        <v>16</v>
      </c>
      <c r="B24" t="s">
        <v>246</v>
      </c>
      <c r="C24" t="s">
        <v>244</v>
      </c>
      <c r="E24" t="s">
        <v>245</v>
      </c>
      <c r="F24" t="s">
        <v>235</v>
      </c>
      <c r="G24">
        <v>1076</v>
      </c>
      <c r="H24">
        <v>2492</v>
      </c>
      <c r="I24">
        <v>2681392</v>
      </c>
      <c r="J24">
        <v>21801080533</v>
      </c>
    </row>
    <row r="25" spans="1:10" x14ac:dyDescent="0.2">
      <c r="A25" t="s">
        <v>19</v>
      </c>
      <c r="B25" t="s">
        <v>246</v>
      </c>
      <c r="C25" t="s">
        <v>244</v>
      </c>
      <c r="E25" t="s">
        <v>245</v>
      </c>
      <c r="F25" t="s">
        <v>235</v>
      </c>
      <c r="G25">
        <v>34</v>
      </c>
      <c r="H25">
        <v>2492</v>
      </c>
      <c r="I25">
        <v>84728</v>
      </c>
      <c r="J25">
        <v>21801080445</v>
      </c>
    </row>
    <row r="26" spans="1:10" x14ac:dyDescent="0.2">
      <c r="A26" t="s">
        <v>20</v>
      </c>
      <c r="B26" t="s">
        <v>246</v>
      </c>
      <c r="C26" t="s">
        <v>244</v>
      </c>
      <c r="E26" t="s">
        <v>245</v>
      </c>
      <c r="F26" t="s">
        <v>235</v>
      </c>
      <c r="G26">
        <v>34</v>
      </c>
      <c r="H26">
        <v>2492</v>
      </c>
      <c r="I26">
        <v>84728</v>
      </c>
      <c r="J26">
        <v>21801080445</v>
      </c>
    </row>
    <row r="27" spans="1:10" x14ac:dyDescent="0.2">
      <c r="A27" t="s">
        <v>21</v>
      </c>
      <c r="B27" t="s">
        <v>246</v>
      </c>
      <c r="C27" t="s">
        <v>244</v>
      </c>
      <c r="E27" t="s">
        <v>245</v>
      </c>
      <c r="F27" t="s">
        <v>235</v>
      </c>
      <c r="G27">
        <v>34</v>
      </c>
      <c r="H27">
        <v>2492</v>
      </c>
      <c r="I27">
        <v>84728</v>
      </c>
      <c r="J27">
        <v>21801080445</v>
      </c>
    </row>
    <row r="28" spans="1:10" x14ac:dyDescent="0.2">
      <c r="A28" t="s">
        <v>22</v>
      </c>
      <c r="B28" t="s">
        <v>246</v>
      </c>
      <c r="C28" t="s">
        <v>244</v>
      </c>
      <c r="E28" t="s">
        <v>245</v>
      </c>
      <c r="F28" t="s">
        <v>235</v>
      </c>
      <c r="G28">
        <v>362</v>
      </c>
      <c r="H28">
        <v>2492</v>
      </c>
      <c r="I28">
        <v>902104</v>
      </c>
      <c r="J28">
        <v>21801080445</v>
      </c>
    </row>
    <row r="29" spans="1:10" x14ac:dyDescent="0.2">
      <c r="A29" t="s">
        <v>23</v>
      </c>
      <c r="B29" t="s">
        <v>246</v>
      </c>
      <c r="C29" t="s">
        <v>244</v>
      </c>
      <c r="E29" t="s">
        <v>245</v>
      </c>
      <c r="F29" t="s">
        <v>235</v>
      </c>
      <c r="G29">
        <v>142</v>
      </c>
      <c r="H29">
        <v>2492</v>
      </c>
      <c r="I29">
        <v>353864</v>
      </c>
      <c r="J29">
        <v>21801080445</v>
      </c>
    </row>
    <row r="30" spans="1:10" x14ac:dyDescent="0.2">
      <c r="A30" t="s">
        <v>24</v>
      </c>
      <c r="B30" t="s">
        <v>246</v>
      </c>
      <c r="C30" t="s">
        <v>244</v>
      </c>
      <c r="E30" t="s">
        <v>245</v>
      </c>
      <c r="F30" t="s">
        <v>235</v>
      </c>
      <c r="G30">
        <v>234</v>
      </c>
      <c r="H30">
        <v>2492</v>
      </c>
      <c r="I30">
        <v>583128</v>
      </c>
      <c r="J30">
        <v>21801080445</v>
      </c>
    </row>
    <row r="31" spans="1:10" x14ac:dyDescent="0.2">
      <c r="A31" t="s">
        <v>19</v>
      </c>
      <c r="B31" t="s">
        <v>246</v>
      </c>
      <c r="C31" t="s">
        <v>244</v>
      </c>
      <c r="E31" t="s">
        <v>245</v>
      </c>
      <c r="F31" t="s">
        <v>235</v>
      </c>
      <c r="G31">
        <v>6</v>
      </c>
      <c r="H31">
        <v>2492</v>
      </c>
      <c r="I31">
        <v>14952</v>
      </c>
      <c r="J31">
        <v>21801080325</v>
      </c>
    </row>
    <row r="32" spans="1:10" x14ac:dyDescent="0.2">
      <c r="A32" t="s">
        <v>36</v>
      </c>
      <c r="B32" t="s">
        <v>246</v>
      </c>
      <c r="C32" t="s">
        <v>244</v>
      </c>
      <c r="E32" t="s">
        <v>245</v>
      </c>
      <c r="F32" t="s">
        <v>235</v>
      </c>
      <c r="G32">
        <v>6</v>
      </c>
      <c r="H32">
        <v>2492</v>
      </c>
      <c r="I32">
        <v>14952</v>
      </c>
      <c r="J32">
        <v>21801080325</v>
      </c>
    </row>
    <row r="33" spans="1:10" x14ac:dyDescent="0.2">
      <c r="A33" t="s">
        <v>21</v>
      </c>
      <c r="B33" t="s">
        <v>246</v>
      </c>
      <c r="C33" t="s">
        <v>244</v>
      </c>
      <c r="E33" t="s">
        <v>245</v>
      </c>
      <c r="F33" t="s">
        <v>235</v>
      </c>
      <c r="G33">
        <v>6</v>
      </c>
      <c r="H33">
        <v>2492</v>
      </c>
      <c r="I33">
        <v>14952</v>
      </c>
      <c r="J33">
        <v>21801080325</v>
      </c>
    </row>
    <row r="34" spans="1:10" x14ac:dyDescent="0.2">
      <c r="A34" t="s">
        <v>22</v>
      </c>
      <c r="B34" t="s">
        <v>246</v>
      </c>
      <c r="C34" t="s">
        <v>244</v>
      </c>
      <c r="E34" t="s">
        <v>245</v>
      </c>
      <c r="F34" t="s">
        <v>235</v>
      </c>
      <c r="G34">
        <v>6</v>
      </c>
      <c r="H34">
        <v>2492</v>
      </c>
      <c r="I34">
        <v>14952</v>
      </c>
      <c r="J34">
        <v>21801080325</v>
      </c>
    </row>
    <row r="35" spans="1:10" x14ac:dyDescent="0.2">
      <c r="A35" t="s">
        <v>23</v>
      </c>
      <c r="B35" t="s">
        <v>246</v>
      </c>
      <c r="C35" t="s">
        <v>244</v>
      </c>
      <c r="E35" t="s">
        <v>245</v>
      </c>
      <c r="F35" t="s">
        <v>235</v>
      </c>
      <c r="G35">
        <v>6</v>
      </c>
      <c r="H35">
        <v>2492</v>
      </c>
      <c r="I35">
        <v>14952</v>
      </c>
      <c r="J35">
        <v>21801080325</v>
      </c>
    </row>
    <row r="36" spans="1:10" x14ac:dyDescent="0.2">
      <c r="A36" t="s">
        <v>37</v>
      </c>
      <c r="B36" t="s">
        <v>246</v>
      </c>
      <c r="C36" t="s">
        <v>244</v>
      </c>
      <c r="E36" t="s">
        <v>245</v>
      </c>
      <c r="F36" t="s">
        <v>235</v>
      </c>
      <c r="G36">
        <v>360</v>
      </c>
      <c r="H36">
        <v>2492</v>
      </c>
      <c r="I36">
        <v>897120</v>
      </c>
      <c r="J36">
        <v>21801080325</v>
      </c>
    </row>
    <row r="37" spans="1:10" x14ac:dyDescent="0.2">
      <c r="A37" t="s">
        <v>19</v>
      </c>
      <c r="B37" t="s">
        <v>246</v>
      </c>
      <c r="C37" t="s">
        <v>244</v>
      </c>
      <c r="E37" t="s">
        <v>245</v>
      </c>
      <c r="F37" t="s">
        <v>235</v>
      </c>
      <c r="G37">
        <v>984</v>
      </c>
      <c r="H37">
        <v>2492</v>
      </c>
      <c r="I37">
        <v>2452128</v>
      </c>
      <c r="J37">
        <v>21801080153</v>
      </c>
    </row>
    <row r="38" spans="1:10" x14ac:dyDescent="0.2">
      <c r="A38" t="s">
        <v>20</v>
      </c>
      <c r="B38" t="s">
        <v>246</v>
      </c>
      <c r="C38" t="s">
        <v>244</v>
      </c>
      <c r="E38" t="s">
        <v>245</v>
      </c>
      <c r="F38" t="s">
        <v>235</v>
      </c>
      <c r="G38">
        <v>58</v>
      </c>
      <c r="H38">
        <v>2492</v>
      </c>
      <c r="I38">
        <v>144536</v>
      </c>
      <c r="J38">
        <v>21801080153</v>
      </c>
    </row>
    <row r="39" spans="1:10" x14ac:dyDescent="0.2">
      <c r="A39" t="s">
        <v>21</v>
      </c>
      <c r="B39" t="s">
        <v>246</v>
      </c>
      <c r="C39" t="s">
        <v>244</v>
      </c>
      <c r="E39" t="s">
        <v>245</v>
      </c>
      <c r="F39" t="s">
        <v>235</v>
      </c>
      <c r="G39">
        <v>58</v>
      </c>
      <c r="H39">
        <v>2492</v>
      </c>
      <c r="I39">
        <v>144536</v>
      </c>
      <c r="J39">
        <v>21801080153</v>
      </c>
    </row>
    <row r="40" spans="1:10" x14ac:dyDescent="0.2">
      <c r="A40" t="s">
        <v>48</v>
      </c>
      <c r="B40" t="s">
        <v>246</v>
      </c>
      <c r="C40" t="s">
        <v>244</v>
      </c>
      <c r="E40" t="s">
        <v>245</v>
      </c>
      <c r="F40" t="s">
        <v>235</v>
      </c>
      <c r="G40">
        <v>981</v>
      </c>
      <c r="H40">
        <v>2492</v>
      </c>
      <c r="I40">
        <v>2444652</v>
      </c>
      <c r="J40">
        <v>21801080153</v>
      </c>
    </row>
    <row r="41" spans="1:10" x14ac:dyDescent="0.2">
      <c r="A41" t="s">
        <v>37</v>
      </c>
      <c r="B41" t="s">
        <v>246</v>
      </c>
      <c r="C41" t="s">
        <v>244</v>
      </c>
      <c r="E41" t="s">
        <v>245</v>
      </c>
      <c r="F41" t="s">
        <v>235</v>
      </c>
      <c r="G41">
        <v>435</v>
      </c>
      <c r="H41">
        <v>2492</v>
      </c>
      <c r="I41">
        <v>1084020</v>
      </c>
      <c r="J41">
        <v>21801080153</v>
      </c>
    </row>
    <row r="42" spans="1:10" x14ac:dyDescent="0.2">
      <c r="A42" t="s">
        <v>23</v>
      </c>
      <c r="B42" t="s">
        <v>246</v>
      </c>
      <c r="C42" t="s">
        <v>244</v>
      </c>
      <c r="E42" t="s">
        <v>245</v>
      </c>
      <c r="F42" t="s">
        <v>235</v>
      </c>
      <c r="G42">
        <v>10</v>
      </c>
      <c r="H42">
        <v>2492</v>
      </c>
      <c r="I42">
        <v>24920</v>
      </c>
      <c r="J42">
        <v>21801080153</v>
      </c>
    </row>
    <row r="43" spans="1:10" x14ac:dyDescent="0.2">
      <c r="A43" t="s">
        <v>9</v>
      </c>
      <c r="B43" t="s">
        <v>246</v>
      </c>
      <c r="C43" t="s">
        <v>244</v>
      </c>
      <c r="D43" t="s">
        <v>243</v>
      </c>
      <c r="F43" t="s">
        <v>235</v>
      </c>
      <c r="G43">
        <v>54</v>
      </c>
      <c r="H43">
        <v>2225</v>
      </c>
      <c r="I43">
        <v>120150</v>
      </c>
      <c r="J43">
        <v>21801080533</v>
      </c>
    </row>
    <row r="44" spans="1:10" x14ac:dyDescent="0.2">
      <c r="A44" t="s">
        <v>26</v>
      </c>
      <c r="B44" t="s">
        <v>246</v>
      </c>
      <c r="C44" t="s">
        <v>244</v>
      </c>
      <c r="D44" t="s">
        <v>243</v>
      </c>
      <c r="F44" t="s">
        <v>235</v>
      </c>
      <c r="G44">
        <v>81</v>
      </c>
      <c r="H44">
        <v>2225</v>
      </c>
      <c r="I44">
        <v>180225</v>
      </c>
      <c r="J44">
        <v>21801080445</v>
      </c>
    </row>
    <row r="45" spans="1:10" x14ac:dyDescent="0.2">
      <c r="A45" t="s">
        <v>52</v>
      </c>
      <c r="B45" t="s">
        <v>246</v>
      </c>
      <c r="C45" t="s">
        <v>244</v>
      </c>
      <c r="D45" t="s">
        <v>243</v>
      </c>
      <c r="F45" t="s">
        <v>235</v>
      </c>
      <c r="G45">
        <v>70</v>
      </c>
      <c r="H45">
        <v>2225</v>
      </c>
      <c r="I45">
        <v>155750</v>
      </c>
      <c r="J45">
        <v>21801080153</v>
      </c>
    </row>
    <row r="46" spans="1:10" x14ac:dyDescent="0.2">
      <c r="A46" t="s">
        <v>8</v>
      </c>
      <c r="B46" t="s">
        <v>246</v>
      </c>
      <c r="C46" t="s">
        <v>244</v>
      </c>
      <c r="F46" t="s">
        <v>235</v>
      </c>
      <c r="G46">
        <v>3124</v>
      </c>
      <c r="H46">
        <v>2096</v>
      </c>
      <c r="I46">
        <v>6547904</v>
      </c>
      <c r="J46">
        <v>21801080533</v>
      </c>
    </row>
    <row r="47" spans="1:10" x14ac:dyDescent="0.2">
      <c r="A47" t="s">
        <v>17</v>
      </c>
      <c r="B47" t="s">
        <v>246</v>
      </c>
      <c r="C47" t="s">
        <v>244</v>
      </c>
      <c r="F47" t="s">
        <v>235</v>
      </c>
      <c r="G47">
        <v>5292</v>
      </c>
      <c r="H47">
        <v>2096</v>
      </c>
      <c r="I47">
        <v>11092032</v>
      </c>
      <c r="J47">
        <v>21801080465</v>
      </c>
    </row>
    <row r="48" spans="1:10" x14ac:dyDescent="0.2">
      <c r="A48" t="s">
        <v>17</v>
      </c>
      <c r="B48" t="s">
        <v>246</v>
      </c>
      <c r="C48" t="s">
        <v>244</v>
      </c>
      <c r="F48" t="s">
        <v>235</v>
      </c>
      <c r="G48">
        <v>4980</v>
      </c>
      <c r="H48">
        <v>2096</v>
      </c>
      <c r="I48">
        <v>10438080</v>
      </c>
      <c r="J48">
        <v>21801080445</v>
      </c>
    </row>
    <row r="49" spans="1:10" x14ac:dyDescent="0.2">
      <c r="A49" t="s">
        <v>17</v>
      </c>
      <c r="B49" t="s">
        <v>246</v>
      </c>
      <c r="C49" t="s">
        <v>244</v>
      </c>
      <c r="F49" t="s">
        <v>235</v>
      </c>
      <c r="G49">
        <v>6251</v>
      </c>
      <c r="H49">
        <v>2096</v>
      </c>
      <c r="I49">
        <v>13102096</v>
      </c>
      <c r="J49">
        <v>21801080444</v>
      </c>
    </row>
    <row r="50" spans="1:10" x14ac:dyDescent="0.2">
      <c r="A50" t="s">
        <v>28</v>
      </c>
      <c r="B50" t="s">
        <v>246</v>
      </c>
      <c r="C50" t="s">
        <v>244</v>
      </c>
      <c r="F50" t="s">
        <v>235</v>
      </c>
      <c r="G50">
        <v>42</v>
      </c>
      <c r="H50">
        <v>2096</v>
      </c>
      <c r="I50">
        <v>88032</v>
      </c>
      <c r="J50">
        <v>21801080442</v>
      </c>
    </row>
    <row r="51" spans="1:10" x14ac:dyDescent="0.2">
      <c r="A51" t="s">
        <v>17</v>
      </c>
      <c r="B51" t="s">
        <v>246</v>
      </c>
      <c r="C51" t="s">
        <v>244</v>
      </c>
      <c r="F51" t="s">
        <v>235</v>
      </c>
      <c r="G51">
        <v>60</v>
      </c>
      <c r="H51">
        <v>2096</v>
      </c>
      <c r="I51">
        <v>125760</v>
      </c>
      <c r="J51">
        <v>21801080344</v>
      </c>
    </row>
    <row r="52" spans="1:10" x14ac:dyDescent="0.2">
      <c r="A52" t="s">
        <v>17</v>
      </c>
      <c r="B52" t="s">
        <v>246</v>
      </c>
      <c r="C52" t="s">
        <v>244</v>
      </c>
      <c r="F52" t="s">
        <v>235</v>
      </c>
      <c r="G52">
        <v>131</v>
      </c>
      <c r="H52">
        <v>2096</v>
      </c>
      <c r="I52">
        <v>274576</v>
      </c>
      <c r="J52">
        <v>21801080325</v>
      </c>
    </row>
    <row r="53" spans="1:10" x14ac:dyDescent="0.2">
      <c r="A53" t="s">
        <v>17</v>
      </c>
      <c r="B53" t="s">
        <v>246</v>
      </c>
      <c r="C53" t="s">
        <v>244</v>
      </c>
      <c r="F53" t="s">
        <v>235</v>
      </c>
      <c r="G53">
        <v>4601</v>
      </c>
      <c r="H53">
        <v>2096</v>
      </c>
      <c r="I53">
        <v>9643696</v>
      </c>
      <c r="J53">
        <v>21801080153</v>
      </c>
    </row>
    <row r="54" spans="1:10" x14ac:dyDescent="0.2">
      <c r="A54" t="s">
        <v>53</v>
      </c>
      <c r="B54" t="s">
        <v>246</v>
      </c>
      <c r="C54" t="s">
        <v>244</v>
      </c>
      <c r="F54" t="s">
        <v>235</v>
      </c>
      <c r="G54">
        <v>6751</v>
      </c>
      <c r="H54">
        <v>2096</v>
      </c>
      <c r="I54">
        <v>14150096</v>
      </c>
      <c r="J54">
        <v>21801080152</v>
      </c>
    </row>
    <row r="55" spans="1:10" x14ac:dyDescent="0.2">
      <c r="A55" t="s">
        <v>7</v>
      </c>
      <c r="B55" t="s">
        <v>246</v>
      </c>
      <c r="C55" t="s">
        <v>244</v>
      </c>
      <c r="F55" t="s">
        <v>239</v>
      </c>
      <c r="G55">
        <v>1120</v>
      </c>
      <c r="H55">
        <v>2138</v>
      </c>
      <c r="I55">
        <v>2394560</v>
      </c>
      <c r="J55">
        <v>21801080180</v>
      </c>
    </row>
    <row r="56" spans="1:10" x14ac:dyDescent="0.2">
      <c r="G56" t="s">
        <v>251</v>
      </c>
    </row>
    <row r="61" spans="1:10" x14ac:dyDescent="0.2">
      <c r="C61" t="s">
        <v>242</v>
      </c>
      <c r="F61">
        <v>38389</v>
      </c>
    </row>
    <row r="62" spans="1:10" x14ac:dyDescent="0.2">
      <c r="C62" t="s">
        <v>244</v>
      </c>
      <c r="F62">
        <v>56586</v>
      </c>
    </row>
    <row r="63" spans="1:10" x14ac:dyDescent="0.2">
      <c r="D63" t="s">
        <v>243</v>
      </c>
      <c r="F63">
        <v>774</v>
      </c>
    </row>
    <row r="64" spans="1:10" x14ac:dyDescent="0.2">
      <c r="D64" t="s">
        <v>245</v>
      </c>
      <c r="F64">
        <v>7010</v>
      </c>
    </row>
    <row r="66" spans="4:7" x14ac:dyDescent="0.2">
      <c r="D66" t="s">
        <v>273</v>
      </c>
      <c r="F66">
        <f>SUM(G1:G4)</f>
        <v>3450</v>
      </c>
      <c r="G66">
        <v>3450</v>
      </c>
    </row>
    <row r="67" spans="4:7" x14ac:dyDescent="0.2">
      <c r="D67" t="s">
        <v>270</v>
      </c>
      <c r="F67">
        <f>SUM(G55)</f>
        <v>1120</v>
      </c>
      <c r="G67">
        <v>1120</v>
      </c>
    </row>
    <row r="68" spans="4:7" x14ac:dyDescent="0.2">
      <c r="D68" t="s">
        <v>271</v>
      </c>
      <c r="F68">
        <f>SUM(G14:G54)</f>
        <v>38437</v>
      </c>
      <c r="G68">
        <v>38437</v>
      </c>
    </row>
    <row r="69" spans="4:7" x14ac:dyDescent="0.2">
      <c r="D69" t="s">
        <v>274</v>
      </c>
      <c r="F69">
        <f>SUM(G12:G13)</f>
        <v>2869</v>
      </c>
      <c r="G69">
        <v>2869</v>
      </c>
    </row>
    <row r="70" spans="4:7" x14ac:dyDescent="0.2">
      <c r="D70" t="s">
        <v>275</v>
      </c>
      <c r="F70">
        <f>SUM(G5:G7)</f>
        <v>5810</v>
      </c>
      <c r="G70">
        <v>5810</v>
      </c>
    </row>
    <row r="71" spans="4:7" x14ac:dyDescent="0.2">
      <c r="D71" t="s">
        <v>276</v>
      </c>
      <c r="F71">
        <f>SUM(G8)</f>
        <v>3730</v>
      </c>
      <c r="G71">
        <v>3730</v>
      </c>
    </row>
    <row r="72" spans="4:7" x14ac:dyDescent="0.2">
      <c r="D72" t="s">
        <v>272</v>
      </c>
      <c r="F72">
        <f>SUM(G9:G11)</f>
        <v>1170</v>
      </c>
      <c r="G72">
        <v>1170</v>
      </c>
    </row>
  </sheetData>
  <sortState ref="A1:J56">
    <sortCondition ref="F1"/>
  </sortState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J19"/>
  <sheetViews>
    <sheetView workbookViewId="0">
      <selection activeCell="C13" sqref="C13:G21"/>
    </sheetView>
  </sheetViews>
  <sheetFormatPr defaultRowHeight="12.75" x14ac:dyDescent="0.2"/>
  <cols>
    <col min="1" max="1" width="64.25" customWidth="1"/>
    <col min="2" max="2" width="17.875" customWidth="1"/>
    <col min="3" max="3" width="17.25" customWidth="1"/>
    <col min="8" max="8" width="12.5" style="46" bestFit="1" customWidth="1"/>
    <col min="9" max="9" width="16.25" style="46" bestFit="1" customWidth="1"/>
    <col min="10" max="10" width="18.5" customWidth="1"/>
  </cols>
  <sheetData>
    <row r="1" spans="1:10" s="47" customFormat="1" x14ac:dyDescent="0.2">
      <c r="A1" s="47" t="s">
        <v>4</v>
      </c>
      <c r="B1" s="47" t="s">
        <v>128</v>
      </c>
      <c r="C1" s="47" t="s">
        <v>244</v>
      </c>
      <c r="F1" s="47" t="s">
        <v>238</v>
      </c>
      <c r="G1" s="47">
        <v>864</v>
      </c>
      <c r="H1" s="48">
        <v>1924</v>
      </c>
      <c r="I1" s="48">
        <v>1662336</v>
      </c>
      <c r="J1" s="47">
        <v>21801080309</v>
      </c>
    </row>
    <row r="2" spans="1:10" s="47" customFormat="1" x14ac:dyDescent="0.2">
      <c r="A2" s="47" t="s">
        <v>5</v>
      </c>
      <c r="B2" s="47" t="s">
        <v>128</v>
      </c>
      <c r="C2" s="47" t="s">
        <v>244</v>
      </c>
      <c r="E2" s="47" t="s">
        <v>245</v>
      </c>
      <c r="F2" s="47" t="s">
        <v>238</v>
      </c>
      <c r="G2" s="47">
        <v>63</v>
      </c>
      <c r="H2" s="48">
        <v>2320</v>
      </c>
      <c r="I2" s="48">
        <v>146160</v>
      </c>
      <c r="J2" s="47">
        <v>21801080309</v>
      </c>
    </row>
    <row r="3" spans="1:10" s="47" customFormat="1" x14ac:dyDescent="0.2">
      <c r="A3" s="47" t="s">
        <v>39</v>
      </c>
      <c r="B3" s="47" t="s">
        <v>128</v>
      </c>
      <c r="C3" s="47" t="s">
        <v>244</v>
      </c>
      <c r="E3" s="47" t="s">
        <v>245</v>
      </c>
      <c r="F3" s="47" t="s">
        <v>238</v>
      </c>
      <c r="G3" s="47">
        <v>266</v>
      </c>
      <c r="H3" s="48">
        <v>2320</v>
      </c>
      <c r="I3" s="48">
        <v>617120</v>
      </c>
      <c r="J3" s="47">
        <v>21801080309</v>
      </c>
    </row>
    <row r="4" spans="1:10" x14ac:dyDescent="0.2">
      <c r="A4" t="s">
        <v>41</v>
      </c>
      <c r="B4" t="s">
        <v>128</v>
      </c>
      <c r="C4" t="s">
        <v>244</v>
      </c>
      <c r="F4" t="s">
        <v>236</v>
      </c>
      <c r="G4">
        <v>226</v>
      </c>
      <c r="H4" s="46">
        <v>1924</v>
      </c>
      <c r="I4" s="46">
        <v>434824</v>
      </c>
      <c r="J4">
        <v>21801080297</v>
      </c>
    </row>
    <row r="5" spans="1:10" x14ac:dyDescent="0.2">
      <c r="A5" t="s">
        <v>42</v>
      </c>
      <c r="B5" t="s">
        <v>128</v>
      </c>
      <c r="C5" t="s">
        <v>244</v>
      </c>
      <c r="E5" t="s">
        <v>245</v>
      </c>
      <c r="F5" t="s">
        <v>236</v>
      </c>
      <c r="G5">
        <v>24</v>
      </c>
      <c r="H5" s="46">
        <v>2320</v>
      </c>
      <c r="I5" s="46">
        <v>55680</v>
      </c>
      <c r="J5">
        <v>21801080297</v>
      </c>
    </row>
    <row r="6" spans="1:10" x14ac:dyDescent="0.2">
      <c r="A6" t="s">
        <v>43</v>
      </c>
      <c r="B6" t="s">
        <v>128</v>
      </c>
      <c r="C6" t="s">
        <v>244</v>
      </c>
      <c r="E6" t="s">
        <v>245</v>
      </c>
      <c r="F6" t="s">
        <v>236</v>
      </c>
      <c r="G6">
        <v>24</v>
      </c>
      <c r="H6" s="46">
        <v>2320</v>
      </c>
      <c r="I6" s="46">
        <v>55680</v>
      </c>
      <c r="J6">
        <v>21801080297</v>
      </c>
    </row>
    <row r="7" spans="1:10" s="47" customFormat="1" ht="12.75" customHeight="1" x14ac:dyDescent="0.2">
      <c r="A7" s="47" t="s">
        <v>4</v>
      </c>
      <c r="B7" s="47" t="s">
        <v>128</v>
      </c>
      <c r="C7" s="47" t="s">
        <v>244</v>
      </c>
      <c r="F7" s="47" t="s">
        <v>238</v>
      </c>
      <c r="G7" s="47">
        <v>1180</v>
      </c>
      <c r="H7" s="48">
        <v>1924</v>
      </c>
      <c r="I7" s="48">
        <v>2270320</v>
      </c>
      <c r="J7" s="47">
        <v>21801080184</v>
      </c>
    </row>
    <row r="8" spans="1:10" s="47" customFormat="1" x14ac:dyDescent="0.2">
      <c r="A8" s="47" t="s">
        <v>6</v>
      </c>
      <c r="B8" s="47" t="s">
        <v>252</v>
      </c>
      <c r="C8" s="47" t="s">
        <v>244</v>
      </c>
      <c r="E8" s="47" t="s">
        <v>245</v>
      </c>
      <c r="F8" s="47" t="s">
        <v>238</v>
      </c>
      <c r="G8" s="47">
        <v>263</v>
      </c>
      <c r="H8" s="48">
        <v>2101</v>
      </c>
      <c r="I8" s="48">
        <v>552563</v>
      </c>
      <c r="J8" s="47">
        <v>21801080309</v>
      </c>
    </row>
    <row r="9" spans="1:10" s="47" customFormat="1" x14ac:dyDescent="0.2">
      <c r="A9" s="47" t="s">
        <v>40</v>
      </c>
      <c r="B9" s="47" t="s">
        <v>253</v>
      </c>
      <c r="C9" s="47" t="s">
        <v>244</v>
      </c>
      <c r="E9" s="47" t="s">
        <v>245</v>
      </c>
      <c r="F9" s="47" t="s">
        <v>238</v>
      </c>
      <c r="G9" s="47">
        <v>163</v>
      </c>
      <c r="H9" s="48">
        <v>1924</v>
      </c>
      <c r="I9" s="48">
        <v>313612</v>
      </c>
      <c r="J9" s="47">
        <v>21801080309</v>
      </c>
    </row>
    <row r="10" spans="1:10" x14ac:dyDescent="0.2">
      <c r="A10" t="s">
        <v>44</v>
      </c>
      <c r="B10" t="s">
        <v>252</v>
      </c>
      <c r="C10" t="s">
        <v>244</v>
      </c>
      <c r="E10" t="s">
        <v>245</v>
      </c>
      <c r="F10" t="s">
        <v>236</v>
      </c>
      <c r="G10">
        <v>24</v>
      </c>
      <c r="H10" s="46">
        <v>2101</v>
      </c>
      <c r="I10" s="46">
        <v>50424</v>
      </c>
      <c r="J10">
        <v>21801080297</v>
      </c>
    </row>
    <row r="11" spans="1:10" x14ac:dyDescent="0.2">
      <c r="A11" t="s">
        <v>45</v>
      </c>
      <c r="B11" t="s">
        <v>253</v>
      </c>
      <c r="C11" t="s">
        <v>244</v>
      </c>
      <c r="E11" t="s">
        <v>245</v>
      </c>
      <c r="F11" t="s">
        <v>236</v>
      </c>
      <c r="G11">
        <v>24</v>
      </c>
      <c r="H11" s="46">
        <v>1924</v>
      </c>
      <c r="I11" s="46">
        <v>46176</v>
      </c>
      <c r="J11">
        <v>21801080297</v>
      </c>
    </row>
    <row r="12" spans="1:10" x14ac:dyDescent="0.2">
      <c r="A12" t="s">
        <v>46</v>
      </c>
      <c r="B12" t="s">
        <v>252</v>
      </c>
      <c r="C12" t="s">
        <v>244</v>
      </c>
      <c r="E12" t="s">
        <v>245</v>
      </c>
      <c r="F12" t="s">
        <v>236</v>
      </c>
      <c r="G12">
        <v>478</v>
      </c>
      <c r="H12" s="46">
        <v>2101</v>
      </c>
      <c r="I12" s="46">
        <v>1004278</v>
      </c>
      <c r="J12">
        <v>21801080297</v>
      </c>
    </row>
    <row r="16" spans="1:10" x14ac:dyDescent="0.2">
      <c r="A16" t="s">
        <v>269</v>
      </c>
    </row>
    <row r="17" spans="1:3" x14ac:dyDescent="0.2">
      <c r="A17" t="s">
        <v>128</v>
      </c>
      <c r="C17">
        <v>377</v>
      </c>
    </row>
    <row r="18" spans="1:3" x14ac:dyDescent="0.2">
      <c r="A18" t="s">
        <v>252</v>
      </c>
      <c r="C18">
        <v>765</v>
      </c>
    </row>
    <row r="19" spans="1:3" x14ac:dyDescent="0.2">
      <c r="A19" t="s">
        <v>254</v>
      </c>
      <c r="C19">
        <v>187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J1"/>
  <sheetViews>
    <sheetView workbookViewId="0">
      <selection activeCell="C13" sqref="C13:G21"/>
    </sheetView>
  </sheetViews>
  <sheetFormatPr defaultRowHeight="12.75" x14ac:dyDescent="0.2"/>
  <cols>
    <col min="1" max="1" width="37.5" customWidth="1"/>
  </cols>
  <sheetData>
    <row r="1" spans="1:10" x14ac:dyDescent="0.2">
      <c r="A1" t="s">
        <v>277</v>
      </c>
      <c r="B1" t="s">
        <v>248</v>
      </c>
      <c r="C1" t="s">
        <v>244</v>
      </c>
      <c r="F1" t="s">
        <v>240</v>
      </c>
      <c r="G1">
        <v>84</v>
      </c>
      <c r="H1">
        <v>3790</v>
      </c>
      <c r="I1">
        <v>318360</v>
      </c>
      <c r="J1">
        <v>21801080057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J2"/>
  <sheetViews>
    <sheetView workbookViewId="0">
      <selection activeCell="C13" sqref="C13:G21"/>
    </sheetView>
  </sheetViews>
  <sheetFormatPr defaultRowHeight="12.75" x14ac:dyDescent="0.2"/>
  <cols>
    <col min="1" max="1" width="40.375" customWidth="1"/>
    <col min="2" max="2" width="36.125" customWidth="1"/>
  </cols>
  <sheetData>
    <row r="1" spans="1:10" x14ac:dyDescent="0.2">
      <c r="A1" t="s">
        <v>29</v>
      </c>
      <c r="B1" t="s">
        <v>250</v>
      </c>
      <c r="C1" t="s">
        <v>242</v>
      </c>
      <c r="F1" t="s">
        <v>238</v>
      </c>
      <c r="G1">
        <v>23</v>
      </c>
      <c r="H1">
        <v>1704</v>
      </c>
      <c r="I1">
        <v>39192</v>
      </c>
      <c r="J1">
        <v>21801080440</v>
      </c>
    </row>
    <row r="2" spans="1:10" x14ac:dyDescent="0.2">
      <c r="A2" t="s">
        <v>47</v>
      </c>
      <c r="B2" t="s">
        <v>250</v>
      </c>
      <c r="C2" t="s">
        <v>244</v>
      </c>
      <c r="F2" t="s">
        <v>236</v>
      </c>
      <c r="G2">
        <v>334</v>
      </c>
      <c r="H2">
        <v>1882</v>
      </c>
      <c r="I2">
        <v>628588</v>
      </c>
      <c r="J2">
        <v>21801080178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8" filterMode="1"/>
  <dimension ref="A1:J89"/>
  <sheetViews>
    <sheetView topLeftCell="B1" workbookViewId="0">
      <selection activeCell="C13" sqref="C13:G21"/>
    </sheetView>
  </sheetViews>
  <sheetFormatPr defaultColWidth="17.75" defaultRowHeight="12.75" x14ac:dyDescent="0.2"/>
  <cols>
    <col min="1" max="1" width="47.25" customWidth="1"/>
  </cols>
  <sheetData>
    <row r="1" spans="1:10" ht="13.5" thickBot="1" x14ac:dyDescent="0.25">
      <c r="A1" s="1" t="s">
        <v>0</v>
      </c>
      <c r="B1" s="1"/>
      <c r="C1" s="1" t="s">
        <v>232</v>
      </c>
      <c r="D1" s="1" t="s">
        <v>243</v>
      </c>
      <c r="E1" s="1" t="s">
        <v>245</v>
      </c>
      <c r="F1" s="1" t="s">
        <v>233</v>
      </c>
      <c r="G1" s="1" t="s">
        <v>1</v>
      </c>
      <c r="H1" s="1" t="s">
        <v>2</v>
      </c>
      <c r="I1" s="1" t="s">
        <v>3</v>
      </c>
    </row>
    <row r="2" spans="1:10" hidden="1" x14ac:dyDescent="0.2">
      <c r="A2" t="s">
        <v>7</v>
      </c>
      <c r="B2" t="s">
        <v>246</v>
      </c>
      <c r="C2" t="s">
        <v>244</v>
      </c>
      <c r="F2" t="s">
        <v>234</v>
      </c>
      <c r="G2">
        <v>191</v>
      </c>
      <c r="H2">
        <v>2096</v>
      </c>
      <c r="I2">
        <v>400336</v>
      </c>
      <c r="J2">
        <v>21801080619</v>
      </c>
    </row>
    <row r="3" spans="1:10" hidden="1" x14ac:dyDescent="0.2">
      <c r="A3" t="s">
        <v>8</v>
      </c>
      <c r="B3" t="s">
        <v>246</v>
      </c>
      <c r="C3" t="s">
        <v>244</v>
      </c>
      <c r="F3" t="s">
        <v>235</v>
      </c>
      <c r="G3">
        <v>3124</v>
      </c>
      <c r="H3">
        <v>2096</v>
      </c>
      <c r="I3">
        <v>6547904</v>
      </c>
      <c r="J3">
        <v>21801080533</v>
      </c>
    </row>
    <row r="4" spans="1:10" hidden="1" x14ac:dyDescent="0.2">
      <c r="A4" t="s">
        <v>9</v>
      </c>
      <c r="B4" t="s">
        <v>246</v>
      </c>
      <c r="C4" t="s">
        <v>244</v>
      </c>
      <c r="D4" t="s">
        <v>243</v>
      </c>
      <c r="F4" t="s">
        <v>235</v>
      </c>
      <c r="G4">
        <v>54</v>
      </c>
      <c r="H4">
        <v>2225</v>
      </c>
      <c r="I4">
        <v>120150</v>
      </c>
      <c r="J4">
        <v>21801080533</v>
      </c>
    </row>
    <row r="5" spans="1:10" hidden="1" x14ac:dyDescent="0.2">
      <c r="A5" t="s">
        <v>10</v>
      </c>
      <c r="B5" t="s">
        <v>246</v>
      </c>
      <c r="C5" t="s">
        <v>244</v>
      </c>
      <c r="D5" t="s">
        <v>243</v>
      </c>
      <c r="E5" t="s">
        <v>245</v>
      </c>
      <c r="F5" t="s">
        <v>235</v>
      </c>
      <c r="G5">
        <v>16</v>
      </c>
      <c r="H5">
        <v>2621</v>
      </c>
      <c r="I5">
        <v>41936</v>
      </c>
      <c r="J5">
        <v>21801080533</v>
      </c>
    </row>
    <row r="6" spans="1:10" hidden="1" x14ac:dyDescent="0.2">
      <c r="A6" t="s">
        <v>11</v>
      </c>
      <c r="B6" t="s">
        <v>246</v>
      </c>
      <c r="C6" t="s">
        <v>244</v>
      </c>
      <c r="E6" t="s">
        <v>245</v>
      </c>
      <c r="F6" t="s">
        <v>235</v>
      </c>
      <c r="G6">
        <v>103</v>
      </c>
      <c r="H6">
        <v>2492</v>
      </c>
      <c r="I6">
        <v>256676</v>
      </c>
      <c r="J6">
        <v>21801080533</v>
      </c>
    </row>
    <row r="7" spans="1:10" hidden="1" x14ac:dyDescent="0.2">
      <c r="A7" t="s">
        <v>12</v>
      </c>
      <c r="B7" t="s">
        <v>246</v>
      </c>
      <c r="C7" t="s">
        <v>244</v>
      </c>
      <c r="E7" t="s">
        <v>245</v>
      </c>
      <c r="F7" t="s">
        <v>235</v>
      </c>
      <c r="G7">
        <v>103</v>
      </c>
      <c r="H7">
        <v>2492</v>
      </c>
      <c r="I7">
        <v>256676</v>
      </c>
      <c r="J7">
        <v>21801080533</v>
      </c>
    </row>
    <row r="8" spans="1:10" hidden="1" x14ac:dyDescent="0.2">
      <c r="A8" t="s">
        <v>13</v>
      </c>
      <c r="B8" t="s">
        <v>246</v>
      </c>
      <c r="C8" t="s">
        <v>244</v>
      </c>
      <c r="E8" t="s">
        <v>245</v>
      </c>
      <c r="F8" t="s">
        <v>235</v>
      </c>
      <c r="G8">
        <v>332</v>
      </c>
      <c r="H8">
        <v>2492</v>
      </c>
      <c r="I8">
        <v>827344</v>
      </c>
      <c r="J8">
        <v>21801080533</v>
      </c>
    </row>
    <row r="9" spans="1:10" hidden="1" x14ac:dyDescent="0.2">
      <c r="A9" t="s">
        <v>14</v>
      </c>
      <c r="B9" t="s">
        <v>246</v>
      </c>
      <c r="C9" t="s">
        <v>244</v>
      </c>
      <c r="E9" t="s">
        <v>245</v>
      </c>
      <c r="F9" t="s">
        <v>235</v>
      </c>
      <c r="G9">
        <v>206</v>
      </c>
      <c r="H9">
        <v>2492</v>
      </c>
      <c r="I9">
        <v>513352</v>
      </c>
      <c r="J9">
        <v>21801080533</v>
      </c>
    </row>
    <row r="10" spans="1:10" hidden="1" x14ac:dyDescent="0.2">
      <c r="A10" t="s">
        <v>15</v>
      </c>
      <c r="B10" t="s">
        <v>246</v>
      </c>
      <c r="C10" t="s">
        <v>244</v>
      </c>
      <c r="E10" t="s">
        <v>245</v>
      </c>
      <c r="F10" t="s">
        <v>235</v>
      </c>
      <c r="G10">
        <v>1368</v>
      </c>
      <c r="H10">
        <v>2492</v>
      </c>
      <c r="I10">
        <v>3409056</v>
      </c>
      <c r="J10">
        <v>21801080533</v>
      </c>
    </row>
    <row r="11" spans="1:10" hidden="1" x14ac:dyDescent="0.2">
      <c r="A11" t="s">
        <v>16</v>
      </c>
      <c r="B11" t="s">
        <v>246</v>
      </c>
      <c r="C11" t="s">
        <v>244</v>
      </c>
      <c r="E11" t="s">
        <v>245</v>
      </c>
      <c r="F11" t="s">
        <v>235</v>
      </c>
      <c r="G11">
        <v>1076</v>
      </c>
      <c r="H11">
        <v>2492</v>
      </c>
      <c r="I11">
        <v>2681392</v>
      </c>
      <c r="J11">
        <v>21801080533</v>
      </c>
    </row>
    <row r="12" spans="1:10" hidden="1" x14ac:dyDescent="0.2">
      <c r="A12" t="s">
        <v>7</v>
      </c>
      <c r="B12" t="s">
        <v>246</v>
      </c>
      <c r="C12" t="s">
        <v>244</v>
      </c>
      <c r="F12" t="s">
        <v>234</v>
      </c>
      <c r="G12">
        <v>4018.9999999999995</v>
      </c>
      <c r="H12">
        <v>2096</v>
      </c>
      <c r="I12">
        <v>8423824</v>
      </c>
      <c r="J12">
        <v>21801080474</v>
      </c>
    </row>
    <row r="13" spans="1:10" hidden="1" x14ac:dyDescent="0.2">
      <c r="A13" t="s">
        <v>7</v>
      </c>
      <c r="B13" t="s">
        <v>246</v>
      </c>
      <c r="C13" t="s">
        <v>244</v>
      </c>
      <c r="F13" t="s">
        <v>236</v>
      </c>
      <c r="G13">
        <v>3730</v>
      </c>
      <c r="H13">
        <v>2028</v>
      </c>
      <c r="I13">
        <v>7564440</v>
      </c>
      <c r="J13">
        <v>21801080472</v>
      </c>
    </row>
    <row r="14" spans="1:10" hidden="1" x14ac:dyDescent="0.2">
      <c r="A14" t="s">
        <v>17</v>
      </c>
      <c r="B14" t="s">
        <v>246</v>
      </c>
      <c r="C14" t="s">
        <v>244</v>
      </c>
      <c r="F14" t="s">
        <v>235</v>
      </c>
      <c r="G14">
        <v>5292</v>
      </c>
      <c r="H14">
        <v>2096</v>
      </c>
      <c r="I14">
        <v>11092032</v>
      </c>
      <c r="J14">
        <v>21801080465</v>
      </c>
    </row>
    <row r="15" spans="1:10" hidden="1" x14ac:dyDescent="0.2">
      <c r="A15" t="s">
        <v>17</v>
      </c>
      <c r="B15" t="s">
        <v>246</v>
      </c>
      <c r="C15" t="s">
        <v>244</v>
      </c>
      <c r="F15" t="s">
        <v>237</v>
      </c>
      <c r="G15">
        <v>1520</v>
      </c>
      <c r="H15">
        <v>2041</v>
      </c>
      <c r="I15">
        <v>3102320</v>
      </c>
      <c r="J15">
        <v>21801080463</v>
      </c>
    </row>
    <row r="16" spans="1:10" hidden="1" x14ac:dyDescent="0.2">
      <c r="A16" t="s">
        <v>18</v>
      </c>
      <c r="B16" t="s">
        <v>246</v>
      </c>
      <c r="C16" t="s">
        <v>244</v>
      </c>
      <c r="D16" t="s">
        <v>243</v>
      </c>
      <c r="F16" t="s">
        <v>237</v>
      </c>
      <c r="G16">
        <v>480</v>
      </c>
      <c r="H16">
        <v>2170</v>
      </c>
      <c r="I16">
        <v>1041600</v>
      </c>
      <c r="J16">
        <v>21801080463</v>
      </c>
    </row>
    <row r="17" spans="1:10" hidden="1" x14ac:dyDescent="0.2">
      <c r="A17" t="s">
        <v>17</v>
      </c>
      <c r="B17" t="s">
        <v>246</v>
      </c>
      <c r="C17" t="s">
        <v>244</v>
      </c>
      <c r="F17" t="s">
        <v>235</v>
      </c>
      <c r="G17">
        <v>4980</v>
      </c>
      <c r="H17">
        <v>2096</v>
      </c>
      <c r="I17">
        <v>10438080</v>
      </c>
      <c r="J17">
        <v>21801080445</v>
      </c>
    </row>
    <row r="18" spans="1:10" hidden="1" x14ac:dyDescent="0.2">
      <c r="A18" t="s">
        <v>19</v>
      </c>
      <c r="B18" t="s">
        <v>246</v>
      </c>
      <c r="C18" t="s">
        <v>244</v>
      </c>
      <c r="E18" t="s">
        <v>245</v>
      </c>
      <c r="F18" t="s">
        <v>235</v>
      </c>
      <c r="G18">
        <v>34</v>
      </c>
      <c r="H18">
        <v>2492</v>
      </c>
      <c r="I18">
        <v>84728</v>
      </c>
      <c r="J18">
        <v>21801080445</v>
      </c>
    </row>
    <row r="19" spans="1:10" hidden="1" x14ac:dyDescent="0.2">
      <c r="A19" t="s">
        <v>20</v>
      </c>
      <c r="B19" t="s">
        <v>246</v>
      </c>
      <c r="C19" t="s">
        <v>244</v>
      </c>
      <c r="E19" t="s">
        <v>245</v>
      </c>
      <c r="F19" t="s">
        <v>235</v>
      </c>
      <c r="G19">
        <v>34</v>
      </c>
      <c r="H19">
        <v>2492</v>
      </c>
      <c r="I19">
        <v>84728</v>
      </c>
      <c r="J19">
        <v>21801080445</v>
      </c>
    </row>
    <row r="20" spans="1:10" hidden="1" x14ac:dyDescent="0.2">
      <c r="A20" t="s">
        <v>21</v>
      </c>
      <c r="B20" t="s">
        <v>246</v>
      </c>
      <c r="C20" t="s">
        <v>244</v>
      </c>
      <c r="E20" t="s">
        <v>245</v>
      </c>
      <c r="F20" t="s">
        <v>235</v>
      </c>
      <c r="G20">
        <v>34</v>
      </c>
      <c r="H20">
        <v>2492</v>
      </c>
      <c r="I20">
        <v>84728</v>
      </c>
      <c r="J20">
        <v>21801080445</v>
      </c>
    </row>
    <row r="21" spans="1:10" hidden="1" x14ac:dyDescent="0.2">
      <c r="A21" t="s">
        <v>22</v>
      </c>
      <c r="B21" t="s">
        <v>246</v>
      </c>
      <c r="C21" t="s">
        <v>244</v>
      </c>
      <c r="E21" t="s">
        <v>245</v>
      </c>
      <c r="F21" t="s">
        <v>235</v>
      </c>
      <c r="G21">
        <v>362</v>
      </c>
      <c r="H21">
        <v>2492</v>
      </c>
      <c r="I21">
        <v>902104</v>
      </c>
      <c r="J21">
        <v>21801080445</v>
      </c>
    </row>
    <row r="22" spans="1:10" hidden="1" x14ac:dyDescent="0.2">
      <c r="A22" t="s">
        <v>23</v>
      </c>
      <c r="B22" t="s">
        <v>246</v>
      </c>
      <c r="C22" t="s">
        <v>244</v>
      </c>
      <c r="E22" t="s">
        <v>245</v>
      </c>
      <c r="F22" t="s">
        <v>235</v>
      </c>
      <c r="G22">
        <v>142</v>
      </c>
      <c r="H22">
        <v>2492</v>
      </c>
      <c r="I22">
        <v>353864</v>
      </c>
      <c r="J22">
        <v>21801080445</v>
      </c>
    </row>
    <row r="23" spans="1:10" hidden="1" x14ac:dyDescent="0.2">
      <c r="A23" t="s">
        <v>24</v>
      </c>
      <c r="B23" t="s">
        <v>246</v>
      </c>
      <c r="C23" t="s">
        <v>244</v>
      </c>
      <c r="E23" t="s">
        <v>245</v>
      </c>
      <c r="F23" t="s">
        <v>235</v>
      </c>
      <c r="G23">
        <v>234</v>
      </c>
      <c r="H23">
        <v>2492</v>
      </c>
      <c r="I23">
        <v>583128</v>
      </c>
      <c r="J23">
        <v>21801080445</v>
      </c>
    </row>
    <row r="24" spans="1:10" hidden="1" x14ac:dyDescent="0.2">
      <c r="A24" t="s">
        <v>25</v>
      </c>
      <c r="B24" t="s">
        <v>246</v>
      </c>
      <c r="C24" t="s">
        <v>244</v>
      </c>
      <c r="D24" t="s">
        <v>243</v>
      </c>
      <c r="E24" t="s">
        <v>245</v>
      </c>
      <c r="F24" t="s">
        <v>235</v>
      </c>
      <c r="G24">
        <v>16</v>
      </c>
      <c r="H24">
        <v>2621</v>
      </c>
      <c r="I24">
        <v>41936</v>
      </c>
      <c r="J24">
        <v>21801080445</v>
      </c>
    </row>
    <row r="25" spans="1:10" hidden="1" x14ac:dyDescent="0.2">
      <c r="A25" t="s">
        <v>26</v>
      </c>
      <c r="B25" t="s">
        <v>246</v>
      </c>
      <c r="C25" t="s">
        <v>244</v>
      </c>
      <c r="D25" t="s">
        <v>243</v>
      </c>
      <c r="F25" t="s">
        <v>235</v>
      </c>
      <c r="G25">
        <v>81</v>
      </c>
      <c r="H25">
        <v>2225</v>
      </c>
      <c r="I25">
        <v>180225</v>
      </c>
      <c r="J25">
        <v>21801080445</v>
      </c>
    </row>
    <row r="26" spans="1:10" hidden="1" x14ac:dyDescent="0.2">
      <c r="A26" t="s">
        <v>17</v>
      </c>
      <c r="B26" t="s">
        <v>246</v>
      </c>
      <c r="C26" t="s">
        <v>244</v>
      </c>
      <c r="F26" t="s">
        <v>235</v>
      </c>
      <c r="G26">
        <v>6251</v>
      </c>
      <c r="H26">
        <v>2096</v>
      </c>
      <c r="I26">
        <v>13102096</v>
      </c>
      <c r="J26">
        <v>21801080444</v>
      </c>
    </row>
    <row r="27" spans="1:10" hidden="1" x14ac:dyDescent="0.2">
      <c r="A27" t="s">
        <v>27</v>
      </c>
      <c r="B27" t="s">
        <v>247</v>
      </c>
      <c r="C27" t="s">
        <v>244</v>
      </c>
      <c r="F27" t="s">
        <v>235</v>
      </c>
      <c r="G27">
        <v>3483</v>
      </c>
      <c r="H27">
        <v>2096</v>
      </c>
      <c r="I27">
        <v>7300368</v>
      </c>
      <c r="J27">
        <v>21801080442</v>
      </c>
    </row>
    <row r="28" spans="1:10" hidden="1" x14ac:dyDescent="0.2">
      <c r="A28" t="s">
        <v>28</v>
      </c>
      <c r="B28" t="s">
        <v>246</v>
      </c>
      <c r="C28" t="s">
        <v>244</v>
      </c>
      <c r="F28" t="s">
        <v>235</v>
      </c>
      <c r="G28">
        <v>42</v>
      </c>
      <c r="H28">
        <v>2096</v>
      </c>
      <c r="I28">
        <v>88032</v>
      </c>
      <c r="J28">
        <v>21801080442</v>
      </c>
    </row>
    <row r="29" spans="1:10" x14ac:dyDescent="0.2">
      <c r="A29" t="s">
        <v>29</v>
      </c>
      <c r="B29" t="s">
        <v>250</v>
      </c>
      <c r="C29" t="s">
        <v>242</v>
      </c>
      <c r="F29" t="s">
        <v>238</v>
      </c>
      <c r="G29">
        <v>23</v>
      </c>
      <c r="H29">
        <v>1704</v>
      </c>
      <c r="I29">
        <v>39192</v>
      </c>
      <c r="J29">
        <v>21801080440</v>
      </c>
    </row>
    <row r="30" spans="1:10" hidden="1" x14ac:dyDescent="0.2">
      <c r="A30" t="s">
        <v>27</v>
      </c>
      <c r="B30" t="s">
        <v>247</v>
      </c>
      <c r="C30" t="s">
        <v>244</v>
      </c>
      <c r="F30" t="s">
        <v>238</v>
      </c>
      <c r="G30">
        <v>995</v>
      </c>
      <c r="H30">
        <v>2028</v>
      </c>
      <c r="I30">
        <v>2017860</v>
      </c>
      <c r="J30">
        <v>21801080439</v>
      </c>
    </row>
    <row r="31" spans="1:10" hidden="1" x14ac:dyDescent="0.2">
      <c r="A31" t="s">
        <v>30</v>
      </c>
      <c r="B31" t="s">
        <v>247</v>
      </c>
      <c r="C31" t="s">
        <v>244</v>
      </c>
      <c r="E31" t="s">
        <v>245</v>
      </c>
      <c r="F31" t="s">
        <v>238</v>
      </c>
      <c r="G31">
        <v>48</v>
      </c>
      <c r="H31">
        <v>2424</v>
      </c>
      <c r="I31">
        <v>116352</v>
      </c>
      <c r="J31">
        <v>21801080439</v>
      </c>
    </row>
    <row r="32" spans="1:10" hidden="1" x14ac:dyDescent="0.2">
      <c r="A32" t="s">
        <v>31</v>
      </c>
      <c r="B32" t="s">
        <v>247</v>
      </c>
      <c r="C32" t="s">
        <v>244</v>
      </c>
      <c r="E32" t="s">
        <v>245</v>
      </c>
      <c r="F32" t="s">
        <v>238</v>
      </c>
      <c r="G32">
        <v>48</v>
      </c>
      <c r="H32">
        <v>2424</v>
      </c>
      <c r="I32">
        <v>116352</v>
      </c>
      <c r="J32">
        <v>21801080439</v>
      </c>
    </row>
    <row r="33" spans="1:10" hidden="1" x14ac:dyDescent="0.2">
      <c r="A33" t="s">
        <v>32</v>
      </c>
      <c r="B33" t="s">
        <v>247</v>
      </c>
      <c r="C33" t="s">
        <v>244</v>
      </c>
      <c r="E33" t="s">
        <v>245</v>
      </c>
      <c r="F33" t="s">
        <v>238</v>
      </c>
      <c r="G33">
        <v>48</v>
      </c>
      <c r="H33">
        <v>2424</v>
      </c>
      <c r="I33">
        <v>116352</v>
      </c>
      <c r="J33">
        <v>21801080439</v>
      </c>
    </row>
    <row r="34" spans="1:10" hidden="1" x14ac:dyDescent="0.2">
      <c r="A34" t="s">
        <v>33</v>
      </c>
      <c r="B34" t="s">
        <v>247</v>
      </c>
      <c r="C34" t="s">
        <v>244</v>
      </c>
      <c r="E34" t="s">
        <v>245</v>
      </c>
      <c r="F34" t="s">
        <v>238</v>
      </c>
      <c r="G34">
        <v>308</v>
      </c>
      <c r="H34">
        <v>2424</v>
      </c>
      <c r="I34">
        <v>746592</v>
      </c>
      <c r="J34">
        <v>21801080439</v>
      </c>
    </row>
    <row r="35" spans="1:10" hidden="1" x14ac:dyDescent="0.2">
      <c r="A35" t="s">
        <v>34</v>
      </c>
      <c r="B35" t="s">
        <v>247</v>
      </c>
      <c r="C35" t="s">
        <v>244</v>
      </c>
      <c r="E35" t="s">
        <v>245</v>
      </c>
      <c r="F35" t="s">
        <v>238</v>
      </c>
      <c r="G35">
        <v>149</v>
      </c>
      <c r="H35">
        <v>2424</v>
      </c>
      <c r="I35">
        <v>361176</v>
      </c>
      <c r="J35">
        <v>21801080439</v>
      </c>
    </row>
    <row r="36" spans="1:10" hidden="1" x14ac:dyDescent="0.2">
      <c r="A36" t="s">
        <v>35</v>
      </c>
      <c r="B36" t="s">
        <v>247</v>
      </c>
      <c r="C36" t="s">
        <v>244</v>
      </c>
      <c r="F36" t="s">
        <v>235</v>
      </c>
      <c r="G36">
        <v>1317</v>
      </c>
      <c r="H36">
        <v>2096</v>
      </c>
      <c r="I36">
        <v>2760432</v>
      </c>
      <c r="J36">
        <v>21801080374</v>
      </c>
    </row>
    <row r="37" spans="1:10" hidden="1" x14ac:dyDescent="0.2">
      <c r="A37" t="s">
        <v>17</v>
      </c>
      <c r="B37" t="s">
        <v>246</v>
      </c>
      <c r="C37" t="s">
        <v>244</v>
      </c>
      <c r="F37" t="s">
        <v>235</v>
      </c>
      <c r="G37">
        <v>60</v>
      </c>
      <c r="H37">
        <v>2096</v>
      </c>
      <c r="I37">
        <v>125760</v>
      </c>
      <c r="J37">
        <v>21801080344</v>
      </c>
    </row>
    <row r="38" spans="1:10" hidden="1" x14ac:dyDescent="0.2">
      <c r="A38" t="s">
        <v>17</v>
      </c>
      <c r="B38" t="s">
        <v>246</v>
      </c>
      <c r="C38" t="s">
        <v>244</v>
      </c>
      <c r="F38" t="s">
        <v>235</v>
      </c>
      <c r="G38">
        <v>131</v>
      </c>
      <c r="H38">
        <v>2096</v>
      </c>
      <c r="I38">
        <v>274576</v>
      </c>
      <c r="J38">
        <v>21801080325</v>
      </c>
    </row>
    <row r="39" spans="1:10" hidden="1" x14ac:dyDescent="0.2">
      <c r="A39" t="s">
        <v>19</v>
      </c>
      <c r="B39" t="s">
        <v>246</v>
      </c>
      <c r="C39" t="s">
        <v>244</v>
      </c>
      <c r="E39" t="s">
        <v>245</v>
      </c>
      <c r="F39" t="s">
        <v>235</v>
      </c>
      <c r="G39">
        <v>6</v>
      </c>
      <c r="H39">
        <v>2492</v>
      </c>
      <c r="I39">
        <v>14952</v>
      </c>
      <c r="J39">
        <v>21801080325</v>
      </c>
    </row>
    <row r="40" spans="1:10" hidden="1" x14ac:dyDescent="0.2">
      <c r="A40" t="s">
        <v>36</v>
      </c>
      <c r="B40" t="s">
        <v>246</v>
      </c>
      <c r="C40" t="s">
        <v>244</v>
      </c>
      <c r="E40" t="s">
        <v>245</v>
      </c>
      <c r="F40" t="s">
        <v>235</v>
      </c>
      <c r="G40">
        <v>6</v>
      </c>
      <c r="H40">
        <v>2492</v>
      </c>
      <c r="I40">
        <v>14952</v>
      </c>
      <c r="J40">
        <v>21801080325</v>
      </c>
    </row>
    <row r="41" spans="1:10" hidden="1" x14ac:dyDescent="0.2">
      <c r="A41" t="s">
        <v>21</v>
      </c>
      <c r="B41" t="s">
        <v>246</v>
      </c>
      <c r="C41" t="s">
        <v>244</v>
      </c>
      <c r="E41" t="s">
        <v>245</v>
      </c>
      <c r="F41" t="s">
        <v>235</v>
      </c>
      <c r="G41">
        <v>6</v>
      </c>
      <c r="H41">
        <v>2492</v>
      </c>
      <c r="I41">
        <v>14952</v>
      </c>
      <c r="J41">
        <v>21801080325</v>
      </c>
    </row>
    <row r="42" spans="1:10" hidden="1" x14ac:dyDescent="0.2">
      <c r="A42" t="s">
        <v>22</v>
      </c>
      <c r="B42" t="s">
        <v>246</v>
      </c>
      <c r="C42" t="s">
        <v>244</v>
      </c>
      <c r="E42" t="s">
        <v>245</v>
      </c>
      <c r="F42" t="s">
        <v>235</v>
      </c>
      <c r="G42">
        <v>6</v>
      </c>
      <c r="H42">
        <v>2492</v>
      </c>
      <c r="I42">
        <v>14952</v>
      </c>
      <c r="J42">
        <v>21801080325</v>
      </c>
    </row>
    <row r="43" spans="1:10" hidden="1" x14ac:dyDescent="0.2">
      <c r="A43" t="s">
        <v>23</v>
      </c>
      <c r="B43" t="s">
        <v>246</v>
      </c>
      <c r="C43" t="s">
        <v>244</v>
      </c>
      <c r="E43" t="s">
        <v>245</v>
      </c>
      <c r="F43" t="s">
        <v>235</v>
      </c>
      <c r="G43">
        <v>6</v>
      </c>
      <c r="H43">
        <v>2492</v>
      </c>
      <c r="I43">
        <v>14952</v>
      </c>
      <c r="J43">
        <v>21801080325</v>
      </c>
    </row>
    <row r="44" spans="1:10" hidden="1" x14ac:dyDescent="0.2">
      <c r="A44" t="s">
        <v>37</v>
      </c>
      <c r="B44" t="s">
        <v>246</v>
      </c>
      <c r="C44" t="s">
        <v>244</v>
      </c>
      <c r="E44" t="s">
        <v>245</v>
      </c>
      <c r="F44" t="s">
        <v>235</v>
      </c>
      <c r="G44">
        <v>360</v>
      </c>
      <c r="H44">
        <v>2492</v>
      </c>
      <c r="I44">
        <v>897120</v>
      </c>
      <c r="J44">
        <v>21801080325</v>
      </c>
    </row>
    <row r="45" spans="1:10" hidden="1" x14ac:dyDescent="0.2">
      <c r="A45" t="s">
        <v>38</v>
      </c>
      <c r="B45" t="s">
        <v>246</v>
      </c>
      <c r="C45" t="s">
        <v>244</v>
      </c>
      <c r="D45" t="s">
        <v>243</v>
      </c>
      <c r="E45" t="s">
        <v>245</v>
      </c>
      <c r="F45" t="s">
        <v>238</v>
      </c>
      <c r="G45">
        <v>10</v>
      </c>
      <c r="H45">
        <v>2553</v>
      </c>
      <c r="I45">
        <v>25530</v>
      </c>
      <c r="J45">
        <v>21801080309</v>
      </c>
    </row>
    <row r="46" spans="1:10" hidden="1" x14ac:dyDescent="0.2">
      <c r="A46" t="s">
        <v>4</v>
      </c>
      <c r="B46" t="s">
        <v>128</v>
      </c>
      <c r="C46" t="s">
        <v>244</v>
      </c>
      <c r="F46" t="s">
        <v>238</v>
      </c>
      <c r="G46">
        <v>864</v>
      </c>
      <c r="H46">
        <v>1924</v>
      </c>
      <c r="I46">
        <v>1662336</v>
      </c>
      <c r="J46">
        <v>21801080309</v>
      </c>
    </row>
    <row r="47" spans="1:10" hidden="1" x14ac:dyDescent="0.2">
      <c r="A47" t="s">
        <v>5</v>
      </c>
      <c r="B47" t="s">
        <v>128</v>
      </c>
      <c r="C47" t="s">
        <v>244</v>
      </c>
      <c r="E47" t="s">
        <v>245</v>
      </c>
      <c r="F47" t="s">
        <v>238</v>
      </c>
      <c r="G47">
        <v>63</v>
      </c>
      <c r="H47">
        <v>2320</v>
      </c>
      <c r="I47">
        <v>146160</v>
      </c>
      <c r="J47">
        <v>21801080309</v>
      </c>
    </row>
    <row r="48" spans="1:10" hidden="1" x14ac:dyDescent="0.2">
      <c r="A48" t="s">
        <v>39</v>
      </c>
      <c r="B48" t="s">
        <v>128</v>
      </c>
      <c r="C48" t="s">
        <v>244</v>
      </c>
      <c r="E48" t="s">
        <v>245</v>
      </c>
      <c r="F48" t="s">
        <v>238</v>
      </c>
      <c r="G48">
        <v>266</v>
      </c>
      <c r="H48">
        <v>2320</v>
      </c>
      <c r="I48">
        <v>617120</v>
      </c>
      <c r="J48">
        <v>21801080309</v>
      </c>
    </row>
    <row r="49" spans="1:10" hidden="1" x14ac:dyDescent="0.2">
      <c r="A49" t="s">
        <v>6</v>
      </c>
      <c r="B49" t="s">
        <v>128</v>
      </c>
      <c r="C49" t="s">
        <v>244</v>
      </c>
      <c r="E49" t="s">
        <v>245</v>
      </c>
      <c r="F49" t="s">
        <v>238</v>
      </c>
      <c r="G49">
        <v>263</v>
      </c>
      <c r="H49">
        <v>2101</v>
      </c>
      <c r="I49">
        <v>552563</v>
      </c>
      <c r="J49">
        <v>21801080309</v>
      </c>
    </row>
    <row r="50" spans="1:10" hidden="1" x14ac:dyDescent="0.2">
      <c r="A50" t="s">
        <v>40</v>
      </c>
      <c r="B50" t="s">
        <v>128</v>
      </c>
      <c r="C50" t="s">
        <v>244</v>
      </c>
      <c r="E50" t="s">
        <v>245</v>
      </c>
      <c r="F50" t="s">
        <v>238</v>
      </c>
      <c r="G50">
        <v>163</v>
      </c>
      <c r="H50">
        <v>1924</v>
      </c>
      <c r="I50">
        <v>313612</v>
      </c>
      <c r="J50">
        <v>21801080309</v>
      </c>
    </row>
    <row r="51" spans="1:10" hidden="1" x14ac:dyDescent="0.2">
      <c r="A51" t="s">
        <v>41</v>
      </c>
      <c r="B51" t="s">
        <v>128</v>
      </c>
      <c r="C51" t="s">
        <v>244</v>
      </c>
      <c r="F51" t="s">
        <v>236</v>
      </c>
      <c r="G51">
        <v>226</v>
      </c>
      <c r="H51">
        <v>1924</v>
      </c>
      <c r="I51">
        <v>434824</v>
      </c>
      <c r="J51">
        <v>21801080297</v>
      </c>
    </row>
    <row r="52" spans="1:10" hidden="1" x14ac:dyDescent="0.2">
      <c r="A52" t="s">
        <v>42</v>
      </c>
      <c r="B52" t="s">
        <v>128</v>
      </c>
      <c r="C52" t="s">
        <v>244</v>
      </c>
      <c r="E52" t="s">
        <v>245</v>
      </c>
      <c r="F52" t="s">
        <v>236</v>
      </c>
      <c r="G52">
        <v>24</v>
      </c>
      <c r="H52">
        <v>2320</v>
      </c>
      <c r="I52">
        <v>55680</v>
      </c>
      <c r="J52">
        <v>21801080297</v>
      </c>
    </row>
    <row r="53" spans="1:10" hidden="1" x14ac:dyDescent="0.2">
      <c r="A53" t="s">
        <v>43</v>
      </c>
      <c r="B53" t="s">
        <v>128</v>
      </c>
      <c r="C53" t="s">
        <v>244</v>
      </c>
      <c r="E53" t="s">
        <v>245</v>
      </c>
      <c r="F53" t="s">
        <v>236</v>
      </c>
      <c r="G53">
        <v>24</v>
      </c>
      <c r="H53">
        <v>2320</v>
      </c>
      <c r="I53">
        <v>55680</v>
      </c>
      <c r="J53">
        <v>21801080297</v>
      </c>
    </row>
    <row r="54" spans="1:10" hidden="1" x14ac:dyDescent="0.2">
      <c r="A54" t="s">
        <v>44</v>
      </c>
      <c r="B54" t="s">
        <v>128</v>
      </c>
      <c r="C54" t="s">
        <v>244</v>
      </c>
      <c r="E54" t="s">
        <v>245</v>
      </c>
      <c r="F54" t="s">
        <v>236</v>
      </c>
      <c r="G54">
        <v>24</v>
      </c>
      <c r="H54">
        <v>2101</v>
      </c>
      <c r="I54">
        <v>50424</v>
      </c>
      <c r="J54">
        <v>21801080297</v>
      </c>
    </row>
    <row r="55" spans="1:10" hidden="1" x14ac:dyDescent="0.2">
      <c r="A55" t="s">
        <v>45</v>
      </c>
      <c r="B55" t="s">
        <v>128</v>
      </c>
      <c r="C55" t="s">
        <v>244</v>
      </c>
      <c r="E55" t="s">
        <v>245</v>
      </c>
      <c r="F55" t="s">
        <v>236</v>
      </c>
      <c r="G55">
        <v>24</v>
      </c>
      <c r="H55">
        <v>1924</v>
      </c>
      <c r="I55">
        <v>46176</v>
      </c>
      <c r="J55">
        <v>21801080297</v>
      </c>
    </row>
    <row r="56" spans="1:10" hidden="1" x14ac:dyDescent="0.2">
      <c r="A56" t="s">
        <v>46</v>
      </c>
      <c r="B56" t="s">
        <v>128</v>
      </c>
      <c r="C56" t="s">
        <v>244</v>
      </c>
      <c r="E56" t="s">
        <v>245</v>
      </c>
      <c r="F56" t="s">
        <v>236</v>
      </c>
      <c r="G56">
        <v>478</v>
      </c>
      <c r="H56">
        <v>2101</v>
      </c>
      <c r="I56">
        <v>1004278</v>
      </c>
      <c r="J56">
        <v>21801080297</v>
      </c>
    </row>
    <row r="57" spans="1:10" hidden="1" x14ac:dyDescent="0.2">
      <c r="A57" t="s">
        <v>7</v>
      </c>
      <c r="B57" t="s">
        <v>246</v>
      </c>
      <c r="C57" t="s">
        <v>244</v>
      </c>
      <c r="F57" t="s">
        <v>238</v>
      </c>
      <c r="G57">
        <v>70</v>
      </c>
      <c r="H57">
        <v>2028</v>
      </c>
      <c r="I57">
        <v>141960</v>
      </c>
      <c r="J57">
        <v>21801080256</v>
      </c>
    </row>
    <row r="58" spans="1:10" hidden="1" x14ac:dyDescent="0.2">
      <c r="A58" t="s">
        <v>7</v>
      </c>
      <c r="B58" t="s">
        <v>246</v>
      </c>
      <c r="C58" t="s">
        <v>244</v>
      </c>
      <c r="F58" t="s">
        <v>238</v>
      </c>
      <c r="G58">
        <v>1090</v>
      </c>
      <c r="H58">
        <v>2028</v>
      </c>
      <c r="I58">
        <v>2210520</v>
      </c>
      <c r="J58">
        <v>21801080185</v>
      </c>
    </row>
    <row r="59" spans="1:10" hidden="1" x14ac:dyDescent="0.2">
      <c r="A59" t="s">
        <v>4</v>
      </c>
      <c r="B59" t="s">
        <v>128</v>
      </c>
      <c r="C59" t="s">
        <v>244</v>
      </c>
      <c r="F59" t="s">
        <v>238</v>
      </c>
      <c r="G59">
        <v>1180</v>
      </c>
      <c r="H59">
        <v>1924</v>
      </c>
      <c r="I59">
        <v>2270320</v>
      </c>
      <c r="J59">
        <v>21801080184</v>
      </c>
    </row>
    <row r="60" spans="1:10" x14ac:dyDescent="0.2">
      <c r="A60" t="s">
        <v>7</v>
      </c>
      <c r="B60" t="s">
        <v>246</v>
      </c>
      <c r="C60" t="s">
        <v>242</v>
      </c>
      <c r="F60" t="s">
        <v>239</v>
      </c>
      <c r="G60">
        <v>7470</v>
      </c>
      <c r="H60">
        <v>1850</v>
      </c>
      <c r="I60">
        <v>13819500</v>
      </c>
      <c r="J60">
        <v>21801080183</v>
      </c>
    </row>
    <row r="61" spans="1:10" hidden="1" x14ac:dyDescent="0.2">
      <c r="A61" t="s">
        <v>7</v>
      </c>
      <c r="B61" t="s">
        <v>246</v>
      </c>
      <c r="C61" t="s">
        <v>244</v>
      </c>
      <c r="F61" t="s">
        <v>239</v>
      </c>
      <c r="G61">
        <v>1120</v>
      </c>
      <c r="H61">
        <v>2138</v>
      </c>
      <c r="I61">
        <v>2394560</v>
      </c>
      <c r="J61">
        <v>21801080180</v>
      </c>
    </row>
    <row r="62" spans="1:10" x14ac:dyDescent="0.2">
      <c r="A62" t="s">
        <v>7</v>
      </c>
      <c r="B62" t="s">
        <v>246</v>
      </c>
      <c r="C62" t="s">
        <v>242</v>
      </c>
      <c r="F62" t="s">
        <v>239</v>
      </c>
      <c r="G62">
        <v>820</v>
      </c>
      <c r="H62">
        <v>1850</v>
      </c>
      <c r="I62">
        <v>1517000</v>
      </c>
      <c r="J62">
        <v>21801080179</v>
      </c>
    </row>
    <row r="63" spans="1:10" hidden="1" x14ac:dyDescent="0.2">
      <c r="A63" t="s">
        <v>47</v>
      </c>
      <c r="B63" t="s">
        <v>250</v>
      </c>
      <c r="C63" t="s">
        <v>244</v>
      </c>
      <c r="F63" t="s">
        <v>236</v>
      </c>
      <c r="G63">
        <v>334</v>
      </c>
      <c r="H63">
        <v>1882</v>
      </c>
      <c r="I63">
        <v>628588</v>
      </c>
      <c r="J63">
        <v>21801080178</v>
      </c>
    </row>
    <row r="64" spans="1:10" hidden="1" x14ac:dyDescent="0.2">
      <c r="A64" t="s">
        <v>17</v>
      </c>
      <c r="B64" t="s">
        <v>246</v>
      </c>
      <c r="C64" t="s">
        <v>244</v>
      </c>
      <c r="F64" t="s">
        <v>235</v>
      </c>
      <c r="G64">
        <v>4601</v>
      </c>
      <c r="H64">
        <v>2096</v>
      </c>
      <c r="I64">
        <v>9643696</v>
      </c>
      <c r="J64">
        <v>21801080153</v>
      </c>
    </row>
    <row r="65" spans="1:10" hidden="1" x14ac:dyDescent="0.2">
      <c r="A65" t="s">
        <v>19</v>
      </c>
      <c r="B65" t="s">
        <v>246</v>
      </c>
      <c r="C65" t="s">
        <v>244</v>
      </c>
      <c r="E65" t="s">
        <v>245</v>
      </c>
      <c r="F65" t="s">
        <v>235</v>
      </c>
      <c r="G65">
        <v>984</v>
      </c>
      <c r="H65">
        <v>2492</v>
      </c>
      <c r="I65">
        <v>2452128</v>
      </c>
      <c r="J65">
        <v>21801080153</v>
      </c>
    </row>
    <row r="66" spans="1:10" hidden="1" x14ac:dyDescent="0.2">
      <c r="A66" t="s">
        <v>20</v>
      </c>
      <c r="B66" t="s">
        <v>246</v>
      </c>
      <c r="C66" t="s">
        <v>244</v>
      </c>
      <c r="E66" t="s">
        <v>245</v>
      </c>
      <c r="F66" t="s">
        <v>235</v>
      </c>
      <c r="G66">
        <v>58</v>
      </c>
      <c r="H66">
        <v>2492</v>
      </c>
      <c r="I66">
        <v>144536</v>
      </c>
      <c r="J66">
        <v>21801080153</v>
      </c>
    </row>
    <row r="67" spans="1:10" hidden="1" x14ac:dyDescent="0.2">
      <c r="A67" t="s">
        <v>21</v>
      </c>
      <c r="B67" t="s">
        <v>246</v>
      </c>
      <c r="C67" t="s">
        <v>244</v>
      </c>
      <c r="E67" t="s">
        <v>245</v>
      </c>
      <c r="F67" t="s">
        <v>235</v>
      </c>
      <c r="G67">
        <v>58</v>
      </c>
      <c r="H67">
        <v>2492</v>
      </c>
      <c r="I67">
        <v>144536</v>
      </c>
      <c r="J67">
        <v>21801080153</v>
      </c>
    </row>
    <row r="68" spans="1:10" hidden="1" x14ac:dyDescent="0.2">
      <c r="A68" t="s">
        <v>48</v>
      </c>
      <c r="B68" t="s">
        <v>246</v>
      </c>
      <c r="C68" t="s">
        <v>244</v>
      </c>
      <c r="E68" t="s">
        <v>245</v>
      </c>
      <c r="F68" t="s">
        <v>235</v>
      </c>
      <c r="G68">
        <v>981</v>
      </c>
      <c r="H68">
        <v>2492</v>
      </c>
      <c r="I68">
        <v>2444652</v>
      </c>
      <c r="J68">
        <v>21801080153</v>
      </c>
    </row>
    <row r="69" spans="1:10" hidden="1" x14ac:dyDescent="0.2">
      <c r="A69" t="s">
        <v>37</v>
      </c>
      <c r="B69" t="s">
        <v>246</v>
      </c>
      <c r="C69" t="s">
        <v>244</v>
      </c>
      <c r="E69" t="s">
        <v>245</v>
      </c>
      <c r="F69" t="s">
        <v>235</v>
      </c>
      <c r="G69">
        <v>435</v>
      </c>
      <c r="H69">
        <v>2492</v>
      </c>
      <c r="I69">
        <v>1084020</v>
      </c>
      <c r="J69">
        <v>21801080153</v>
      </c>
    </row>
    <row r="70" spans="1:10" hidden="1" x14ac:dyDescent="0.2">
      <c r="A70" t="s">
        <v>23</v>
      </c>
      <c r="B70" t="s">
        <v>246</v>
      </c>
      <c r="C70" t="s">
        <v>244</v>
      </c>
      <c r="E70" t="s">
        <v>245</v>
      </c>
      <c r="F70" t="s">
        <v>235</v>
      </c>
      <c r="G70">
        <v>10</v>
      </c>
      <c r="H70">
        <v>2492</v>
      </c>
      <c r="I70">
        <v>24920</v>
      </c>
      <c r="J70">
        <v>21801080153</v>
      </c>
    </row>
    <row r="71" spans="1:10" hidden="1" x14ac:dyDescent="0.2">
      <c r="A71" t="s">
        <v>49</v>
      </c>
      <c r="B71" t="s">
        <v>246</v>
      </c>
      <c r="C71" t="s">
        <v>244</v>
      </c>
      <c r="D71" t="s">
        <v>243</v>
      </c>
      <c r="E71" t="s">
        <v>245</v>
      </c>
      <c r="F71" t="s">
        <v>235</v>
      </c>
      <c r="G71">
        <v>3</v>
      </c>
      <c r="H71">
        <v>2621</v>
      </c>
      <c r="I71">
        <v>7863</v>
      </c>
      <c r="J71">
        <v>21801080153</v>
      </c>
    </row>
    <row r="72" spans="1:10" hidden="1" x14ac:dyDescent="0.2">
      <c r="A72" t="s">
        <v>50</v>
      </c>
      <c r="B72" t="s">
        <v>246</v>
      </c>
      <c r="C72" t="s">
        <v>244</v>
      </c>
      <c r="D72" t="s">
        <v>243</v>
      </c>
      <c r="E72" t="s">
        <v>245</v>
      </c>
      <c r="F72" t="s">
        <v>235</v>
      </c>
      <c r="G72">
        <v>6</v>
      </c>
      <c r="H72">
        <v>2621</v>
      </c>
      <c r="I72">
        <v>15726</v>
      </c>
      <c r="J72">
        <v>21801080153</v>
      </c>
    </row>
    <row r="73" spans="1:10" hidden="1" x14ac:dyDescent="0.2">
      <c r="A73" t="s">
        <v>51</v>
      </c>
      <c r="B73" t="s">
        <v>246</v>
      </c>
      <c r="C73" t="s">
        <v>244</v>
      </c>
      <c r="D73" t="s">
        <v>243</v>
      </c>
      <c r="E73" t="s">
        <v>245</v>
      </c>
      <c r="F73" t="s">
        <v>235</v>
      </c>
      <c r="G73">
        <v>15</v>
      </c>
      <c r="H73">
        <v>2621</v>
      </c>
      <c r="I73">
        <v>39315</v>
      </c>
      <c r="J73">
        <v>21801080153</v>
      </c>
    </row>
    <row r="74" spans="1:10" hidden="1" x14ac:dyDescent="0.2">
      <c r="A74" t="s">
        <v>52</v>
      </c>
      <c r="B74" t="s">
        <v>246</v>
      </c>
      <c r="C74" t="s">
        <v>244</v>
      </c>
      <c r="D74" t="s">
        <v>243</v>
      </c>
      <c r="F74" t="s">
        <v>235</v>
      </c>
      <c r="G74">
        <v>70</v>
      </c>
      <c r="H74">
        <v>2225</v>
      </c>
      <c r="I74">
        <v>155750</v>
      </c>
      <c r="J74">
        <v>21801080153</v>
      </c>
    </row>
    <row r="75" spans="1:10" hidden="1" x14ac:dyDescent="0.2">
      <c r="A75" t="s">
        <v>53</v>
      </c>
      <c r="B75" t="s">
        <v>246</v>
      </c>
      <c r="C75" t="s">
        <v>244</v>
      </c>
      <c r="F75" t="s">
        <v>235</v>
      </c>
      <c r="G75">
        <v>6751</v>
      </c>
      <c r="H75">
        <v>2096</v>
      </c>
      <c r="I75">
        <v>14150096</v>
      </c>
      <c r="J75">
        <v>21801080152</v>
      </c>
    </row>
    <row r="76" spans="1:10" hidden="1" x14ac:dyDescent="0.2">
      <c r="A76" t="s">
        <v>17</v>
      </c>
      <c r="B76" t="s">
        <v>246</v>
      </c>
      <c r="C76" t="s">
        <v>244</v>
      </c>
      <c r="F76" t="s">
        <v>240</v>
      </c>
      <c r="G76">
        <v>634</v>
      </c>
      <c r="H76">
        <v>2120</v>
      </c>
      <c r="I76">
        <v>1344080</v>
      </c>
      <c r="J76">
        <v>21801080126</v>
      </c>
    </row>
    <row r="77" spans="1:10" hidden="1" x14ac:dyDescent="0.2">
      <c r="A77" t="s">
        <v>17</v>
      </c>
      <c r="B77" t="s">
        <v>246</v>
      </c>
      <c r="C77" t="s">
        <v>244</v>
      </c>
      <c r="F77" t="s">
        <v>240</v>
      </c>
      <c r="G77">
        <v>2235</v>
      </c>
      <c r="H77">
        <v>2120</v>
      </c>
      <c r="I77">
        <v>4738200</v>
      </c>
      <c r="J77">
        <v>21801080125</v>
      </c>
    </row>
    <row r="78" spans="1:10" x14ac:dyDescent="0.2">
      <c r="A78" t="s">
        <v>17</v>
      </c>
      <c r="B78" t="s">
        <v>246</v>
      </c>
      <c r="C78" t="s">
        <v>242</v>
      </c>
      <c r="F78" t="s">
        <v>240</v>
      </c>
      <c r="G78">
        <v>3020</v>
      </c>
      <c r="H78">
        <v>1850</v>
      </c>
      <c r="I78">
        <v>5587000</v>
      </c>
      <c r="J78">
        <v>21801080108</v>
      </c>
    </row>
    <row r="79" spans="1:10" hidden="1" x14ac:dyDescent="0.2">
      <c r="A79" t="s">
        <v>277</v>
      </c>
      <c r="B79" t="s">
        <v>248</v>
      </c>
      <c r="C79" t="s">
        <v>244</v>
      </c>
      <c r="F79" t="s">
        <v>240</v>
      </c>
      <c r="G79">
        <v>84</v>
      </c>
      <c r="H79">
        <v>3790</v>
      </c>
      <c r="I79">
        <v>318360</v>
      </c>
      <c r="J79">
        <v>21801080057</v>
      </c>
    </row>
    <row r="80" spans="1:10" hidden="1" x14ac:dyDescent="0.2">
      <c r="A80" t="s">
        <v>55</v>
      </c>
      <c r="B80" t="s">
        <v>246</v>
      </c>
      <c r="C80" t="s">
        <v>244</v>
      </c>
      <c r="F80" t="s">
        <v>237</v>
      </c>
      <c r="G80">
        <v>310</v>
      </c>
      <c r="H80">
        <v>2041</v>
      </c>
      <c r="I80">
        <v>632710</v>
      </c>
      <c r="J80">
        <v>21801080039</v>
      </c>
    </row>
    <row r="81" spans="1:10" hidden="1" x14ac:dyDescent="0.2">
      <c r="A81" t="s">
        <v>17</v>
      </c>
      <c r="B81" t="s">
        <v>246</v>
      </c>
      <c r="C81" t="s">
        <v>244</v>
      </c>
      <c r="F81" t="s">
        <v>237</v>
      </c>
      <c r="G81">
        <v>1140</v>
      </c>
      <c r="H81">
        <v>2041</v>
      </c>
      <c r="I81">
        <v>2326740</v>
      </c>
      <c r="J81">
        <v>21801080038</v>
      </c>
    </row>
    <row r="82" spans="1:10" hidden="1" x14ac:dyDescent="0.2">
      <c r="A82" t="s">
        <v>17</v>
      </c>
      <c r="B82" t="s">
        <v>246</v>
      </c>
      <c r="C82" t="s">
        <v>244</v>
      </c>
      <c r="F82" t="s">
        <v>241</v>
      </c>
      <c r="G82">
        <v>1600</v>
      </c>
      <c r="H82">
        <v>2096</v>
      </c>
      <c r="I82">
        <v>3353600</v>
      </c>
      <c r="J82">
        <v>20801080998</v>
      </c>
    </row>
    <row r="83" spans="1:10" x14ac:dyDescent="0.2">
      <c r="A83" t="s">
        <v>35</v>
      </c>
      <c r="B83" t="s">
        <v>247</v>
      </c>
      <c r="C83" t="s">
        <v>242</v>
      </c>
      <c r="F83" t="s">
        <v>239</v>
      </c>
      <c r="G83">
        <v>1910</v>
      </c>
      <c r="H83">
        <v>1850</v>
      </c>
      <c r="I83">
        <v>3533500</v>
      </c>
      <c r="J83">
        <v>20801080997</v>
      </c>
    </row>
    <row r="84" spans="1:10" x14ac:dyDescent="0.2">
      <c r="A84" t="s">
        <v>56</v>
      </c>
      <c r="B84" t="s">
        <v>246</v>
      </c>
      <c r="C84" t="s">
        <v>242</v>
      </c>
      <c r="F84" t="s">
        <v>240</v>
      </c>
      <c r="G84">
        <v>2168</v>
      </c>
      <c r="H84">
        <v>1850</v>
      </c>
      <c r="I84">
        <v>4010800</v>
      </c>
      <c r="J84">
        <v>20801080958</v>
      </c>
    </row>
    <row r="85" spans="1:10" x14ac:dyDescent="0.2">
      <c r="A85" t="s">
        <v>56</v>
      </c>
      <c r="B85" t="s">
        <v>246</v>
      </c>
      <c r="C85" t="s">
        <v>242</v>
      </c>
      <c r="F85" t="s">
        <v>240</v>
      </c>
      <c r="G85">
        <v>2067</v>
      </c>
      <c r="H85">
        <v>1850</v>
      </c>
      <c r="I85">
        <v>3823950</v>
      </c>
      <c r="J85">
        <v>20801080957</v>
      </c>
    </row>
    <row r="86" spans="1:10" x14ac:dyDescent="0.2">
      <c r="A86" t="s">
        <v>57</v>
      </c>
      <c r="B86" t="s">
        <v>246</v>
      </c>
      <c r="C86" t="s">
        <v>242</v>
      </c>
      <c r="D86" t="s">
        <v>243</v>
      </c>
      <c r="F86" t="s">
        <v>240</v>
      </c>
      <c r="G86">
        <v>23</v>
      </c>
      <c r="H86">
        <v>1979</v>
      </c>
      <c r="I86">
        <v>45517</v>
      </c>
      <c r="J86">
        <v>20801080956</v>
      </c>
    </row>
    <row r="87" spans="1:10" x14ac:dyDescent="0.2">
      <c r="A87" t="s">
        <v>56</v>
      </c>
      <c r="B87" t="s">
        <v>246</v>
      </c>
      <c r="C87" t="s">
        <v>242</v>
      </c>
      <c r="F87" t="s">
        <v>240</v>
      </c>
      <c r="G87">
        <v>4291</v>
      </c>
      <c r="H87">
        <v>1850</v>
      </c>
      <c r="I87">
        <v>7938350</v>
      </c>
      <c r="J87">
        <v>20801080956</v>
      </c>
    </row>
    <row r="88" spans="1:10" x14ac:dyDescent="0.2">
      <c r="A88" t="s">
        <v>7</v>
      </c>
      <c r="B88" t="s">
        <v>246</v>
      </c>
      <c r="C88" t="s">
        <v>242</v>
      </c>
      <c r="F88" t="s">
        <v>239</v>
      </c>
      <c r="G88">
        <v>750</v>
      </c>
      <c r="H88">
        <v>1850</v>
      </c>
      <c r="I88">
        <v>1387500</v>
      </c>
      <c r="J88">
        <v>20801080954</v>
      </c>
    </row>
    <row r="89" spans="1:10" x14ac:dyDescent="0.2">
      <c r="A89" t="s">
        <v>7</v>
      </c>
      <c r="B89" t="s">
        <v>246</v>
      </c>
      <c r="C89" t="s">
        <v>242</v>
      </c>
      <c r="F89" t="s">
        <v>239</v>
      </c>
      <c r="G89">
        <v>18600</v>
      </c>
      <c r="H89">
        <v>1850</v>
      </c>
      <c r="I89">
        <v>34410000</v>
      </c>
      <c r="J89">
        <v>20801080792</v>
      </c>
    </row>
  </sheetData>
  <autoFilter ref="A1:J89">
    <filterColumn colId="2">
      <filters>
        <filter val="bez dopravy"/>
      </filters>
    </filterColumn>
  </autoFilter>
  <pageMargins left="0.7" right="0.7" top="0.78740157499999996" bottom="0.78740157499999996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9"/>
  <dimension ref="A1:J89"/>
  <sheetViews>
    <sheetView workbookViewId="0">
      <selection activeCell="C13" sqref="C13:G21"/>
    </sheetView>
  </sheetViews>
  <sheetFormatPr defaultRowHeight="12.75" x14ac:dyDescent="0.2"/>
  <cols>
    <col min="1" max="1" width="60.125" customWidth="1"/>
    <col min="2" max="2" width="30.75" customWidth="1"/>
    <col min="3" max="5" width="12.125" customWidth="1"/>
    <col min="6" max="6" width="11.25" customWidth="1"/>
    <col min="7" max="7" width="8.875" customWidth="1"/>
    <col min="8" max="8" width="9.125" customWidth="1"/>
    <col min="9" max="9" width="17.375" customWidth="1"/>
    <col min="10" max="254" width="15" customWidth="1"/>
  </cols>
  <sheetData>
    <row r="1" spans="1:10" ht="13.5" thickBot="1" x14ac:dyDescent="0.25">
      <c r="A1" s="1" t="s">
        <v>0</v>
      </c>
      <c r="B1" s="1"/>
      <c r="C1" s="1" t="s">
        <v>232</v>
      </c>
      <c r="D1" s="1" t="s">
        <v>243</v>
      </c>
      <c r="E1" s="1" t="s">
        <v>245</v>
      </c>
      <c r="F1" s="1" t="s">
        <v>233</v>
      </c>
      <c r="G1" s="1" t="s">
        <v>1</v>
      </c>
      <c r="H1" s="1" t="s">
        <v>2</v>
      </c>
      <c r="I1" s="1" t="s">
        <v>3</v>
      </c>
    </row>
    <row r="2" spans="1:10" x14ac:dyDescent="0.2">
      <c r="A2" t="s">
        <v>7</v>
      </c>
      <c r="B2" t="s">
        <v>246</v>
      </c>
      <c r="C2" t="s">
        <v>244</v>
      </c>
      <c r="F2" t="s">
        <v>234</v>
      </c>
      <c r="G2">
        <v>191</v>
      </c>
      <c r="H2">
        <v>2096</v>
      </c>
      <c r="I2">
        <v>400336</v>
      </c>
      <c r="J2">
        <v>21801080619</v>
      </c>
    </row>
    <row r="3" spans="1:10" x14ac:dyDescent="0.2">
      <c r="A3" t="s">
        <v>8</v>
      </c>
      <c r="B3" t="s">
        <v>246</v>
      </c>
      <c r="C3" t="s">
        <v>244</v>
      </c>
      <c r="F3" t="s">
        <v>235</v>
      </c>
      <c r="G3">
        <v>3124</v>
      </c>
      <c r="H3">
        <v>2096</v>
      </c>
      <c r="I3">
        <v>6547904</v>
      </c>
      <c r="J3">
        <v>21801080533</v>
      </c>
    </row>
    <row r="4" spans="1:10" x14ac:dyDescent="0.2">
      <c r="A4" t="s">
        <v>9</v>
      </c>
      <c r="B4" t="s">
        <v>246</v>
      </c>
      <c r="C4" t="s">
        <v>244</v>
      </c>
      <c r="D4" t="s">
        <v>243</v>
      </c>
      <c r="F4" t="s">
        <v>235</v>
      </c>
      <c r="G4">
        <v>54</v>
      </c>
      <c r="H4">
        <v>2225</v>
      </c>
      <c r="I4">
        <v>120150</v>
      </c>
      <c r="J4">
        <v>21801080533</v>
      </c>
    </row>
    <row r="5" spans="1:10" x14ac:dyDescent="0.2">
      <c r="A5" t="s">
        <v>10</v>
      </c>
      <c r="B5" t="s">
        <v>246</v>
      </c>
      <c r="C5" t="s">
        <v>244</v>
      </c>
      <c r="D5" t="s">
        <v>243</v>
      </c>
      <c r="E5" t="s">
        <v>245</v>
      </c>
      <c r="F5" t="s">
        <v>235</v>
      </c>
      <c r="G5">
        <v>16</v>
      </c>
      <c r="H5">
        <v>2621</v>
      </c>
      <c r="I5">
        <v>41936</v>
      </c>
      <c r="J5">
        <v>21801080533</v>
      </c>
    </row>
    <row r="6" spans="1:10" x14ac:dyDescent="0.2">
      <c r="A6" t="s">
        <v>11</v>
      </c>
      <c r="B6" t="s">
        <v>246</v>
      </c>
      <c r="C6" t="s">
        <v>244</v>
      </c>
      <c r="E6" t="s">
        <v>245</v>
      </c>
      <c r="F6" t="s">
        <v>235</v>
      </c>
      <c r="G6">
        <v>103</v>
      </c>
      <c r="H6">
        <v>2492</v>
      </c>
      <c r="I6">
        <v>256676</v>
      </c>
      <c r="J6">
        <v>21801080533</v>
      </c>
    </row>
    <row r="7" spans="1:10" x14ac:dyDescent="0.2">
      <c r="A7" t="s">
        <v>12</v>
      </c>
      <c r="B7" t="s">
        <v>246</v>
      </c>
      <c r="C7" t="s">
        <v>244</v>
      </c>
      <c r="E7" t="s">
        <v>245</v>
      </c>
      <c r="F7" t="s">
        <v>235</v>
      </c>
      <c r="G7">
        <v>103</v>
      </c>
      <c r="H7">
        <v>2492</v>
      </c>
      <c r="I7">
        <v>256676</v>
      </c>
      <c r="J7">
        <v>21801080533</v>
      </c>
    </row>
    <row r="8" spans="1:10" x14ac:dyDescent="0.2">
      <c r="A8" t="s">
        <v>13</v>
      </c>
      <c r="B8" t="s">
        <v>246</v>
      </c>
      <c r="C8" t="s">
        <v>244</v>
      </c>
      <c r="E8" t="s">
        <v>245</v>
      </c>
      <c r="F8" t="s">
        <v>235</v>
      </c>
      <c r="G8">
        <v>332</v>
      </c>
      <c r="H8">
        <v>2492</v>
      </c>
      <c r="I8">
        <v>827344</v>
      </c>
      <c r="J8">
        <v>21801080533</v>
      </c>
    </row>
    <row r="9" spans="1:10" x14ac:dyDescent="0.2">
      <c r="A9" t="s">
        <v>14</v>
      </c>
      <c r="B9" t="s">
        <v>246</v>
      </c>
      <c r="C9" t="s">
        <v>244</v>
      </c>
      <c r="E9" t="s">
        <v>245</v>
      </c>
      <c r="F9" t="s">
        <v>235</v>
      </c>
      <c r="G9">
        <v>206</v>
      </c>
      <c r="H9">
        <v>2492</v>
      </c>
      <c r="I9">
        <v>513352</v>
      </c>
      <c r="J9">
        <v>21801080533</v>
      </c>
    </row>
    <row r="10" spans="1:10" x14ac:dyDescent="0.2">
      <c r="A10" t="s">
        <v>15</v>
      </c>
      <c r="B10" t="s">
        <v>246</v>
      </c>
      <c r="C10" t="s">
        <v>244</v>
      </c>
      <c r="E10" t="s">
        <v>245</v>
      </c>
      <c r="F10" t="s">
        <v>235</v>
      </c>
      <c r="G10">
        <v>1368</v>
      </c>
      <c r="H10">
        <v>2492</v>
      </c>
      <c r="I10">
        <v>3409056</v>
      </c>
      <c r="J10">
        <v>21801080533</v>
      </c>
    </row>
    <row r="11" spans="1:10" x14ac:dyDescent="0.2">
      <c r="A11" t="s">
        <v>16</v>
      </c>
      <c r="B11" t="s">
        <v>246</v>
      </c>
      <c r="C11" t="s">
        <v>244</v>
      </c>
      <c r="E11" t="s">
        <v>245</v>
      </c>
      <c r="F11" t="s">
        <v>235</v>
      </c>
      <c r="G11">
        <v>1076</v>
      </c>
      <c r="H11">
        <v>2492</v>
      </c>
      <c r="I11">
        <v>2681392</v>
      </c>
      <c r="J11">
        <v>21801080533</v>
      </c>
    </row>
    <row r="12" spans="1:10" x14ac:dyDescent="0.2">
      <c r="A12" t="s">
        <v>7</v>
      </c>
      <c r="B12" t="s">
        <v>246</v>
      </c>
      <c r="C12" t="s">
        <v>244</v>
      </c>
      <c r="F12" t="s">
        <v>234</v>
      </c>
      <c r="G12">
        <v>4018.9999999999995</v>
      </c>
      <c r="H12">
        <v>2096</v>
      </c>
      <c r="I12">
        <v>8423824</v>
      </c>
      <c r="J12">
        <v>21801080474</v>
      </c>
    </row>
    <row r="13" spans="1:10" x14ac:dyDescent="0.2">
      <c r="A13" t="s">
        <v>7</v>
      </c>
      <c r="B13" t="s">
        <v>246</v>
      </c>
      <c r="C13" t="s">
        <v>244</v>
      </c>
      <c r="F13" t="s">
        <v>236</v>
      </c>
      <c r="G13">
        <v>3730</v>
      </c>
      <c r="H13">
        <v>2028</v>
      </c>
      <c r="I13">
        <v>7564440</v>
      </c>
      <c r="J13">
        <v>21801080472</v>
      </c>
    </row>
    <row r="14" spans="1:10" x14ac:dyDescent="0.2">
      <c r="A14" t="s">
        <v>17</v>
      </c>
      <c r="B14" t="s">
        <v>246</v>
      </c>
      <c r="C14" t="s">
        <v>244</v>
      </c>
      <c r="F14" t="s">
        <v>235</v>
      </c>
      <c r="G14">
        <v>5292</v>
      </c>
      <c r="H14">
        <v>2096</v>
      </c>
      <c r="I14">
        <v>11092032</v>
      </c>
      <c r="J14">
        <v>21801080465</v>
      </c>
    </row>
    <row r="15" spans="1:10" x14ac:dyDescent="0.2">
      <c r="A15" t="s">
        <v>17</v>
      </c>
      <c r="B15" t="s">
        <v>246</v>
      </c>
      <c r="C15" t="s">
        <v>244</v>
      </c>
      <c r="F15" t="s">
        <v>237</v>
      </c>
      <c r="G15">
        <v>1520</v>
      </c>
      <c r="H15">
        <v>2041</v>
      </c>
      <c r="I15">
        <v>3102320</v>
      </c>
      <c r="J15">
        <v>21801080463</v>
      </c>
    </row>
    <row r="16" spans="1:10" x14ac:dyDescent="0.2">
      <c r="A16" t="s">
        <v>18</v>
      </c>
      <c r="B16" t="s">
        <v>246</v>
      </c>
      <c r="C16" t="s">
        <v>244</v>
      </c>
      <c r="D16" t="s">
        <v>243</v>
      </c>
      <c r="F16" t="s">
        <v>237</v>
      </c>
      <c r="G16">
        <v>480</v>
      </c>
      <c r="H16">
        <v>2170</v>
      </c>
      <c r="I16">
        <v>1041600</v>
      </c>
      <c r="J16">
        <v>21801080463</v>
      </c>
    </row>
    <row r="17" spans="1:10" x14ac:dyDescent="0.2">
      <c r="A17" t="s">
        <v>17</v>
      </c>
      <c r="B17" t="s">
        <v>246</v>
      </c>
      <c r="C17" t="s">
        <v>244</v>
      </c>
      <c r="F17" t="s">
        <v>235</v>
      </c>
      <c r="G17">
        <v>4980</v>
      </c>
      <c r="H17">
        <v>2096</v>
      </c>
      <c r="I17">
        <v>10438080</v>
      </c>
      <c r="J17">
        <v>21801080445</v>
      </c>
    </row>
    <row r="18" spans="1:10" x14ac:dyDescent="0.2">
      <c r="A18" t="s">
        <v>19</v>
      </c>
      <c r="B18" t="s">
        <v>246</v>
      </c>
      <c r="C18" t="s">
        <v>244</v>
      </c>
      <c r="E18" t="s">
        <v>245</v>
      </c>
      <c r="F18" t="s">
        <v>235</v>
      </c>
      <c r="G18">
        <v>34</v>
      </c>
      <c r="H18">
        <v>2492</v>
      </c>
      <c r="I18">
        <v>84728</v>
      </c>
      <c r="J18">
        <v>21801080445</v>
      </c>
    </row>
    <row r="19" spans="1:10" x14ac:dyDescent="0.2">
      <c r="A19" t="s">
        <v>20</v>
      </c>
      <c r="B19" t="s">
        <v>246</v>
      </c>
      <c r="C19" t="s">
        <v>244</v>
      </c>
      <c r="E19" t="s">
        <v>245</v>
      </c>
      <c r="F19" t="s">
        <v>235</v>
      </c>
      <c r="G19">
        <v>34</v>
      </c>
      <c r="H19">
        <v>2492</v>
      </c>
      <c r="I19">
        <v>84728</v>
      </c>
      <c r="J19">
        <v>21801080445</v>
      </c>
    </row>
    <row r="20" spans="1:10" x14ac:dyDescent="0.2">
      <c r="A20" t="s">
        <v>21</v>
      </c>
      <c r="B20" t="s">
        <v>246</v>
      </c>
      <c r="C20" t="s">
        <v>244</v>
      </c>
      <c r="E20" t="s">
        <v>245</v>
      </c>
      <c r="F20" t="s">
        <v>235</v>
      </c>
      <c r="G20">
        <v>34</v>
      </c>
      <c r="H20">
        <v>2492</v>
      </c>
      <c r="I20">
        <v>84728</v>
      </c>
      <c r="J20">
        <v>21801080445</v>
      </c>
    </row>
    <row r="21" spans="1:10" x14ac:dyDescent="0.2">
      <c r="A21" t="s">
        <v>22</v>
      </c>
      <c r="B21" t="s">
        <v>246</v>
      </c>
      <c r="C21" t="s">
        <v>244</v>
      </c>
      <c r="E21" t="s">
        <v>245</v>
      </c>
      <c r="F21" t="s">
        <v>235</v>
      </c>
      <c r="G21">
        <v>362</v>
      </c>
      <c r="H21">
        <v>2492</v>
      </c>
      <c r="I21">
        <v>902104</v>
      </c>
      <c r="J21">
        <v>21801080445</v>
      </c>
    </row>
    <row r="22" spans="1:10" x14ac:dyDescent="0.2">
      <c r="A22" t="s">
        <v>23</v>
      </c>
      <c r="B22" t="s">
        <v>246</v>
      </c>
      <c r="C22" t="s">
        <v>244</v>
      </c>
      <c r="E22" t="s">
        <v>245</v>
      </c>
      <c r="F22" t="s">
        <v>235</v>
      </c>
      <c r="G22">
        <v>142</v>
      </c>
      <c r="H22">
        <v>2492</v>
      </c>
      <c r="I22">
        <v>353864</v>
      </c>
      <c r="J22">
        <v>21801080445</v>
      </c>
    </row>
    <row r="23" spans="1:10" x14ac:dyDescent="0.2">
      <c r="A23" t="s">
        <v>24</v>
      </c>
      <c r="B23" t="s">
        <v>246</v>
      </c>
      <c r="C23" t="s">
        <v>244</v>
      </c>
      <c r="E23" t="s">
        <v>245</v>
      </c>
      <c r="F23" t="s">
        <v>235</v>
      </c>
      <c r="G23">
        <v>234</v>
      </c>
      <c r="H23">
        <v>2492</v>
      </c>
      <c r="I23">
        <v>583128</v>
      </c>
      <c r="J23">
        <v>21801080445</v>
      </c>
    </row>
    <row r="24" spans="1:10" x14ac:dyDescent="0.2">
      <c r="A24" t="s">
        <v>25</v>
      </c>
      <c r="B24" t="s">
        <v>246</v>
      </c>
      <c r="C24" t="s">
        <v>244</v>
      </c>
      <c r="D24" t="s">
        <v>243</v>
      </c>
      <c r="E24" t="s">
        <v>245</v>
      </c>
      <c r="F24" t="s">
        <v>235</v>
      </c>
      <c r="G24">
        <v>16</v>
      </c>
      <c r="H24">
        <v>2621</v>
      </c>
      <c r="I24">
        <v>41936</v>
      </c>
      <c r="J24">
        <v>21801080445</v>
      </c>
    </row>
    <row r="25" spans="1:10" x14ac:dyDescent="0.2">
      <c r="A25" t="s">
        <v>26</v>
      </c>
      <c r="B25" t="s">
        <v>246</v>
      </c>
      <c r="C25" t="s">
        <v>244</v>
      </c>
      <c r="D25" t="s">
        <v>243</v>
      </c>
      <c r="F25" t="s">
        <v>235</v>
      </c>
      <c r="G25">
        <v>81</v>
      </c>
      <c r="H25">
        <v>2225</v>
      </c>
      <c r="I25">
        <v>180225</v>
      </c>
      <c r="J25">
        <v>21801080445</v>
      </c>
    </row>
    <row r="26" spans="1:10" x14ac:dyDescent="0.2">
      <c r="A26" t="s">
        <v>17</v>
      </c>
      <c r="B26" t="s">
        <v>246</v>
      </c>
      <c r="C26" t="s">
        <v>244</v>
      </c>
      <c r="F26" t="s">
        <v>235</v>
      </c>
      <c r="G26">
        <v>6251</v>
      </c>
      <c r="H26">
        <v>2096</v>
      </c>
      <c r="I26">
        <v>13102096</v>
      </c>
      <c r="J26">
        <v>21801080444</v>
      </c>
    </row>
    <row r="27" spans="1:10" x14ac:dyDescent="0.2">
      <c r="A27" t="s">
        <v>27</v>
      </c>
      <c r="B27" t="s">
        <v>247</v>
      </c>
      <c r="C27" t="s">
        <v>244</v>
      </c>
      <c r="F27" t="s">
        <v>235</v>
      </c>
      <c r="G27">
        <v>3483</v>
      </c>
      <c r="H27">
        <v>2096</v>
      </c>
      <c r="I27">
        <v>7300368</v>
      </c>
      <c r="J27">
        <v>21801080442</v>
      </c>
    </row>
    <row r="28" spans="1:10" x14ac:dyDescent="0.2">
      <c r="A28" t="s">
        <v>28</v>
      </c>
      <c r="B28" t="s">
        <v>246</v>
      </c>
      <c r="C28" t="s">
        <v>244</v>
      </c>
      <c r="F28" t="s">
        <v>235</v>
      </c>
      <c r="G28">
        <v>42</v>
      </c>
      <c r="H28">
        <v>2096</v>
      </c>
      <c r="I28">
        <v>88032</v>
      </c>
      <c r="J28">
        <v>21801080442</v>
      </c>
    </row>
    <row r="29" spans="1:10" x14ac:dyDescent="0.2">
      <c r="A29" t="s">
        <v>29</v>
      </c>
      <c r="B29" t="s">
        <v>250</v>
      </c>
      <c r="C29" t="s">
        <v>242</v>
      </c>
      <c r="F29" t="s">
        <v>238</v>
      </c>
      <c r="G29">
        <v>23</v>
      </c>
      <c r="H29">
        <v>1704</v>
      </c>
      <c r="I29">
        <v>39192</v>
      </c>
      <c r="J29">
        <v>21801080440</v>
      </c>
    </row>
    <row r="30" spans="1:10" x14ac:dyDescent="0.2">
      <c r="A30" t="s">
        <v>27</v>
      </c>
      <c r="B30" t="s">
        <v>247</v>
      </c>
      <c r="C30" t="s">
        <v>244</v>
      </c>
      <c r="F30" t="s">
        <v>238</v>
      </c>
      <c r="G30">
        <v>995</v>
      </c>
      <c r="H30">
        <v>2028</v>
      </c>
      <c r="I30">
        <v>2017860</v>
      </c>
      <c r="J30">
        <v>21801080439</v>
      </c>
    </row>
    <row r="31" spans="1:10" x14ac:dyDescent="0.2">
      <c r="A31" t="s">
        <v>30</v>
      </c>
      <c r="B31" t="s">
        <v>247</v>
      </c>
      <c r="C31" t="s">
        <v>244</v>
      </c>
      <c r="E31" t="s">
        <v>245</v>
      </c>
      <c r="F31" t="s">
        <v>238</v>
      </c>
      <c r="G31">
        <v>48</v>
      </c>
      <c r="H31">
        <v>2424</v>
      </c>
      <c r="I31">
        <v>116352</v>
      </c>
      <c r="J31">
        <v>21801080439</v>
      </c>
    </row>
    <row r="32" spans="1:10" x14ac:dyDescent="0.2">
      <c r="A32" t="s">
        <v>31</v>
      </c>
      <c r="B32" t="s">
        <v>247</v>
      </c>
      <c r="C32" t="s">
        <v>244</v>
      </c>
      <c r="E32" t="s">
        <v>245</v>
      </c>
      <c r="F32" t="s">
        <v>238</v>
      </c>
      <c r="G32">
        <v>48</v>
      </c>
      <c r="H32">
        <v>2424</v>
      </c>
      <c r="I32">
        <v>116352</v>
      </c>
      <c r="J32">
        <v>21801080439</v>
      </c>
    </row>
    <row r="33" spans="1:10" x14ac:dyDescent="0.2">
      <c r="A33" t="s">
        <v>32</v>
      </c>
      <c r="B33" t="s">
        <v>247</v>
      </c>
      <c r="C33" t="s">
        <v>244</v>
      </c>
      <c r="E33" t="s">
        <v>245</v>
      </c>
      <c r="F33" t="s">
        <v>238</v>
      </c>
      <c r="G33">
        <v>48</v>
      </c>
      <c r="H33">
        <v>2424</v>
      </c>
      <c r="I33">
        <v>116352</v>
      </c>
      <c r="J33">
        <v>21801080439</v>
      </c>
    </row>
    <row r="34" spans="1:10" x14ac:dyDescent="0.2">
      <c r="A34" t="s">
        <v>33</v>
      </c>
      <c r="B34" t="s">
        <v>247</v>
      </c>
      <c r="C34" t="s">
        <v>244</v>
      </c>
      <c r="E34" t="s">
        <v>245</v>
      </c>
      <c r="F34" t="s">
        <v>238</v>
      </c>
      <c r="G34">
        <v>308</v>
      </c>
      <c r="H34">
        <v>2424</v>
      </c>
      <c r="I34">
        <v>746592</v>
      </c>
      <c r="J34">
        <v>21801080439</v>
      </c>
    </row>
    <row r="35" spans="1:10" x14ac:dyDescent="0.2">
      <c r="A35" t="s">
        <v>34</v>
      </c>
      <c r="B35" t="s">
        <v>247</v>
      </c>
      <c r="C35" t="s">
        <v>244</v>
      </c>
      <c r="E35" t="s">
        <v>245</v>
      </c>
      <c r="F35" t="s">
        <v>238</v>
      </c>
      <c r="G35">
        <v>149</v>
      </c>
      <c r="H35">
        <v>2424</v>
      </c>
      <c r="I35">
        <v>361176</v>
      </c>
      <c r="J35">
        <v>21801080439</v>
      </c>
    </row>
    <row r="36" spans="1:10" x14ac:dyDescent="0.2">
      <c r="A36" t="s">
        <v>35</v>
      </c>
      <c r="B36" t="s">
        <v>247</v>
      </c>
      <c r="C36" t="s">
        <v>244</v>
      </c>
      <c r="F36" t="s">
        <v>235</v>
      </c>
      <c r="G36">
        <v>1317</v>
      </c>
      <c r="H36">
        <v>2096</v>
      </c>
      <c r="I36">
        <v>2760432</v>
      </c>
      <c r="J36">
        <v>21801080374</v>
      </c>
    </row>
    <row r="37" spans="1:10" x14ac:dyDescent="0.2">
      <c r="A37" t="s">
        <v>17</v>
      </c>
      <c r="B37" t="s">
        <v>246</v>
      </c>
      <c r="C37" t="s">
        <v>244</v>
      </c>
      <c r="F37" t="s">
        <v>235</v>
      </c>
      <c r="G37">
        <v>60</v>
      </c>
      <c r="H37">
        <v>2096</v>
      </c>
      <c r="I37">
        <v>125760</v>
      </c>
      <c r="J37">
        <v>21801080344</v>
      </c>
    </row>
    <row r="38" spans="1:10" x14ac:dyDescent="0.2">
      <c r="A38" t="s">
        <v>17</v>
      </c>
      <c r="B38" t="s">
        <v>246</v>
      </c>
      <c r="C38" t="s">
        <v>244</v>
      </c>
      <c r="F38" t="s">
        <v>235</v>
      </c>
      <c r="G38">
        <v>131</v>
      </c>
      <c r="H38">
        <v>2096</v>
      </c>
      <c r="I38">
        <v>274576</v>
      </c>
      <c r="J38">
        <v>21801080325</v>
      </c>
    </row>
    <row r="39" spans="1:10" x14ac:dyDescent="0.2">
      <c r="A39" t="s">
        <v>19</v>
      </c>
      <c r="B39" t="s">
        <v>246</v>
      </c>
      <c r="C39" t="s">
        <v>244</v>
      </c>
      <c r="E39" t="s">
        <v>245</v>
      </c>
      <c r="F39" t="s">
        <v>235</v>
      </c>
      <c r="G39">
        <v>6</v>
      </c>
      <c r="H39">
        <v>2492</v>
      </c>
      <c r="I39">
        <v>14952</v>
      </c>
      <c r="J39">
        <v>21801080325</v>
      </c>
    </row>
    <row r="40" spans="1:10" x14ac:dyDescent="0.2">
      <c r="A40" t="s">
        <v>36</v>
      </c>
      <c r="B40" t="s">
        <v>246</v>
      </c>
      <c r="C40" t="s">
        <v>244</v>
      </c>
      <c r="E40" t="s">
        <v>245</v>
      </c>
      <c r="F40" t="s">
        <v>235</v>
      </c>
      <c r="G40">
        <v>6</v>
      </c>
      <c r="H40">
        <v>2492</v>
      </c>
      <c r="I40">
        <v>14952</v>
      </c>
      <c r="J40">
        <v>21801080325</v>
      </c>
    </row>
    <row r="41" spans="1:10" x14ac:dyDescent="0.2">
      <c r="A41" t="s">
        <v>21</v>
      </c>
      <c r="B41" t="s">
        <v>246</v>
      </c>
      <c r="C41" t="s">
        <v>244</v>
      </c>
      <c r="E41" t="s">
        <v>245</v>
      </c>
      <c r="F41" t="s">
        <v>235</v>
      </c>
      <c r="G41">
        <v>6</v>
      </c>
      <c r="H41">
        <v>2492</v>
      </c>
      <c r="I41">
        <v>14952</v>
      </c>
      <c r="J41">
        <v>21801080325</v>
      </c>
    </row>
    <row r="42" spans="1:10" x14ac:dyDescent="0.2">
      <c r="A42" t="s">
        <v>22</v>
      </c>
      <c r="B42" t="s">
        <v>246</v>
      </c>
      <c r="C42" t="s">
        <v>244</v>
      </c>
      <c r="E42" t="s">
        <v>245</v>
      </c>
      <c r="F42" t="s">
        <v>235</v>
      </c>
      <c r="G42">
        <v>6</v>
      </c>
      <c r="H42">
        <v>2492</v>
      </c>
      <c r="I42">
        <v>14952</v>
      </c>
      <c r="J42">
        <v>21801080325</v>
      </c>
    </row>
    <row r="43" spans="1:10" x14ac:dyDescent="0.2">
      <c r="A43" t="s">
        <v>23</v>
      </c>
      <c r="B43" t="s">
        <v>246</v>
      </c>
      <c r="C43" t="s">
        <v>244</v>
      </c>
      <c r="E43" t="s">
        <v>245</v>
      </c>
      <c r="F43" t="s">
        <v>235</v>
      </c>
      <c r="G43">
        <v>6</v>
      </c>
      <c r="H43">
        <v>2492</v>
      </c>
      <c r="I43">
        <v>14952</v>
      </c>
      <c r="J43">
        <v>21801080325</v>
      </c>
    </row>
    <row r="44" spans="1:10" x14ac:dyDescent="0.2">
      <c r="A44" t="s">
        <v>37</v>
      </c>
      <c r="B44" t="s">
        <v>246</v>
      </c>
      <c r="C44" t="s">
        <v>244</v>
      </c>
      <c r="E44" t="s">
        <v>245</v>
      </c>
      <c r="F44" t="s">
        <v>235</v>
      </c>
      <c r="G44">
        <v>360</v>
      </c>
      <c r="H44">
        <v>2492</v>
      </c>
      <c r="I44">
        <v>897120</v>
      </c>
      <c r="J44">
        <v>21801080325</v>
      </c>
    </row>
    <row r="45" spans="1:10" x14ac:dyDescent="0.2">
      <c r="A45" t="s">
        <v>38</v>
      </c>
      <c r="B45" t="s">
        <v>246</v>
      </c>
      <c r="C45" t="s">
        <v>244</v>
      </c>
      <c r="D45" t="s">
        <v>243</v>
      </c>
      <c r="E45" t="s">
        <v>245</v>
      </c>
      <c r="F45" t="s">
        <v>238</v>
      </c>
      <c r="G45">
        <v>10</v>
      </c>
      <c r="H45">
        <v>2553</v>
      </c>
      <c r="I45">
        <v>25530</v>
      </c>
      <c r="J45">
        <v>21801080309</v>
      </c>
    </row>
    <row r="46" spans="1:10" x14ac:dyDescent="0.2">
      <c r="A46" t="s">
        <v>4</v>
      </c>
      <c r="B46" t="s">
        <v>128</v>
      </c>
      <c r="C46" t="s">
        <v>244</v>
      </c>
      <c r="F46" t="s">
        <v>238</v>
      </c>
      <c r="G46">
        <v>864</v>
      </c>
      <c r="H46">
        <v>1924</v>
      </c>
      <c r="I46">
        <v>1662336</v>
      </c>
      <c r="J46">
        <v>21801080309</v>
      </c>
    </row>
    <row r="47" spans="1:10" x14ac:dyDescent="0.2">
      <c r="A47" t="s">
        <v>5</v>
      </c>
      <c r="B47" t="s">
        <v>128</v>
      </c>
      <c r="C47" t="s">
        <v>244</v>
      </c>
      <c r="E47" t="s">
        <v>245</v>
      </c>
      <c r="F47" t="s">
        <v>238</v>
      </c>
      <c r="G47">
        <v>63</v>
      </c>
      <c r="H47">
        <v>2320</v>
      </c>
      <c r="I47">
        <v>146160</v>
      </c>
      <c r="J47">
        <v>21801080309</v>
      </c>
    </row>
    <row r="48" spans="1:10" x14ac:dyDescent="0.2">
      <c r="A48" t="s">
        <v>39</v>
      </c>
      <c r="B48" t="s">
        <v>128</v>
      </c>
      <c r="C48" t="s">
        <v>244</v>
      </c>
      <c r="E48" t="s">
        <v>245</v>
      </c>
      <c r="F48" t="s">
        <v>238</v>
      </c>
      <c r="G48">
        <v>266</v>
      </c>
      <c r="H48">
        <v>2320</v>
      </c>
      <c r="I48">
        <v>617120</v>
      </c>
      <c r="J48">
        <v>21801080309</v>
      </c>
    </row>
    <row r="49" spans="1:10" x14ac:dyDescent="0.2">
      <c r="A49" t="s">
        <v>6</v>
      </c>
      <c r="B49" t="s">
        <v>128</v>
      </c>
      <c r="C49" t="s">
        <v>244</v>
      </c>
      <c r="E49" t="s">
        <v>245</v>
      </c>
      <c r="F49" t="s">
        <v>238</v>
      </c>
      <c r="G49">
        <v>263</v>
      </c>
      <c r="H49">
        <v>2101</v>
      </c>
      <c r="I49">
        <v>552563</v>
      </c>
      <c r="J49">
        <v>21801080309</v>
      </c>
    </row>
    <row r="50" spans="1:10" x14ac:dyDescent="0.2">
      <c r="A50" t="s">
        <v>40</v>
      </c>
      <c r="B50" t="s">
        <v>128</v>
      </c>
      <c r="C50" t="s">
        <v>244</v>
      </c>
      <c r="E50" t="s">
        <v>245</v>
      </c>
      <c r="F50" t="s">
        <v>238</v>
      </c>
      <c r="G50">
        <v>163</v>
      </c>
      <c r="H50">
        <v>1924</v>
      </c>
      <c r="I50">
        <v>313612</v>
      </c>
      <c r="J50">
        <v>21801080309</v>
      </c>
    </row>
    <row r="51" spans="1:10" x14ac:dyDescent="0.2">
      <c r="A51" t="s">
        <v>41</v>
      </c>
      <c r="B51" t="s">
        <v>128</v>
      </c>
      <c r="C51" t="s">
        <v>244</v>
      </c>
      <c r="F51" t="s">
        <v>236</v>
      </c>
      <c r="G51">
        <v>226</v>
      </c>
      <c r="H51">
        <v>1924</v>
      </c>
      <c r="I51">
        <v>434824</v>
      </c>
      <c r="J51">
        <v>21801080297</v>
      </c>
    </row>
    <row r="52" spans="1:10" x14ac:dyDescent="0.2">
      <c r="A52" t="s">
        <v>42</v>
      </c>
      <c r="B52" t="s">
        <v>128</v>
      </c>
      <c r="C52" t="s">
        <v>244</v>
      </c>
      <c r="E52" t="s">
        <v>245</v>
      </c>
      <c r="F52" t="s">
        <v>236</v>
      </c>
      <c r="G52">
        <v>24</v>
      </c>
      <c r="H52">
        <v>2320</v>
      </c>
      <c r="I52">
        <v>55680</v>
      </c>
      <c r="J52">
        <v>21801080297</v>
      </c>
    </row>
    <row r="53" spans="1:10" x14ac:dyDescent="0.2">
      <c r="A53" t="s">
        <v>43</v>
      </c>
      <c r="B53" t="s">
        <v>128</v>
      </c>
      <c r="C53" t="s">
        <v>244</v>
      </c>
      <c r="E53" t="s">
        <v>245</v>
      </c>
      <c r="F53" t="s">
        <v>236</v>
      </c>
      <c r="G53">
        <v>24</v>
      </c>
      <c r="H53">
        <v>2320</v>
      </c>
      <c r="I53">
        <v>55680</v>
      </c>
      <c r="J53">
        <v>21801080297</v>
      </c>
    </row>
    <row r="54" spans="1:10" x14ac:dyDescent="0.2">
      <c r="A54" t="s">
        <v>44</v>
      </c>
      <c r="B54" t="s">
        <v>128</v>
      </c>
      <c r="C54" t="s">
        <v>244</v>
      </c>
      <c r="E54" t="s">
        <v>245</v>
      </c>
      <c r="F54" t="s">
        <v>236</v>
      </c>
      <c r="G54">
        <v>24</v>
      </c>
      <c r="H54">
        <v>2101</v>
      </c>
      <c r="I54">
        <v>50424</v>
      </c>
      <c r="J54">
        <v>21801080297</v>
      </c>
    </row>
    <row r="55" spans="1:10" x14ac:dyDescent="0.2">
      <c r="A55" t="s">
        <v>45</v>
      </c>
      <c r="B55" t="s">
        <v>128</v>
      </c>
      <c r="C55" t="s">
        <v>244</v>
      </c>
      <c r="E55" t="s">
        <v>245</v>
      </c>
      <c r="F55" t="s">
        <v>236</v>
      </c>
      <c r="G55">
        <v>24</v>
      </c>
      <c r="H55">
        <v>1924</v>
      </c>
      <c r="I55">
        <v>46176</v>
      </c>
      <c r="J55">
        <v>21801080297</v>
      </c>
    </row>
    <row r="56" spans="1:10" x14ac:dyDescent="0.2">
      <c r="A56" t="s">
        <v>46</v>
      </c>
      <c r="B56" t="s">
        <v>128</v>
      </c>
      <c r="C56" t="s">
        <v>244</v>
      </c>
      <c r="E56" t="s">
        <v>245</v>
      </c>
      <c r="F56" t="s">
        <v>236</v>
      </c>
      <c r="G56">
        <v>478</v>
      </c>
      <c r="H56">
        <v>2101</v>
      </c>
      <c r="I56">
        <v>1004278</v>
      </c>
      <c r="J56">
        <v>21801080297</v>
      </c>
    </row>
    <row r="57" spans="1:10" x14ac:dyDescent="0.2">
      <c r="A57" t="s">
        <v>7</v>
      </c>
      <c r="B57" t="s">
        <v>246</v>
      </c>
      <c r="C57" t="s">
        <v>244</v>
      </c>
      <c r="F57" t="s">
        <v>238</v>
      </c>
      <c r="G57">
        <v>70</v>
      </c>
      <c r="H57">
        <v>2028</v>
      </c>
      <c r="I57">
        <v>141960</v>
      </c>
      <c r="J57">
        <v>21801080256</v>
      </c>
    </row>
    <row r="58" spans="1:10" x14ac:dyDescent="0.2">
      <c r="A58" t="s">
        <v>7</v>
      </c>
      <c r="B58" t="s">
        <v>246</v>
      </c>
      <c r="C58" t="s">
        <v>244</v>
      </c>
      <c r="F58" t="s">
        <v>238</v>
      </c>
      <c r="G58">
        <v>1090</v>
      </c>
      <c r="H58">
        <v>2028</v>
      </c>
      <c r="I58">
        <v>2210520</v>
      </c>
      <c r="J58">
        <v>21801080185</v>
      </c>
    </row>
    <row r="59" spans="1:10" x14ac:dyDescent="0.2">
      <c r="A59" t="s">
        <v>4</v>
      </c>
      <c r="B59" t="s">
        <v>128</v>
      </c>
      <c r="C59" t="s">
        <v>244</v>
      </c>
      <c r="F59" t="s">
        <v>238</v>
      </c>
      <c r="G59">
        <v>1180</v>
      </c>
      <c r="H59">
        <v>1924</v>
      </c>
      <c r="I59">
        <v>2270320</v>
      </c>
      <c r="J59">
        <v>21801080184</v>
      </c>
    </row>
    <row r="60" spans="1:10" x14ac:dyDescent="0.2">
      <c r="A60" t="s">
        <v>7</v>
      </c>
      <c r="B60" t="s">
        <v>246</v>
      </c>
      <c r="C60" t="s">
        <v>242</v>
      </c>
      <c r="F60" t="s">
        <v>239</v>
      </c>
      <c r="G60">
        <v>7470</v>
      </c>
      <c r="H60">
        <v>1850</v>
      </c>
      <c r="I60">
        <v>13819500</v>
      </c>
      <c r="J60">
        <v>21801080183</v>
      </c>
    </row>
    <row r="61" spans="1:10" x14ac:dyDescent="0.2">
      <c r="A61" t="s">
        <v>7</v>
      </c>
      <c r="B61" t="s">
        <v>246</v>
      </c>
      <c r="C61" t="s">
        <v>244</v>
      </c>
      <c r="F61" t="s">
        <v>239</v>
      </c>
      <c r="G61">
        <v>1120</v>
      </c>
      <c r="H61">
        <v>2138</v>
      </c>
      <c r="I61">
        <v>2394560</v>
      </c>
      <c r="J61">
        <v>21801080180</v>
      </c>
    </row>
    <row r="62" spans="1:10" x14ac:dyDescent="0.2">
      <c r="A62" t="s">
        <v>7</v>
      </c>
      <c r="B62" t="s">
        <v>249</v>
      </c>
      <c r="C62" t="s">
        <v>242</v>
      </c>
      <c r="F62" t="s">
        <v>239</v>
      </c>
      <c r="G62">
        <v>820</v>
      </c>
      <c r="H62">
        <v>1850</v>
      </c>
      <c r="I62">
        <v>1517000</v>
      </c>
      <c r="J62">
        <v>21801080179</v>
      </c>
    </row>
    <row r="63" spans="1:10" x14ac:dyDescent="0.2">
      <c r="A63" t="s">
        <v>47</v>
      </c>
      <c r="B63" t="s">
        <v>250</v>
      </c>
      <c r="C63" t="s">
        <v>244</v>
      </c>
      <c r="F63" t="s">
        <v>236</v>
      </c>
      <c r="G63">
        <v>334</v>
      </c>
      <c r="H63">
        <v>1882</v>
      </c>
      <c r="I63">
        <v>628588</v>
      </c>
      <c r="J63">
        <v>21801080178</v>
      </c>
    </row>
    <row r="64" spans="1:10" x14ac:dyDescent="0.2">
      <c r="A64" t="s">
        <v>17</v>
      </c>
      <c r="B64" t="s">
        <v>246</v>
      </c>
      <c r="C64" t="s">
        <v>244</v>
      </c>
      <c r="F64" t="s">
        <v>235</v>
      </c>
      <c r="G64">
        <v>4601</v>
      </c>
      <c r="H64">
        <v>2096</v>
      </c>
      <c r="I64">
        <v>9643696</v>
      </c>
      <c r="J64">
        <v>21801080153</v>
      </c>
    </row>
    <row r="65" spans="1:10" x14ac:dyDescent="0.2">
      <c r="A65" t="s">
        <v>19</v>
      </c>
      <c r="B65" t="s">
        <v>246</v>
      </c>
      <c r="C65" t="s">
        <v>244</v>
      </c>
      <c r="E65" t="s">
        <v>245</v>
      </c>
      <c r="F65" t="s">
        <v>235</v>
      </c>
      <c r="G65">
        <v>984</v>
      </c>
      <c r="H65">
        <v>2492</v>
      </c>
      <c r="I65">
        <v>2452128</v>
      </c>
      <c r="J65">
        <v>21801080153</v>
      </c>
    </row>
    <row r="66" spans="1:10" x14ac:dyDescent="0.2">
      <c r="A66" t="s">
        <v>20</v>
      </c>
      <c r="B66" t="s">
        <v>246</v>
      </c>
      <c r="C66" t="s">
        <v>244</v>
      </c>
      <c r="E66" t="s">
        <v>245</v>
      </c>
      <c r="F66" t="s">
        <v>235</v>
      </c>
      <c r="G66">
        <v>58</v>
      </c>
      <c r="H66">
        <v>2492</v>
      </c>
      <c r="I66">
        <v>144536</v>
      </c>
      <c r="J66">
        <v>21801080153</v>
      </c>
    </row>
    <row r="67" spans="1:10" x14ac:dyDescent="0.2">
      <c r="A67" t="s">
        <v>21</v>
      </c>
      <c r="B67" t="s">
        <v>246</v>
      </c>
      <c r="C67" t="s">
        <v>244</v>
      </c>
      <c r="E67" t="s">
        <v>245</v>
      </c>
      <c r="F67" t="s">
        <v>235</v>
      </c>
      <c r="G67">
        <v>58</v>
      </c>
      <c r="H67">
        <v>2492</v>
      </c>
      <c r="I67">
        <v>144536</v>
      </c>
      <c r="J67">
        <v>21801080153</v>
      </c>
    </row>
    <row r="68" spans="1:10" x14ac:dyDescent="0.2">
      <c r="A68" t="s">
        <v>48</v>
      </c>
      <c r="B68" t="s">
        <v>246</v>
      </c>
      <c r="C68" t="s">
        <v>244</v>
      </c>
      <c r="E68" t="s">
        <v>245</v>
      </c>
      <c r="F68" t="s">
        <v>235</v>
      </c>
      <c r="G68">
        <v>981</v>
      </c>
      <c r="H68">
        <v>2492</v>
      </c>
      <c r="I68">
        <v>2444652</v>
      </c>
      <c r="J68">
        <v>21801080153</v>
      </c>
    </row>
    <row r="69" spans="1:10" x14ac:dyDescent="0.2">
      <c r="A69" t="s">
        <v>37</v>
      </c>
      <c r="B69" t="s">
        <v>246</v>
      </c>
      <c r="C69" t="s">
        <v>244</v>
      </c>
      <c r="E69" t="s">
        <v>245</v>
      </c>
      <c r="F69" t="s">
        <v>235</v>
      </c>
      <c r="G69">
        <v>435</v>
      </c>
      <c r="H69">
        <v>2492</v>
      </c>
      <c r="I69">
        <v>1084020</v>
      </c>
      <c r="J69">
        <v>21801080153</v>
      </c>
    </row>
    <row r="70" spans="1:10" x14ac:dyDescent="0.2">
      <c r="A70" t="s">
        <v>23</v>
      </c>
      <c r="B70" t="s">
        <v>246</v>
      </c>
      <c r="C70" t="s">
        <v>244</v>
      </c>
      <c r="E70" t="s">
        <v>245</v>
      </c>
      <c r="F70" t="s">
        <v>235</v>
      </c>
      <c r="G70">
        <v>10</v>
      </c>
      <c r="H70">
        <v>2492</v>
      </c>
      <c r="I70">
        <v>24920</v>
      </c>
      <c r="J70">
        <v>21801080153</v>
      </c>
    </row>
    <row r="71" spans="1:10" x14ac:dyDescent="0.2">
      <c r="A71" t="s">
        <v>49</v>
      </c>
      <c r="B71" t="s">
        <v>246</v>
      </c>
      <c r="C71" t="s">
        <v>244</v>
      </c>
      <c r="D71" t="s">
        <v>243</v>
      </c>
      <c r="E71" t="s">
        <v>245</v>
      </c>
      <c r="F71" t="s">
        <v>235</v>
      </c>
      <c r="G71">
        <v>3</v>
      </c>
      <c r="H71">
        <v>2621</v>
      </c>
      <c r="I71">
        <v>7863</v>
      </c>
      <c r="J71">
        <v>21801080153</v>
      </c>
    </row>
    <row r="72" spans="1:10" x14ac:dyDescent="0.2">
      <c r="A72" t="s">
        <v>50</v>
      </c>
      <c r="B72" t="s">
        <v>246</v>
      </c>
      <c r="C72" t="s">
        <v>244</v>
      </c>
      <c r="D72" t="s">
        <v>243</v>
      </c>
      <c r="E72" t="s">
        <v>245</v>
      </c>
      <c r="F72" t="s">
        <v>235</v>
      </c>
      <c r="G72">
        <v>6</v>
      </c>
      <c r="H72">
        <v>2621</v>
      </c>
      <c r="I72">
        <v>15726</v>
      </c>
      <c r="J72">
        <v>21801080153</v>
      </c>
    </row>
    <row r="73" spans="1:10" x14ac:dyDescent="0.2">
      <c r="A73" t="s">
        <v>51</v>
      </c>
      <c r="B73" t="s">
        <v>246</v>
      </c>
      <c r="C73" t="s">
        <v>244</v>
      </c>
      <c r="D73" t="s">
        <v>243</v>
      </c>
      <c r="E73" t="s">
        <v>245</v>
      </c>
      <c r="F73" t="s">
        <v>235</v>
      </c>
      <c r="G73">
        <v>15</v>
      </c>
      <c r="H73">
        <v>2621</v>
      </c>
      <c r="I73">
        <v>39315</v>
      </c>
      <c r="J73">
        <v>21801080153</v>
      </c>
    </row>
    <row r="74" spans="1:10" x14ac:dyDescent="0.2">
      <c r="A74" t="s">
        <v>52</v>
      </c>
      <c r="B74" t="s">
        <v>246</v>
      </c>
      <c r="C74" t="s">
        <v>244</v>
      </c>
      <c r="D74" t="s">
        <v>243</v>
      </c>
      <c r="F74" t="s">
        <v>235</v>
      </c>
      <c r="G74">
        <v>70</v>
      </c>
      <c r="H74">
        <v>2225</v>
      </c>
      <c r="I74">
        <v>155750</v>
      </c>
      <c r="J74">
        <v>21801080153</v>
      </c>
    </row>
    <row r="75" spans="1:10" x14ac:dyDescent="0.2">
      <c r="A75" t="s">
        <v>53</v>
      </c>
      <c r="B75" t="s">
        <v>246</v>
      </c>
      <c r="C75" t="s">
        <v>244</v>
      </c>
      <c r="F75" t="s">
        <v>235</v>
      </c>
      <c r="G75">
        <v>6751</v>
      </c>
      <c r="H75">
        <v>2096</v>
      </c>
      <c r="I75">
        <v>14150096</v>
      </c>
      <c r="J75">
        <v>21801080152</v>
      </c>
    </row>
    <row r="76" spans="1:10" x14ac:dyDescent="0.2">
      <c r="A76" t="s">
        <v>17</v>
      </c>
      <c r="B76" t="s">
        <v>246</v>
      </c>
      <c r="C76" t="s">
        <v>244</v>
      </c>
      <c r="F76" t="s">
        <v>240</v>
      </c>
      <c r="G76">
        <v>634</v>
      </c>
      <c r="H76">
        <v>2120</v>
      </c>
      <c r="I76">
        <v>1344080</v>
      </c>
      <c r="J76">
        <v>21801080126</v>
      </c>
    </row>
    <row r="77" spans="1:10" x14ac:dyDescent="0.2">
      <c r="A77" t="s">
        <v>17</v>
      </c>
      <c r="B77" t="s">
        <v>246</v>
      </c>
      <c r="C77" t="s">
        <v>244</v>
      </c>
      <c r="F77" t="s">
        <v>240</v>
      </c>
      <c r="G77">
        <v>2235</v>
      </c>
      <c r="H77">
        <v>2120</v>
      </c>
      <c r="I77">
        <v>4738200</v>
      </c>
      <c r="J77">
        <v>21801080125</v>
      </c>
    </row>
    <row r="78" spans="1:10" x14ac:dyDescent="0.2">
      <c r="A78" t="s">
        <v>17</v>
      </c>
      <c r="B78" t="s">
        <v>246</v>
      </c>
      <c r="C78" t="s">
        <v>242</v>
      </c>
      <c r="F78" t="s">
        <v>240</v>
      </c>
      <c r="G78">
        <v>3020</v>
      </c>
      <c r="H78">
        <v>1850</v>
      </c>
      <c r="I78">
        <v>5587000</v>
      </c>
      <c r="J78">
        <v>21801080108</v>
      </c>
    </row>
    <row r="79" spans="1:10" x14ac:dyDescent="0.2">
      <c r="A79" t="s">
        <v>54</v>
      </c>
      <c r="B79" t="s">
        <v>248</v>
      </c>
      <c r="C79" t="s">
        <v>244</v>
      </c>
      <c r="F79" t="s">
        <v>240</v>
      </c>
      <c r="G79">
        <v>84</v>
      </c>
      <c r="H79">
        <v>3790</v>
      </c>
      <c r="I79">
        <v>318360</v>
      </c>
      <c r="J79">
        <v>21801080057</v>
      </c>
    </row>
    <row r="80" spans="1:10" x14ac:dyDescent="0.2">
      <c r="A80" t="s">
        <v>55</v>
      </c>
      <c r="B80" t="s">
        <v>246</v>
      </c>
      <c r="C80" t="s">
        <v>244</v>
      </c>
      <c r="F80" t="s">
        <v>237</v>
      </c>
      <c r="G80">
        <v>310</v>
      </c>
      <c r="H80">
        <v>2041</v>
      </c>
      <c r="I80">
        <v>632710</v>
      </c>
      <c r="J80">
        <v>21801080039</v>
      </c>
    </row>
    <row r="81" spans="1:10" x14ac:dyDescent="0.2">
      <c r="A81" t="s">
        <v>17</v>
      </c>
      <c r="B81" t="s">
        <v>246</v>
      </c>
      <c r="C81" t="s">
        <v>244</v>
      </c>
      <c r="F81" t="s">
        <v>237</v>
      </c>
      <c r="G81">
        <v>1140</v>
      </c>
      <c r="H81">
        <v>2041</v>
      </c>
      <c r="I81">
        <v>2326740</v>
      </c>
      <c r="J81">
        <v>21801080038</v>
      </c>
    </row>
    <row r="82" spans="1:10" x14ac:dyDescent="0.2">
      <c r="A82" t="s">
        <v>17</v>
      </c>
      <c r="B82" t="s">
        <v>246</v>
      </c>
      <c r="C82" t="s">
        <v>244</v>
      </c>
      <c r="F82" t="s">
        <v>241</v>
      </c>
      <c r="G82">
        <v>1600</v>
      </c>
      <c r="H82">
        <v>2096</v>
      </c>
      <c r="I82">
        <v>3353600</v>
      </c>
      <c r="J82">
        <v>20801080998</v>
      </c>
    </row>
    <row r="83" spans="1:10" x14ac:dyDescent="0.2">
      <c r="A83" t="s">
        <v>35</v>
      </c>
      <c r="B83" t="s">
        <v>247</v>
      </c>
      <c r="C83" t="s">
        <v>242</v>
      </c>
      <c r="F83" t="s">
        <v>239</v>
      </c>
      <c r="G83">
        <v>1910</v>
      </c>
      <c r="H83">
        <v>1850</v>
      </c>
      <c r="I83">
        <v>3533500</v>
      </c>
      <c r="J83">
        <v>20801080997</v>
      </c>
    </row>
    <row r="84" spans="1:10" x14ac:dyDescent="0.2">
      <c r="A84" t="s">
        <v>56</v>
      </c>
      <c r="B84" t="s">
        <v>246</v>
      </c>
      <c r="C84" t="s">
        <v>242</v>
      </c>
      <c r="F84" t="s">
        <v>240</v>
      </c>
      <c r="G84">
        <v>2168</v>
      </c>
      <c r="H84">
        <v>1850</v>
      </c>
      <c r="I84">
        <v>4010800</v>
      </c>
      <c r="J84">
        <v>20801080958</v>
      </c>
    </row>
    <row r="85" spans="1:10" x14ac:dyDescent="0.2">
      <c r="A85" t="s">
        <v>56</v>
      </c>
      <c r="B85" t="s">
        <v>246</v>
      </c>
      <c r="C85" t="s">
        <v>242</v>
      </c>
      <c r="F85" t="s">
        <v>240</v>
      </c>
      <c r="G85">
        <v>2067</v>
      </c>
      <c r="H85">
        <v>1850</v>
      </c>
      <c r="I85">
        <v>3823950</v>
      </c>
      <c r="J85">
        <v>20801080957</v>
      </c>
    </row>
    <row r="86" spans="1:10" x14ac:dyDescent="0.2">
      <c r="A86" t="s">
        <v>57</v>
      </c>
      <c r="B86" t="s">
        <v>246</v>
      </c>
      <c r="C86" t="s">
        <v>242</v>
      </c>
      <c r="D86" t="s">
        <v>243</v>
      </c>
      <c r="F86" t="s">
        <v>240</v>
      </c>
      <c r="G86">
        <v>23</v>
      </c>
      <c r="H86">
        <v>1979</v>
      </c>
      <c r="I86">
        <v>45517</v>
      </c>
      <c r="J86">
        <v>20801080956</v>
      </c>
    </row>
    <row r="87" spans="1:10" x14ac:dyDescent="0.2">
      <c r="A87" t="s">
        <v>56</v>
      </c>
      <c r="B87" t="s">
        <v>246</v>
      </c>
      <c r="C87" t="s">
        <v>242</v>
      </c>
      <c r="F87" t="s">
        <v>240</v>
      </c>
      <c r="G87">
        <v>4291</v>
      </c>
      <c r="H87">
        <v>1850</v>
      </c>
      <c r="I87">
        <v>7938350</v>
      </c>
      <c r="J87">
        <v>20801080956</v>
      </c>
    </row>
    <row r="88" spans="1:10" x14ac:dyDescent="0.2">
      <c r="A88" t="s">
        <v>7</v>
      </c>
      <c r="B88" t="s">
        <v>246</v>
      </c>
      <c r="C88" t="s">
        <v>242</v>
      </c>
      <c r="F88" t="s">
        <v>239</v>
      </c>
      <c r="G88">
        <v>750</v>
      </c>
      <c r="H88">
        <v>1850</v>
      </c>
      <c r="I88">
        <v>1387500</v>
      </c>
      <c r="J88">
        <v>20801080954</v>
      </c>
    </row>
    <row r="89" spans="1:10" x14ac:dyDescent="0.2">
      <c r="A89" t="s">
        <v>7</v>
      </c>
      <c r="B89" t="s">
        <v>246</v>
      </c>
      <c r="C89" t="s">
        <v>242</v>
      </c>
      <c r="F89" t="s">
        <v>239</v>
      </c>
      <c r="G89">
        <v>18600</v>
      </c>
      <c r="H89">
        <v>1850</v>
      </c>
      <c r="I89">
        <v>34410000</v>
      </c>
      <c r="J89">
        <v>20801080792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1</vt:i4>
      </vt:variant>
    </vt:vector>
  </HeadingPairs>
  <TitlesOfParts>
    <vt:vector size="13" baseType="lpstr">
      <vt:lpstr>Zpracování NC návrh</vt:lpstr>
      <vt:lpstr>Pomocný list</vt:lpstr>
      <vt:lpstr>B91S1 (T1)</vt:lpstr>
      <vt:lpstr>B91S2 (T2)</vt:lpstr>
      <vt:lpstr>B03</vt:lpstr>
      <vt:lpstr>SB8P sv.K</vt:lpstr>
      <vt:lpstr>SB8P bez</vt:lpstr>
      <vt:lpstr>filtry</vt:lpstr>
      <vt:lpstr>položky</vt:lpstr>
      <vt:lpstr>kniha smluv</vt:lpstr>
      <vt:lpstr>fama export</vt:lpstr>
      <vt:lpstr>záloha</vt:lpstr>
      <vt:lpstr>'Zpracování NC návrh'!Oblast_tisku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Pavelková Ivana, Ing.</dc:creator>
  <cp:lastModifiedBy>Široký David, Bc., DiS.</cp:lastModifiedBy>
  <cp:lastPrinted>2024-03-12T11:43:12Z</cp:lastPrinted>
  <dcterms:created xsi:type="dcterms:W3CDTF">2022-01-25T12:29:39Z</dcterms:created>
  <dcterms:modified xsi:type="dcterms:W3CDTF">2024-03-20T13:41:28Z</dcterms:modified>
</cp:coreProperties>
</file>