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rbankova\AppData\Local\ncData\Most 32,650_LipLáz_DSP\Soutěž\Soubory\Projektanti\"/>
    </mc:Choice>
  </mc:AlternateContent>
  <xr:revisionPtr revIDLastSave="0" documentId="13_ncr:1_{7E8B6E0D-2304-49CD-A131-A1A22AA223F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Rekapitulace" sheetId="8" r:id="rId1"/>
    <sheet name="SO 98-98" sheetId="2" r:id="rId2"/>
    <sheet name="D.2D.2.1.1SO 02" sheetId="3" r:id="rId3"/>
    <sheet name="D.2D.2.1.1SO 02.1" sheetId="4" r:id="rId4"/>
    <sheet name="D.2D.2.1.4SO 01" sheetId="5" r:id="rId5"/>
    <sheet name="D.2D.2.1.5SO 04" sheetId="6" r:id="rId6"/>
    <sheet name="D.2D.2.1.8SO 03" sheetId="7" r:id="rId7"/>
  </sheets>
  <calcPr calcId="181029"/>
</workbook>
</file>

<file path=xl/calcChain.xml><?xml version="1.0" encoding="utf-8"?>
<calcChain xmlns="http://schemas.openxmlformats.org/spreadsheetml/2006/main">
  <c r="I283" i="5" l="1"/>
  <c r="I282" i="5"/>
  <c r="I176" i="7" l="1"/>
  <c r="O176" i="7" s="1"/>
  <c r="I171" i="7"/>
  <c r="O171" i="7" s="1"/>
  <c r="I166" i="7"/>
  <c r="O166" i="7" s="1"/>
  <c r="I161" i="7"/>
  <c r="O161" i="7" s="1"/>
  <c r="I156" i="7"/>
  <c r="O156" i="7" s="1"/>
  <c r="I151" i="7"/>
  <c r="O151" i="7" s="1"/>
  <c r="I146" i="7"/>
  <c r="O146" i="7" s="1"/>
  <c r="I141" i="7"/>
  <c r="O141" i="7" s="1"/>
  <c r="I136" i="7"/>
  <c r="I130" i="7"/>
  <c r="O130" i="7" s="1"/>
  <c r="I125" i="7"/>
  <c r="O125" i="7" s="1"/>
  <c r="I120" i="7"/>
  <c r="O120" i="7" s="1"/>
  <c r="I115" i="7"/>
  <c r="O115" i="7" s="1"/>
  <c r="I110" i="7"/>
  <c r="O110" i="7" s="1"/>
  <c r="I105" i="7"/>
  <c r="O105" i="7" s="1"/>
  <c r="I100" i="7"/>
  <c r="O100" i="7" s="1"/>
  <c r="I95" i="7"/>
  <c r="O95" i="7" s="1"/>
  <c r="I89" i="7"/>
  <c r="I88" i="7" s="1"/>
  <c r="I77" i="7"/>
  <c r="I83" i="7"/>
  <c r="O83" i="7" s="1"/>
  <c r="I78" i="7"/>
  <c r="O78" i="7" s="1"/>
  <c r="I72" i="7"/>
  <c r="O72" i="7" s="1"/>
  <c r="I67" i="7"/>
  <c r="O67" i="7" s="1"/>
  <c r="I62" i="7"/>
  <c r="O62" i="7" s="1"/>
  <c r="I57" i="7"/>
  <c r="O57" i="7" s="1"/>
  <c r="I52" i="7"/>
  <c r="O52" i="7" s="1"/>
  <c r="I47" i="7"/>
  <c r="O47" i="7" s="1"/>
  <c r="I42" i="7"/>
  <c r="O42" i="7" s="1"/>
  <c r="I37" i="7"/>
  <c r="O37" i="7" s="1"/>
  <c r="I32" i="7"/>
  <c r="I31" i="7" s="1"/>
  <c r="I26" i="7"/>
  <c r="O26" i="7" s="1"/>
  <c r="I21" i="7"/>
  <c r="O21" i="7" s="1"/>
  <c r="I16" i="7"/>
  <c r="O16" i="7" s="1"/>
  <c r="I11" i="7"/>
  <c r="O11" i="7" s="1"/>
  <c r="I245" i="6"/>
  <c r="O245" i="6" s="1"/>
  <c r="I239" i="6"/>
  <c r="O239" i="6" s="1"/>
  <c r="I233" i="6"/>
  <c r="O233" i="6" s="1"/>
  <c r="I227" i="6"/>
  <c r="O227" i="6" s="1"/>
  <c r="I221" i="6"/>
  <c r="O221" i="6" s="1"/>
  <c r="I215" i="6"/>
  <c r="O215" i="6" s="1"/>
  <c r="I209" i="6"/>
  <c r="O209" i="6" s="1"/>
  <c r="I203" i="6"/>
  <c r="O203" i="6" s="1"/>
  <c r="I197" i="6"/>
  <c r="O197" i="6" s="1"/>
  <c r="I191" i="6"/>
  <c r="O191" i="6" s="1"/>
  <c r="I185" i="6"/>
  <c r="O185" i="6" s="1"/>
  <c r="I179" i="6"/>
  <c r="O179" i="6" s="1"/>
  <c r="I173" i="6"/>
  <c r="O173" i="6" s="1"/>
  <c r="I167" i="6"/>
  <c r="O167" i="6" s="1"/>
  <c r="I161" i="6"/>
  <c r="O161" i="6" s="1"/>
  <c r="I155" i="6"/>
  <c r="O155" i="6" s="1"/>
  <c r="I149" i="6"/>
  <c r="O149" i="6" s="1"/>
  <c r="I143" i="6"/>
  <c r="O143" i="6" s="1"/>
  <c r="I137" i="6"/>
  <c r="O137" i="6" s="1"/>
  <c r="I131" i="6"/>
  <c r="O131" i="6" s="1"/>
  <c r="I125" i="6"/>
  <c r="O125" i="6" s="1"/>
  <c r="I119" i="6"/>
  <c r="O119" i="6" s="1"/>
  <c r="I113" i="6"/>
  <c r="O113" i="6" s="1"/>
  <c r="O107" i="6"/>
  <c r="I107" i="6"/>
  <c r="I101" i="6"/>
  <c r="O101" i="6" s="1"/>
  <c r="I95" i="6"/>
  <c r="O95" i="6" s="1"/>
  <c r="I89" i="6"/>
  <c r="O89" i="6" s="1"/>
  <c r="I83" i="6"/>
  <c r="O83" i="6" s="1"/>
  <c r="I77" i="6"/>
  <c r="O77" i="6" s="1"/>
  <c r="I71" i="6"/>
  <c r="O71" i="6" s="1"/>
  <c r="I65" i="6"/>
  <c r="O65" i="6" s="1"/>
  <c r="I59" i="6"/>
  <c r="O59" i="6" s="1"/>
  <c r="I53" i="6"/>
  <c r="O53" i="6" s="1"/>
  <c r="I47" i="6"/>
  <c r="O47" i="6" s="1"/>
  <c r="I41" i="6"/>
  <c r="O41" i="6" s="1"/>
  <c r="I35" i="6"/>
  <c r="O35" i="6" s="1"/>
  <c r="I29" i="6"/>
  <c r="O29" i="6" s="1"/>
  <c r="I23" i="6"/>
  <c r="O23" i="6" s="1"/>
  <c r="I17" i="6"/>
  <c r="O17" i="6" s="1"/>
  <c r="I11" i="6"/>
  <c r="O11" i="6" s="1"/>
  <c r="I407" i="5"/>
  <c r="O407" i="5" s="1"/>
  <c r="I403" i="5"/>
  <c r="I396" i="5"/>
  <c r="O396" i="5" s="1"/>
  <c r="I387" i="5"/>
  <c r="I381" i="5"/>
  <c r="O381" i="5" s="1"/>
  <c r="I369" i="5"/>
  <c r="O369" i="5" s="1"/>
  <c r="I363" i="5"/>
  <c r="O363" i="5" s="1"/>
  <c r="I356" i="5"/>
  <c r="O356" i="5" s="1"/>
  <c r="I350" i="5"/>
  <c r="O350" i="5" s="1"/>
  <c r="I345" i="5"/>
  <c r="O345" i="5" s="1"/>
  <c r="I339" i="5"/>
  <c r="O339" i="5" s="1"/>
  <c r="I334" i="5"/>
  <c r="O334" i="5" s="1"/>
  <c r="I328" i="5"/>
  <c r="O328" i="5" s="1"/>
  <c r="I322" i="5"/>
  <c r="O322" i="5" s="1"/>
  <c r="I317" i="5"/>
  <c r="O317" i="5" s="1"/>
  <c r="I310" i="5"/>
  <c r="O310" i="5" s="1"/>
  <c r="I301" i="5"/>
  <c r="O301" i="5" s="1"/>
  <c r="I288" i="5"/>
  <c r="I276" i="5"/>
  <c r="I275" i="5" s="1"/>
  <c r="I269" i="5"/>
  <c r="O269" i="5" s="1"/>
  <c r="I263" i="5"/>
  <c r="O263" i="5" s="1"/>
  <c r="I257" i="5"/>
  <c r="O257" i="5" s="1"/>
  <c r="I251" i="5"/>
  <c r="O251" i="5" s="1"/>
  <c r="I245" i="5"/>
  <c r="O245" i="5" s="1"/>
  <c r="I235" i="5"/>
  <c r="O235" i="5" s="1"/>
  <c r="I229" i="5"/>
  <c r="O229" i="5" s="1"/>
  <c r="I223" i="5"/>
  <c r="O223" i="5" s="1"/>
  <c r="I216" i="5"/>
  <c r="O216" i="5" s="1"/>
  <c r="I207" i="5"/>
  <c r="O207" i="5" s="1"/>
  <c r="I201" i="5"/>
  <c r="O201" i="5" s="1"/>
  <c r="I193" i="5"/>
  <c r="O193" i="5" s="1"/>
  <c r="I188" i="5"/>
  <c r="O188" i="5" s="1"/>
  <c r="I175" i="5"/>
  <c r="O175" i="5" s="1"/>
  <c r="I169" i="5"/>
  <c r="O169" i="5" s="1"/>
  <c r="I163" i="5"/>
  <c r="O163" i="5" s="1"/>
  <c r="I153" i="5"/>
  <c r="O153" i="5" s="1"/>
  <c r="I146" i="5"/>
  <c r="O146" i="5" s="1"/>
  <c r="I138" i="5"/>
  <c r="O138" i="5" s="1"/>
  <c r="I132" i="5"/>
  <c r="O132" i="5" s="1"/>
  <c r="I126" i="5"/>
  <c r="O126" i="5" s="1"/>
  <c r="I122" i="5"/>
  <c r="O122" i="5" s="1"/>
  <c r="I116" i="5"/>
  <c r="O116" i="5" s="1"/>
  <c r="I110" i="5"/>
  <c r="O110" i="5" s="1"/>
  <c r="I104" i="5"/>
  <c r="O104" i="5" s="1"/>
  <c r="I98" i="5"/>
  <c r="O98" i="5" s="1"/>
  <c r="I92" i="5"/>
  <c r="O92" i="5" s="1"/>
  <c r="I87" i="5"/>
  <c r="O87" i="5" s="1"/>
  <c r="I81" i="5"/>
  <c r="O81" i="5" s="1"/>
  <c r="I75" i="5"/>
  <c r="O75" i="5" s="1"/>
  <c r="I68" i="5"/>
  <c r="O68" i="5" s="1"/>
  <c r="I62" i="5"/>
  <c r="O62" i="5" s="1"/>
  <c r="I56" i="5"/>
  <c r="O56" i="5" s="1"/>
  <c r="I51" i="5"/>
  <c r="O51" i="5" s="1"/>
  <c r="I45" i="5"/>
  <c r="O45" i="5" s="1"/>
  <c r="I39" i="5"/>
  <c r="O39" i="5" s="1"/>
  <c r="I34" i="5"/>
  <c r="O34" i="5" s="1"/>
  <c r="I30" i="5"/>
  <c r="O30" i="5" s="1"/>
  <c r="I25" i="5"/>
  <c r="O25" i="5" s="1"/>
  <c r="I21" i="5"/>
  <c r="O21" i="5" s="1"/>
  <c r="I16" i="5"/>
  <c r="O16" i="5" s="1"/>
  <c r="I11" i="5"/>
  <c r="I16" i="4"/>
  <c r="O16" i="4" s="1"/>
  <c r="I11" i="4"/>
  <c r="O11" i="4" s="1"/>
  <c r="D12" i="8" s="1"/>
  <c r="I175" i="3"/>
  <c r="O175" i="3" s="1"/>
  <c r="I170" i="3"/>
  <c r="O170" i="3" s="1"/>
  <c r="I165" i="3"/>
  <c r="O165" i="3" s="1"/>
  <c r="I160" i="3"/>
  <c r="O160" i="3" s="1"/>
  <c r="I155" i="3"/>
  <c r="O155" i="3" s="1"/>
  <c r="I150" i="3"/>
  <c r="O150" i="3" s="1"/>
  <c r="I145" i="3"/>
  <c r="O145" i="3" s="1"/>
  <c r="I140" i="3"/>
  <c r="O140" i="3" s="1"/>
  <c r="I135" i="3"/>
  <c r="O135" i="3" s="1"/>
  <c r="I130" i="3"/>
  <c r="O130" i="3" s="1"/>
  <c r="I125" i="3"/>
  <c r="O125" i="3" s="1"/>
  <c r="I120" i="3"/>
  <c r="O120" i="3" s="1"/>
  <c r="I58" i="3"/>
  <c r="I114" i="3"/>
  <c r="O114" i="3" s="1"/>
  <c r="I109" i="3"/>
  <c r="O109" i="3" s="1"/>
  <c r="I104" i="3"/>
  <c r="O104" i="3" s="1"/>
  <c r="I99" i="3"/>
  <c r="O99" i="3" s="1"/>
  <c r="I94" i="3"/>
  <c r="O94" i="3" s="1"/>
  <c r="I89" i="3"/>
  <c r="O89" i="3" s="1"/>
  <c r="I84" i="3"/>
  <c r="O84" i="3" s="1"/>
  <c r="I79" i="3"/>
  <c r="O79" i="3" s="1"/>
  <c r="I74" i="3"/>
  <c r="O74" i="3" s="1"/>
  <c r="I69" i="3"/>
  <c r="O69" i="3" s="1"/>
  <c r="I64" i="3"/>
  <c r="O64" i="3" s="1"/>
  <c r="I59" i="3"/>
  <c r="O59" i="3" s="1"/>
  <c r="I53" i="3"/>
  <c r="I52" i="3" s="1"/>
  <c r="I47" i="3"/>
  <c r="I41" i="3" s="1"/>
  <c r="I42" i="3"/>
  <c r="O42" i="3" s="1"/>
  <c r="I36" i="3"/>
  <c r="O36" i="3" s="1"/>
  <c r="I31" i="3"/>
  <c r="O31" i="3" s="1"/>
  <c r="I26" i="3"/>
  <c r="O26" i="3" s="1"/>
  <c r="I21" i="3"/>
  <c r="O21" i="3" s="1"/>
  <c r="I16" i="3"/>
  <c r="O16" i="3" s="1"/>
  <c r="I11" i="3"/>
  <c r="O11" i="3" s="1"/>
  <c r="I38" i="2"/>
  <c r="O38" i="2" s="1"/>
  <c r="I34" i="2"/>
  <c r="O34" i="2" s="1"/>
  <c r="I30" i="2"/>
  <c r="O30" i="2" s="1"/>
  <c r="I26" i="2"/>
  <c r="O26" i="2" s="1"/>
  <c r="I22" i="2"/>
  <c r="O22" i="2" s="1"/>
  <c r="I17" i="2"/>
  <c r="I13" i="2"/>
  <c r="O13" i="2" s="1"/>
  <c r="I9" i="2"/>
  <c r="O9" i="2" s="1"/>
  <c r="I287" i="5" l="1"/>
  <c r="O136" i="7"/>
  <c r="I21" i="2"/>
  <c r="I8" i="2"/>
  <c r="I3" i="2" s="1"/>
  <c r="C10" i="8" s="1"/>
  <c r="I119" i="3"/>
  <c r="I368" i="5"/>
  <c r="I97" i="5"/>
  <c r="I215" i="5"/>
  <c r="I10" i="5"/>
  <c r="I309" i="5"/>
  <c r="I333" i="5"/>
  <c r="I395" i="5"/>
  <c r="O89" i="7"/>
  <c r="O32" i="7"/>
  <c r="D15" i="8" s="1"/>
  <c r="D14" i="8"/>
  <c r="I44" i="5"/>
  <c r="I152" i="5"/>
  <c r="O288" i="5"/>
  <c r="I10" i="7"/>
  <c r="O47" i="3"/>
  <c r="I10" i="4"/>
  <c r="I3" i="4" s="1"/>
  <c r="C12" i="8" s="1"/>
  <c r="E12" i="8" s="1"/>
  <c r="I316" i="5"/>
  <c r="O403" i="5"/>
  <c r="I10" i="6"/>
  <c r="I3" i="6" s="1"/>
  <c r="C14" i="8" s="1"/>
  <c r="E14" i="8" s="1"/>
  <c r="O387" i="5"/>
  <c r="I135" i="7"/>
  <c r="O17" i="2"/>
  <c r="D10" i="8" s="1"/>
  <c r="I94" i="7"/>
  <c r="O53" i="3"/>
  <c r="O11" i="5"/>
  <c r="D13" i="8" s="1"/>
  <c r="I10" i="3"/>
  <c r="I3" i="3" s="1"/>
  <c r="C11" i="8" s="1"/>
  <c r="O276" i="5"/>
  <c r="I3" i="7" l="1"/>
  <c r="C15" i="8" s="1"/>
  <c r="E15" i="8" s="1"/>
  <c r="D11" i="8"/>
  <c r="E11" i="8" s="1"/>
  <c r="E10" i="8"/>
  <c r="I3" i="5"/>
  <c r="C13" i="8" s="1"/>
  <c r="E13" i="8" s="1"/>
  <c r="C7" i="8" l="1"/>
  <c r="C6" i="8"/>
</calcChain>
</file>

<file path=xl/sharedStrings.xml><?xml version="1.0" encoding="utf-8"?>
<sst xmlns="http://schemas.openxmlformats.org/spreadsheetml/2006/main" count="2808" uniqueCount="902">
  <si>
    <t>EstiCon</t>
  </si>
  <si>
    <t xml:space="preserve">Firma: </t>
  </si>
  <si>
    <t>Rekapitulace ceny</t>
  </si>
  <si>
    <t>Stavba: 2021-156 - Rekonstrukce mostu v km 32,650 na trati Hanušovice – Mikulovice 2023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</si>
  <si>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</si>
  <si>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</si>
  <si>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</si>
  <si>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</si>
  <si>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</si>
  <si>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</si>
  <si>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</si>
  <si>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98-98</t>
  </si>
  <si>
    <t>Všeobecný objekt</t>
  </si>
  <si>
    <t>SO 02</t>
  </si>
  <si>
    <t>Železniční svršek a spodek</t>
  </si>
  <si>
    <t>SO 02.1</t>
  </si>
  <si>
    <t>Následná úprava směrového a výškového uspořádání koleje</t>
  </si>
  <si>
    <t>SO 01</t>
  </si>
  <si>
    <t>Most v km 32,650</t>
  </si>
  <si>
    <t>SO 04</t>
  </si>
  <si>
    <t>Ochrana drážních sítí</t>
  </si>
  <si>
    <t>SO 03</t>
  </si>
  <si>
    <t>Úprava silnice I/60</t>
  </si>
  <si>
    <t>Soupis prací objektu</t>
  </si>
  <si>
    <t>S</t>
  </si>
  <si>
    <t>Stavba:</t>
  </si>
  <si>
    <t>2021-156</t>
  </si>
  <si>
    <t>Rekonstrukce mostu v km 32,650 na trati Hanušovice – Mikulovice 2023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</si>
  <si>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</si>
  <si>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</si>
  <si>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</si>
  <si>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</si>
  <si>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</si>
  <si>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</si>
  <si>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</si>
  <si>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</si>
  <si>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</si>
  <si>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</si>
  <si>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</si>
  <si>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</si>
  <si>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</si>
  <si>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</si>
  <si>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Dokumentace stavby</t>
  </si>
  <si>
    <t>P</t>
  </si>
  <si>
    <t>VSEOB001</t>
  </si>
  <si>
    <t>Dokumentace skutečného provedení stavby, geodetická část</t>
  </si>
  <si>
    <t>KPL</t>
  </si>
  <si>
    <t>PP</t>
  </si>
  <si>
    <t>Vypracování kompletní dokumentace skutečného provedení v elektronické formě.</t>
  </si>
  <si>
    <t>VV</t>
  </si>
  <si>
    <t xml:space="preserve"> "v předepsaném rozsahu a počtu dle VTP a ZTP"</t>
  </si>
  <si>
    <t>TS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</si>
  <si>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</si>
  <si>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VSEOB002</t>
  </si>
  <si>
    <t/>
  </si>
  <si>
    <t>Dokumentace skutečného provedení stavby, technická část</t>
  </si>
  <si>
    <t>VSEOB003</t>
  </si>
  <si>
    <t>Dokumentace skutečného provedení stavby, dokladová část</t>
  </si>
  <si>
    <t>2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</si>
  <si>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</si>
  <si>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</si>
  <si>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</si>
  <si>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</si>
  <si>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</si>
  <si>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</si>
  <si>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</si>
  <si>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</si>
  <si>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</si>
  <si>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</si>
  <si>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Nájmy hrazené zhotovitelem stavby</t>
  </si>
  <si>
    <t>Dočasné zábory - 612m2</t>
  </si>
  <si>
    <t xml:space="preserve"> "v předepsaném rozsahu a počtu dle VTP a ZTP "</t>
  </si>
  <si>
    <t>Položka zahrnuje veškeré činnosti nezbytné k zajištění daných úkonů dle PD část H Doklady, po dobu realizace stavby či po dobu nutnou k realizaci stavby.</t>
  </si>
  <si>
    <t>VSEOB007</t>
  </si>
  <si>
    <t>Zajištění veřejných zájmů</t>
  </si>
  <si>
    <t>objízdné trasy, dopravní značení, údržba komunikace</t>
  </si>
  <si>
    <t>Položka zahrnuje veškeré činnosti nezbytné k zajištění daných úkonů k realizaci stavby.</t>
  </si>
  <si>
    <t>VSEOB008</t>
  </si>
  <si>
    <t>Zajištění veřejných zájmů - uzavírka komunikace I/60</t>
  </si>
  <si>
    <t>Uzavírka komunikace I/60 - 4 týdny, viz B.4</t>
  </si>
  <si>
    <t>Objekt:</t>
  </si>
  <si>
    <t>D.2</t>
  </si>
  <si>
    <t>Stavební část</t>
  </si>
  <si>
    <t>O1</t>
  </si>
  <si>
    <t>D.2.1.1</t>
  </si>
  <si>
    <t>Kolejový svršek a spodek</t>
  </si>
  <si>
    <t>O2</t>
  </si>
  <si>
    <t>0</t>
  </si>
  <si>
    <t>Všeobecné podmínky:</t>
  </si>
  <si>
    <t>015112</t>
  </si>
  <si>
    <t>POPLATKY ZA LIKVIDACI ODPADŮ NEKONTAMINOVANÝCH - 17 05 04  VYTĚŽENÉ ZEMINY A HORNINY -  II. TŘÍDA TĚŽITELNOSTI</t>
  </si>
  <si>
    <t>T</t>
  </si>
  <si>
    <t xml:space="preserve">1: Dle technické zprávy, výkresových příloh projektové dokumentace, TKP staveb státních drah a výkazů materiálu projektu a souhrnných částí dokumentace stavby.
2: ((3.375m2*34 m) + (1.6m2*30m) + (77m*6,2m*0,1m)) * 2,1 t/m3 </t>
  </si>
  <si>
    <t>Celkem 442,029 = 442,029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</si>
  <si>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</si>
  <si>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015150</t>
  </si>
  <si>
    <t>POPLATKY ZA LIKVIDACI ODPADŮ NEKONTAMINOVANÝCH - 17 05 08  ŠTĚRK Z KOLEJIŠTĚ (ODPAD PO RECYKLACI)</t>
  </si>
  <si>
    <t xml:space="preserve">1: Dle technické zprávy, výkresových příloh projektové dokumentace, TKP staveb státních drah a výkazů materiálu projektu a souhrnných částí dokumentace stavby.
2: 414m3*0,1*2,1t/m3 </t>
  </si>
  <si>
    <t>Celkem 86,94 = 86,940</t>
  </si>
  <si>
    <t>015260</t>
  </si>
  <si>
    <t>POPLATKY ZA LIKVIDACI ODPADŮ NEKONTAMINOVANÝCH - 07 02 99  PRYŽOVÉ PODLOŽKY (ŽEL. SVRŠEK)</t>
  </si>
  <si>
    <t xml:space="preserve">1: Dle technické zprávy, výkresových příloh projektové dokumentace, TKP staveb státních drah a výkazů materiálu projektu a souhrnných částí dokumentace stavby.
2: 433*2ks*0,15kg/1000 </t>
  </si>
  <si>
    <t>Celkem 0,130 = 0,130</t>
  </si>
  <si>
    <t>R02811</t>
  </si>
  <si>
    <t>PRŮZKUMNÉ PRÁCE GEOTECHNICKÉ NA POVRCHU</t>
  </si>
  <si>
    <t xml:space="preserve">Zkoušky zhutnění
</t>
  </si>
  <si>
    <t xml:space="preserve">1: Dle technické zprávy, výkresových příloh projektové dokumentace, TKP staveb státních drah a výkazů materiálu projektu a souhrnných částí dokumentace stavby.
2: 5 ks </t>
  </si>
  <si>
    <t>Celkem 5 = 5,000</t>
  </si>
  <si>
    <t>zahrnuje veškeré náklady spojené s objednatelem požadovanými pracemi</t>
  </si>
  <si>
    <t>R02910</t>
  </si>
  <si>
    <t>OSTATNÍ POŽADAVKY - ZEMĚMĚŘIČSKÁ MĚŘENÍ</t>
  </si>
  <si>
    <t>vytyčení koleje a pražcové rovnaniny</t>
  </si>
  <si>
    <t xml:space="preserve">1: Dle technické zprávy, výkresových příloh projektové dokumentace, TKP staveb státních drah a výkazů materiálu projektu a souhrnných částí dokumentace stavby.
2: 2 kpl </t>
  </si>
  <si>
    <t>Celkem 2 = 2,000</t>
  </si>
  <si>
    <t>zahrnuje veškeré náklady spojené s objednatelem požadovanými pracemi,  - pro stanovení orientační investorské ceny určete jednotkovou cenu jako 1% odhadované ceny stavby</t>
  </si>
  <si>
    <t>R02950</t>
  </si>
  <si>
    <t>OSTATNÍ POŽADAVKY - POSUDKY, KONTROLY, REVIZNÍ ZPRÁVY - KONTROLA GPK</t>
  </si>
  <si>
    <t xml:space="preserve">1: Dle technické zprávy, výkresových příloh projektové dokumentace, TKP staveb státních drah a výkazů materiálu projektu a souhrnných částí dokumentace stavby.
2: 1 kpl </t>
  </si>
  <si>
    <t>Celkem 1 = 1,000</t>
  </si>
  <si>
    <t>Zemní práce:</t>
  </si>
  <si>
    <t>123836</t>
  </si>
  <si>
    <t>ODKOP PRO SPOD STAVBU SILNIC A ŽELEZNIC TŘ. II, ODVOZ DO 12KM</t>
  </si>
  <si>
    <t>M3</t>
  </si>
  <si>
    <t xml:space="preserve">1: Dle technické zprávy, výkresových příloh projektové dokumentace, TKP staveb státních drah a výkazů materiálu projektu a souhrnných částí dokumentace stavby.
2: (3.375m2*34 m) + (1.6m2*30m) + (77m*6,2m*0,1m) </t>
  </si>
  <si>
    <t>Celkem 210,49 = 210,490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</si>
  <si>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</si>
  <si>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18120</t>
  </si>
  <si>
    <t>ÚPRAVA PLÁNĚ SE ZHUTNĚNÍM V HORNINĚ TŘ. II</t>
  </si>
  <si>
    <t>M2</t>
  </si>
  <si>
    <t xml:space="preserve">1: Dle technické zprávy, výkresových příloh projektové dokumentace, TKP staveb státních drah a výkazů materiálu projektu a souhrnných částí dokumentace stavby.
2: 7,1m*(2*32m+77m) </t>
  </si>
  <si>
    <t>Celkem 1001,1 = 1001,100</t>
  </si>
  <si>
    <t>položka zahrnuje úpravu pláně včetně vyrovnání výškových rozdílů. Míru zhutnění určuje projekt.</t>
  </si>
  <si>
    <t>3</t>
  </si>
  <si>
    <t>Svislé konstrukce (a kompletní):</t>
  </si>
  <si>
    <t>R32712</t>
  </si>
  <si>
    <t>ZDI OPĚRNÉ, ZÁRUBNÍ, NÁBŘEŽNÍ Z DÍLCŮ ŽELEZOBETONOVÝCH - PRAŽCOVÁ ROVNANINA</t>
  </si>
  <si>
    <t>Rozšíření drážní stezky pomocí pražcové rovnaniny jedné řadě, výztuž prům. 16 mm, podkladní beton C 20/25nXC1, dodávka materiálu vyjma pražců a komplet práce. Pražce dostupné ze zásob OŘ Olomouc (12 ks pražců).</t>
  </si>
  <si>
    <t xml:space="preserve">1: Dle technické zprávy, výkresových příloh projektové dokumentace, TKP staveb státních drah a výkazů materiálu projektu a souhrnných částí dokumentace stavby.
2: 4,8m*0,55m*0,6m </t>
  </si>
  <si>
    <t>Celkem 1,584 = 1,584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</si>
  <si>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</si>
  <si>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5</t>
  </si>
  <si>
    <t>Komunikace:</t>
  </si>
  <si>
    <t>501101</t>
  </si>
  <si>
    <t>ZŘÍZENÍ KONSTRUKČNÍ VRSTVY TĚLESA ŽELEZNIČNÍHO SPODKU ZE ŠTĚRKODRTI NOVÉ</t>
  </si>
  <si>
    <t>ŠD fr. 0/63 kv</t>
  </si>
  <si>
    <t xml:space="preserve">1: Dle technické zprávy, výkresových příloh projektové dokumentace, TKP staveb státních drah a výkazů materiálu projektu a souhrnných částí dokumentace stavby.
2: 2*32m*6,5m*0,2m </t>
  </si>
  <si>
    <t>Celkem 83,2 = 83,200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</si>
  <si>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</si>
  <si>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</si>
  <si>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</si>
  <si>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ZKPP - DK 0/90</t>
  </si>
  <si>
    <t xml:space="preserve">1: Dle technické zprávy, výkresových příloh projektové dokumentace, TKP staveb státních drah a výkazů materiálu projektu a souhrnných částí dokumentace stavby.
2: 2*17m*7,1m*0,3m </t>
  </si>
  <si>
    <t>Celkem 72,42 = 72,420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</si>
  <si>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</si>
  <si>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512570</t>
  </si>
  <si>
    <t>KOLEJOVÉ LOŽE - ZŘÍZENÍ Z KAMENIVA HRUBÉHO UŽITÉHO</t>
  </si>
  <si>
    <t xml:space="preserve">1: Dle technické zprávy, výkresových příloh projektové dokumentace, TKP staveb státních drah a výkazů materiálu projektu a souhrnných částí dokumentace stavby.
2:  </t>
  </si>
  <si>
    <t>Celkem 372,96 = 372,960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</si>
  <si>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</si>
  <si>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</si>
  <si>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</si>
  <si>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 xml:space="preserve">1: Dle technické zprávy, výkresových příloh projektové dokumentace, TKP staveb státních drah a výkazů materiálu projektu a souhrnných částí dokumentace stavby.
2: 148m*2,6m2-372,96m3+625m*3,4m*0,07m </t>
  </si>
  <si>
    <t>Celkem 160,59 = 160,590</t>
  </si>
  <si>
    <t>514000</t>
  </si>
  <si>
    <t>KOLEJOVÉ LOŽE - PROČIŠTĚNÍ</t>
  </si>
  <si>
    <t>Předpokládá se přetřídění po odtěžení</t>
  </si>
  <si>
    <t xml:space="preserve">1: Dle technické zprávy, výkresových příloh projektové dokumentace, TKP staveb státních drah a výkazů materiálu projektu a souhrnných částí dokumentace stavby.
2: 148m*2,8m2*0,9 </t>
  </si>
  <si>
    <t>1. Položka obsahuje:  – veškeré práce a materiál obsažený v názvu položky 2. Položka neobsahuje:  – případné doplnění lože, vykazuje se položkami 5135x0  – poplatek za likvidaci odpadů (nacení se dle SSD 0) 3. Způsob měření: Měří se metr krychlový kolejového lože ve stavu před pročištěním, tj. před odečtením odpadního materiálu.</t>
  </si>
  <si>
    <t>52X000</t>
  </si>
  <si>
    <t>KOLEJ ZPĚTNĚ NAMONTOVANÁ Z VYZÍSKANÉHO MATERIÁLU</t>
  </si>
  <si>
    <t>M</t>
  </si>
  <si>
    <t xml:space="preserve">most v km 32,650
</t>
  </si>
  <si>
    <t xml:space="preserve">1: Dle technické zprávy, výkresových příloh projektové dokumentace, TKP staveb státních drah a výkazů materiálu projektu a souhrnných částí dokumentace stavby.
2: 148 m </t>
  </si>
  <si>
    <t>Celkem 148 = 148,000</t>
  </si>
  <si>
    <t>1. Položka obsahuje:  – ověření kvality vyzískaných materiálů s případnou regenerací do předpisového stavu  – defektoskopické zkoušky kolejnic, jsou-li vyžadovány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</si>
  <si>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541121</t>
  </si>
  <si>
    <t>PŘÍČNÝ POSUN KOLEJE NA PRAŽCÍCH BETONOVÝCH DO 0,5 M</t>
  </si>
  <si>
    <t xml:space="preserve">1: Dle technické zprávy, výkresových příloh projektové dokumentace, TKP staveb státních drah a výkazů materiálu projektu a souhrnných částí dokumentace stavby.
2: 112 m </t>
  </si>
  <si>
    <t>Celkem 112 = 112,000</t>
  </si>
  <si>
    <t>1. Položka obsahuje:  – veškeré práce spojené s příčným posunem kolejového roštu včetně přeházení a úpravy štěrkového lože  – příplatky za ztížené podmínky při práci v koleji, např. překážky po stranách koleje, práci v tunelu apod. 2. Položka neobsahuje:  – zrušení a znovuzřízení bezstykové koleje  – případné doplnění štěrkového lože 3. Způsob měření: Měří se délka koleje ve smyslu ČSN 73 6360, tj. v ose koleje.</t>
  </si>
  <si>
    <t>542121</t>
  </si>
  <si>
    <t>SMĚROVÉ A VÝŠKOVÉ VYROVNÁNÍ KOLEJE NA PRAŽCÍCH BETONOVÝCH DO 0,05 M</t>
  </si>
  <si>
    <t xml:space="preserve">1: Dle technické zprávy, výkresových příloh projektové dokumentace, TKP staveb státních drah a výkazů materiálu projektu a souhrnných částí dokumentace stavby.
2: 2*(700m-148m) </t>
  </si>
  <si>
    <t>Celkem 1104 = 1104,000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</si>
  <si>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</si>
  <si>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543430</t>
  </si>
  <si>
    <t>VÝMĚNA PODLOŽEK POD KOLEJNICEMI</t>
  </si>
  <si>
    <t>PÁR</t>
  </si>
  <si>
    <t xml:space="preserve">1: Dle technické zprávy, výkresových příloh projektové dokumentace, TKP staveb státních drah a výkazů materiálu projektu a souhrnných částí dokumentace stavby.
2: 260m/0,6m </t>
  </si>
  <si>
    <t>Celkem 433 = 433,000</t>
  </si>
  <si>
    <t>1. Položka obsahuje:  – dodávku a uložení vyměňovaného materiálu, ať nového, regenerovaného nebo vyzískaného  – případné doplnění ostatního drobného kolejiva  – naložení a odvoz demontovaného materiálu do skladu nebo na likvidaci  – příplatky za ztížené podmínky při práci v koleji, např. překážky po stranách koleje, práci v tunelu ap. 2. Položka neobsahuje:  – poplatek za likvidaci odpadů (nacení se dle SSD 0) 3. Způsob měření: Udává se vždy pár, tj. po dvou kusech úložných ploch kolejnice na každém pražci.</t>
  </si>
  <si>
    <t>545121</t>
  </si>
  <si>
    <t>SVAR KOLEJNIC (STEJNÉHO TVARU) 49 E1, T JEDNOTLIVĚ</t>
  </si>
  <si>
    <t>KUS</t>
  </si>
  <si>
    <t xml:space="preserve">1: Dle technické zprávy, výkresových příloh projektové dokumentace, TKP staveb státních drah a výkazů materiálu projektu a souhrnných částí dokumentace stavby.
2: 4 ks + 10 ks + 4 ks </t>
  </si>
  <si>
    <t>Celkem 18 = 18,000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</si>
  <si>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</si>
  <si>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</si>
  <si>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</si>
  <si>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1: Dle technické zprávy, výkresových příloh projektové dokumentace, TKP staveb státních drah a výkazů materiálu projektu a souhrnných částí dokumentace stavby.
2: 700m </t>
  </si>
  <si>
    <t>Celkem 700 = 700,000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</si>
  <si>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</si>
  <si>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R543341</t>
  </si>
  <si>
    <t>DEMONTÁŽ A ZPĚTNÁ MONTÁŽ KOLEJNICE 49 E1 JEDNOTLIVĚ</t>
  </si>
  <si>
    <t xml:space="preserve">1: Dle technické zprávy, výkresových příloh projektové dokumentace, TKP staveb státních drah a výkazů materiálu projektu a souhrnných částí dokumentace stavby.
2: 2*112m </t>
  </si>
  <si>
    <t>Celkem 224 = 224,000</t>
  </si>
  <si>
    <t>1. Položka obsahuje: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X 3. Způsob měření: Měří se délka kolejnice v metech délkových.</t>
  </si>
  <si>
    <t>9</t>
  </si>
  <si>
    <t>Ostatní práce:</t>
  </si>
  <si>
    <t>9112A3</t>
  </si>
  <si>
    <t>ZÁBRADLÍ MOSTNÍ S VODOR MADLY - DEMONTÁŽ S PŘESUNEM</t>
  </si>
  <si>
    <t>vč. odstratění betonových patek</t>
  </si>
  <si>
    <t xml:space="preserve">1: Dle technické zprávy, výkresových příloh projektové dokumentace, TKP staveb státních drah a výkazů materiálu projektu a souhrnných částí dokumentace stavby.
2: 15m </t>
  </si>
  <si>
    <t>Celkem 15 = 15,000</t>
  </si>
  <si>
    <t>položka zahrnuje: - demontáž a odstranění zařízení - jeho odvoz na předepsané místo</t>
  </si>
  <si>
    <t>923341</t>
  </si>
  <si>
    <t>RYCHLOSTNÍK N - TABULE</t>
  </si>
  <si>
    <t xml:space="preserve">1: Dle technické zprávy, výkresových příloh projektové dokumentace, TKP staveb státních drah a výkazů materiálu projektu a souhrnných částí dokumentace stavby.
2: 2ks+1ks+1ks+2ks </t>
  </si>
  <si>
    <t>Celkem 6 = 6,000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</si>
  <si>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</si>
  <si>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923371</t>
  </si>
  <si>
    <t>TABULKA S LOKOMOTIVOU PRO RYCHLOSTNÍK</t>
  </si>
  <si>
    <t xml:space="preserve">1: Dle technické zprávy, výkresových příloh projektové dokumentace, TKP staveb státních drah a výkazů materiálu projektu a souhrnných částí dokumentace stavby.
2: 2ks+2ks </t>
  </si>
  <si>
    <t>Celkem 4 = 4,000</t>
  </si>
  <si>
    <t>923821</t>
  </si>
  <si>
    <t>SLOUPEK DN 60 PRO NÁVĚST</t>
  </si>
  <si>
    <t xml:space="preserve">1: Dle technické zprávy, výkresových příloh projektové dokumentace, TKP staveb státních drah a výkazů materiálu projektu a souhrnných částí dokumentace stavby.
2: 4ks 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</si>
  <si>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</si>
  <si>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965010</t>
  </si>
  <si>
    <t>ODSTRANĚNÍ KOLEJOVÉHO LOŽE A DRÁŽNÍCH STEZEK</t>
  </si>
  <si>
    <t xml:space="preserve">1: Dle technické zprávy, výkresových příloh projektové dokumentace, TKP staveb státních drah a výkazů materiálu projektu a souhrnných částí dokumentace stavby.
2: 148m*2,8m2 </t>
  </si>
  <si>
    <t>Celkem 414,4 = 414,400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</si>
  <si>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</si>
  <si>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</si>
  <si>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</si>
  <si>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</si>
  <si>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 xml:space="preserve">1: Dle technické zprávy, výkresových příloh projektové dokumentace, TKP staveb státních drah a výkazů materiálu projektu a souhrnných částí dokumentace stavby.
2: 148m*2,8m2*0,1*10km 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</si>
  <si>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</si>
  <si>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</si>
  <si>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</si>
  <si>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 xml:space="preserve">1: Dle technické zprávy, výkresových příloh projektové dokumentace, TKP staveb státních drah a výkazů materiálu projektu a souhrnných částí dokumentace stavby.
2: 148m*2,8m2*0,9*10km </t>
  </si>
  <si>
    <t>Celkem 3729,6 = 3729,600</t>
  </si>
  <si>
    <t>965114</t>
  </si>
  <si>
    <t>DEMONTÁŽ KOLEJE NA BETONOVÝCH PRAŽCÍCH ROZEBRÁNÍM DO SOUČÁSTÍ</t>
  </si>
  <si>
    <t xml:space="preserve">1: Dle technické zprávy, výkresových příloh projektové dokumentace, TKP staveb státních drah a výkazů materiálu projektu a souhrnných částí dokumentace stavby.
2: 148m 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</si>
  <si>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</si>
  <si>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</si>
  <si>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</si>
  <si>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</si>
  <si>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 xml:space="preserve">1: Dle technické zprávy, výkresových příloh projektové dokumentace, TKP staveb státních drah a výkazů materiálu projektu a souhrnných částí dokumentace stavby.
2: 148m/0,6*0,25t*10km </t>
  </si>
  <si>
    <t>Celkem 616,667 = 616,667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</si>
  <si>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</si>
  <si>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965811</t>
  </si>
  <si>
    <t>DEMONTÁŽ PRAŽCOVÉ KOTVY</t>
  </si>
  <si>
    <t xml:space="preserve">1: Dle technické zprávy, výkresových příloh projektové dokumentace, TKP staveb státních drah a výkazů materiálu projektu a souhrnných částí dokumentace stavby.
2: 60m/0,6m/6 </t>
  </si>
  <si>
    <t>Celkem 17 = 17,000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</si>
  <si>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</si>
  <si>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R91931</t>
  </si>
  <si>
    <t>ZPĚTNÁ MONTÁŽ ZÁBRADLÍ DO NOVÝCH PATEK</t>
  </si>
  <si>
    <t>položka zahrnuje: - osazení demontovaného zařízení a veškeré nutné práce s tím spojené - event. Nutnou opravu poškozených dílů - předepsanou povrchovou úpravu - nezahrnuje demontáž zařízení (vykáže se vpoložce č.9668**) - nezahrnuje dodávku a montáž nových dílů (vykáže se v položce č.911***)</t>
  </si>
  <si>
    <t>R965811</t>
  </si>
  <si>
    <t>DEMONTÁŽ A ZPĚTNÁ MONTÁŽ PRAŽCOVÉ KOTVY</t>
  </si>
  <si>
    <t xml:space="preserve">1: Dle technické zprávy, výkresových příloh projektové dokumentace, TKP staveb státních drah a výkazů materiálu projektu a souhrnných částí dokumentace stavby.
2: (60m+98m)/0,6m/3+184m/0,6 </t>
  </si>
  <si>
    <t>Celkem 394 = 394,000</t>
  </si>
  <si>
    <t xml:space="preserve">1: Dle technické zprávy, výkresových příloh projektové dokumentace, TKP staveb státních drah a výkazů materiálu projektu a souhrnných částí dokumentace stavby.
2: 700m*3,4m*0,02m </t>
  </si>
  <si>
    <t>Celkem 47,6 = 47,600</t>
  </si>
  <si>
    <t>542312</t>
  </si>
  <si>
    <t>NÁSLEDNÁ ÚPRAVA SMĚROVÉHO A VÝŠKOVÉHO USPOŘÁDÁNÍ KOLEJE - PRAŽCE BETONOVÉ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</si>
  <si>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</si>
  <si>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</si>
  <si>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</si>
  <si>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>Všeobecné konstrukce a práce</t>
  </si>
  <si>
    <t>R02710</t>
  </si>
  <si>
    <t>POMOC PRÁCE ZŘÍZ NEBO ZAJIŠŤ OBJÍŽĎKY A PŘÍSTUP CESTY</t>
  </si>
  <si>
    <t xml:space="preserve"> "1: Dle technické zprávy, výkresových příloh projektové dokumentace. Dle výkazů materiálu projektu. Dle tabulky kubatur projektanta."</t>
  </si>
  <si>
    <t xml:space="preserve"> 2: Zajištění objízdných tras v průběhu výstavby mostu, značení a následná demontáž;    1,00 = 1,000 [A]</t>
  </si>
  <si>
    <t>zahrnuje veškeré náklady spojené s objednatelem požadovanými zařízeními</t>
  </si>
  <si>
    <t>R02940</t>
  </si>
  <si>
    <t>OSTATNÍ POŽADAVKY - VYPRACOVÁNÍ DOKUMENTACE</t>
  </si>
  <si>
    <t>kpl</t>
  </si>
  <si>
    <t xml:space="preserve"> 2: vypracování VPD;  1,00 = 1,000 [A]</t>
  </si>
  <si>
    <t>R1_02510</t>
  </si>
  <si>
    <t>ZKOUŠENÍ MATERIÁLŮ ZKUŠEBNOU ZHOTOVITELE</t>
  </si>
  <si>
    <t xml:space="preserve"> 1.000000 = 1,000 [A]</t>
  </si>
  <si>
    <t>zahrnuje veškeré náklady spojené s požadovanými zkouškami</t>
  </si>
  <si>
    <t>R1_02953</t>
  </si>
  <si>
    <t>OSTATNÍ POŽADAVKY - HLAVNÍ MOSTNÍ PROHLÍDKA</t>
  </si>
  <si>
    <t>kus</t>
  </si>
  <si>
    <t xml:space="preserve"> 2: mostní prohlídka; 1,00 = 1,000 [A]</t>
  </si>
  <si>
    <t>položka zahrnuje :
- úkony dle ČSN 73 6221
- provedení hlavní mostní prohlídky oprávněnou fyzickou nebo právnickou osobou
- vyhotovení záznamu (protokolu), který jednoznačně definuje stav mostu</t>
  </si>
  <si>
    <t>R1_03100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</si>
  <si>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</si>
  <si>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</si>
  <si>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R2_02910</t>
  </si>
  <si>
    <t>VYTYČENÍ OBJEKTU</t>
  </si>
  <si>
    <t xml:space="preserve"> 2: vytyčení objektu, inženýrských sítí;   1,00 = 1,000 [A]</t>
  </si>
  <si>
    <t>zahrnuje veškeré náklady spojené s požadovanými pracemi</t>
  </si>
  <si>
    <t>R2_029113</t>
  </si>
  <si>
    <t>OSTATNÍ POŽADAVKY - GEODETICKÉ ZAMĚŘENÍ - CELKY</t>
  </si>
  <si>
    <t xml:space="preserve"> 2: geodetické zaměření;   1,00 = 1,000 [A]</t>
  </si>
  <si>
    <t>zahrnuje veškeré náklady spojené s požadovanými pracemi
-  položka obsahuje také Geodetické vytýčení a zaměření skutečného provedení SO/PS</t>
  </si>
  <si>
    <t>10</t>
  </si>
  <si>
    <t>Zemní práce</t>
  </si>
  <si>
    <t>111206</t>
  </si>
  <si>
    <t>ODSTRANĚNÍ KŘOVIN S ODVOZEM DO 12KM</t>
  </si>
  <si>
    <t xml:space="preserve"> "2: odstranění nálet. křovin"</t>
  </si>
  <si>
    <t xml:space="preserve"> "3: 200,00"</t>
  </si>
  <si>
    <t>odstranění křovin a stromů do průměru 100 mm
doprava dřevin na předepsanou vzdálenost
spálení na hromadách nebo štěpkování</t>
  </si>
  <si>
    <t>11130</t>
  </si>
  <si>
    <t>SEJMUTÍ DRNU</t>
  </si>
  <si>
    <t xml:space="preserve"> "2: sejmutí drnu;   350,00"</t>
  </si>
  <si>
    <t>včetně vodorovné dopravy  a uložení na skládku</t>
  </si>
  <si>
    <t>131736</t>
  </si>
  <si>
    <t>HLOUBENÍ JAM ZAPAŽ I NEPAŽ TŘ. I, ODVOZ DO 12KM</t>
  </si>
  <si>
    <t xml:space="preserve"> "2: výkopy, měřeno digitálně"</t>
  </si>
  <si>
    <t xml:space="preserve"> 3: 105,00*12,00 = 1260,000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</si>
  <si>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</si>
  <si>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</si>
  <si>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</si>
  <si>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 xml:space="preserve"> "2: svahové kužely, měřeno digitálně"</t>
  </si>
  <si>
    <t xml:space="preserve"> "3: 4*(0,25*1/3*3,14*9,00*9,00*6,50)"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</si>
  <si>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</si>
  <si>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</si>
  <si>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</si>
  <si>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 xml:space="preserve"> 1: dle pol. 13173;  1260,00 = 1260,000 [A]</t>
  </si>
  <si>
    <t xml:space="preserve"> 2: dle pol. 264141; zemina z vrtů; 2*7*10,00*3,14*0,5*0,50 = 109,900 [B]</t>
  </si>
  <si>
    <t xml:space="preserve"> 3: dle pol. 26113, zemina z vrtů mikropilot; 24*8,00*3,14*0,075*0,075 = 3,391 [C]</t>
  </si>
  <si>
    <t xml:space="preserve"> Celkem: A+B+C = 1373,291 [D]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</si>
  <si>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</si>
  <si>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</si>
  <si>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</si>
  <si>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 xml:space="preserve"> "2: zásyp za opěrami ŠD fr. 0/32"</t>
  </si>
  <si>
    <t xml:space="preserve"> "3: 6,80*(26,60+28,60)"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</si>
  <si>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</si>
  <si>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</si>
  <si>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</si>
  <si>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 xml:space="preserve"> "2: ohumusování; tl. 150mm"</t>
  </si>
  <si>
    <t xml:space="preserve"> "3: 4*70,00*1,20"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</si>
  <si>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</si>
  <si>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</si>
  <si>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</si>
  <si>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 xml:space="preserve"> "2: ohumusování, zatravnění; dle pol. 18222;  336,00"</t>
  </si>
  <si>
    <t>Zahrnuje dodání předepsané travní směsi, její výsev na ornici, zalévání, první pokosení, to vše bez ohledu na sklon terénu</t>
  </si>
  <si>
    <t>R187000</t>
  </si>
  <si>
    <t>NÁKUP ZEMINY VHODNÉ PRO OHUMUSOVÁNÍ VČ NALOŽENÍ, DOPRAVY NA MÍSTO URČENÍ A VEŠKERÉ MANIPULACE</t>
  </si>
  <si>
    <t xml:space="preserve"> "2: zemina k ohumusování; dle pol. 18222;   336,00*0,15"</t>
  </si>
  <si>
    <t>zahrnuje náklady na nákup zeminy vhodné pro ohumusování vč dopravy na místo určení a veškeré manipulace (naložení, složení, přeložení. přesun atd.)</t>
  </si>
  <si>
    <t>20</t>
  </si>
  <si>
    <t>Základy</t>
  </si>
  <si>
    <t>224325</t>
  </si>
  <si>
    <t>PILOTY ZE ŽELEZOBETONU C30/37</t>
  </si>
  <si>
    <t xml:space="preserve"> "2: piloty C30/37; pr. 1000mm, dl. 10m"</t>
  </si>
  <si>
    <t xml:space="preserve"> "3: 2*7*10,00*3,14*0,50*0,50"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</si>
  <si>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objem betonu pro přebetonování a nadbetonování, který se nepřičítá ke stanovenému objemu výplně piloty
- ukončení piloty pod ústím vrtu a vyplnění zbývající části sypaninou nebo kamenivem
- odbourání a odstranění znehodnocené části výplně a úprava hlavy piloty před výstavbou další konstrukční části
- zřízení výplně piloty pod hladinou vody
- veškerý materiál, výrobky a polotovary, včetně mimostaveništní a vnitrostaveništní dopravy
- nezahrnuje dodání a osazení výztuže, nezahrnuje vrty</t>
  </si>
  <si>
    <t>224365</t>
  </si>
  <si>
    <t>VÝZTUŽ PILOT Z OCELI 10505, B500B</t>
  </si>
  <si>
    <t xml:space="preserve"> "2: Dle výkresu výztuže pilot"</t>
  </si>
  <si>
    <t xml:space="preserve"> výztuž všech pilot;  11097,06/1000,00 = 11,097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</si>
  <si>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</t>
  </si>
  <si>
    <t>227831</t>
  </si>
  <si>
    <t>MIKROPILOTY KOMPLET D DO 150MM NA POVRCHU</t>
  </si>
  <si>
    <t xml:space="preserve"> "2: mikropiloty PZ z profilů TR 108x16, dl. 8m s hlavou s plechem P16x300-300"</t>
  </si>
  <si>
    <t xml:space="preserve"> 3: 4*6*8,00 = 192,000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</si>
  <si>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</si>
  <si>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</si>
  <si>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</si>
  <si>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 xml:space="preserve"> "2: pažení larsen; měřeno digitálně"</t>
  </si>
  <si>
    <t xml:space="preserve"> "3: 2*18,00*4,70"</t>
  </si>
  <si>
    <t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</si>
  <si>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23717A</t>
  </si>
  <si>
    <t>ODSTRANĚNÍ ŠTĚTOVÝCH STĚN Z KOVOVÝCH DÍLCŮ V PLOŠE</t>
  </si>
  <si>
    <t xml:space="preserve"> "1: dle pol. montáže;  169,20"</t>
  </si>
  <si>
    <t>položka zahrnuje odstranění stěn včetně odvozu a uložení na skládku</t>
  </si>
  <si>
    <t>26113</t>
  </si>
  <si>
    <t>VRTY PRO KOTVENÍ, INJEKTÁŽ A MIKROPILOTY NA POVRCHU TŘ. I D DO 150MM</t>
  </si>
  <si>
    <t xml:space="preserve"> "2: vrty pro mikropiloty PZ, dl. 8m, 24 ks"</t>
  </si>
  <si>
    <t xml:space="preserve"> 3: 24*8,00 = 192,000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</si>
  <si>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</si>
  <si>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264141</t>
  </si>
  <si>
    <t>VRTY PRO PILOTY TŘ. I D DO 1000MM</t>
  </si>
  <si>
    <t>m</t>
  </si>
  <si>
    <t xml:space="preserve"> "2: vrty pro piloty, pr. 1000mm; dl. 10m"</t>
  </si>
  <si>
    <t xml:space="preserve"> "3: 2*7*10,00"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</si>
  <si>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</si>
  <si>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272325</t>
  </si>
  <si>
    <t>ZÁKLADY ZE ŽELEZOBETONU DO C30/37</t>
  </si>
  <si>
    <t xml:space="preserve"> "2: základ opěr, měřeno digitálně"</t>
  </si>
  <si>
    <t xml:space="preserve"> "3: 2*6,59*2,07"</t>
  </si>
  <si>
    <t xml:space="preserve"> "4: základy křídel"</t>
  </si>
  <si>
    <t xml:space="preserve"> "5: 4*5,20*2,254"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</si>
  <si>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</si>
  <si>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</si>
  <si>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</si>
  <si>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 xml:space="preserve"> "2: dle výkresu výztuže základů; "</t>
  </si>
  <si>
    <t xml:space="preserve"> "3: 13903,00/1000,00"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</si>
  <si>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</si>
  <si>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30</t>
  </si>
  <si>
    <t>Svislé konstrukce</t>
  </si>
  <si>
    <t>311325</t>
  </si>
  <si>
    <t>ZDI A STĚNY PODP A VOL ZE ŽELEZOBET DO C30/37</t>
  </si>
  <si>
    <t xml:space="preserve"> "2: přechodové zídky, C30/37, dle výkresu tvarů PZ"</t>
  </si>
  <si>
    <t xml:space="preserve"> 3: PZ1;  17,90 = 17,900 [A]</t>
  </si>
  <si>
    <t xml:space="preserve"> 4: PZ2;  11,60 = 11,600 [B]</t>
  </si>
  <si>
    <t xml:space="preserve"> 5: PZ3;   18,00 = 18,000 [C]</t>
  </si>
  <si>
    <t xml:space="preserve"> 6: PZ4;   16,60 = 16,600 [D]</t>
  </si>
  <si>
    <t xml:space="preserve"> Celkem: A+B+C+D = 64,100 [E]</t>
  </si>
  <si>
    <t>311365</t>
  </si>
  <si>
    <t>VÝZTUŽ ZDÍ A STĚN PODP A VOL Z OCELI 10505, B500B</t>
  </si>
  <si>
    <t xml:space="preserve"> "2: dle výkresu výztuže PZ;   "</t>
  </si>
  <si>
    <t xml:space="preserve"> 3:  5641,70/1000,00 = 5,642 [A]</t>
  </si>
  <si>
    <t>311366</t>
  </si>
  <si>
    <t>VÝZTUŽ ZDÍ A STĚN PODP A VOL Z KARI-SÍTÍ</t>
  </si>
  <si>
    <t xml:space="preserve"> "2: dle výkresu výztuže PZ, výztuž, lemování kari sítěmi 8/150/150"</t>
  </si>
  <si>
    <t xml:space="preserve"> 3:  118,80/1000,00 = 0,119 [A]</t>
  </si>
  <si>
    <t>317325</t>
  </si>
  <si>
    <t>ŘÍMSY ZE ŽELEZOBETONU DO C30/37</t>
  </si>
  <si>
    <t xml:space="preserve"> "2: římsy, měřeno digitálně"</t>
  </si>
  <si>
    <t xml:space="preserve"> "3: 2*0,44*0,30*18,72"</t>
  </si>
  <si>
    <t xml:space="preserve"> "4: dobetonávka"</t>
  </si>
  <si>
    <t xml:space="preserve"> "5: 2*18,72*0,165"</t>
  </si>
  <si>
    <t xml:space="preserve"> "6: římsy přechod. zídek, měřeno digitálně"</t>
  </si>
  <si>
    <t xml:space="preserve"> "7: PZ1; 0,44*0,30*5,132"</t>
  </si>
  <si>
    <t xml:space="preserve"> "8: PZ2;  0,44*0,30*3,93"</t>
  </si>
  <si>
    <t xml:space="preserve"> "9: PZ3;   0,44*0,30*5,121"</t>
  </si>
  <si>
    <t xml:space="preserve"> "10: PZ4;  0,44*0,30*4,83"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</si>
  <si>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</si>
  <si>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</si>
  <si>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</si>
  <si>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 "2: dle výkresu výztuže říms;  718,00/1000,00"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</si>
  <si>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</si>
  <si>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333325</t>
  </si>
  <si>
    <t>MOSTNÍ OPĚRY A KŘÍDLA ZE ŽELEZOVÉHO BETONU DO C30/37</t>
  </si>
  <si>
    <t xml:space="preserve"> "2: ŽB opěry, měřeno digitálně"</t>
  </si>
  <si>
    <t xml:space="preserve"> "3: 2*3,77*0,78*6,59"</t>
  </si>
  <si>
    <t xml:space="preserve"> "4: ŽB křídla, měřeno digitálně"</t>
  </si>
  <si>
    <t xml:space="preserve"> "5: 4*5,20*3,79"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</si>
  <si>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</si>
  <si>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</si>
  <si>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</si>
  <si>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 xml:space="preserve"> "2: dle výkresu výztuže rámu, bez základu"</t>
  </si>
  <si>
    <t xml:space="preserve"> "3: 20673,00/1000,00"</t>
  </si>
  <si>
    <t>348173</t>
  </si>
  <si>
    <t>ZÁBRADLÍ Z DÍLCŮ KOVOVÝCH ŽÁROVĚ ZINK PONOREM S NÁTĚREM</t>
  </si>
  <si>
    <t>kg</t>
  </si>
  <si>
    <t xml:space="preserve"> "2: dle výkresu zábradlí;  "</t>
  </si>
  <si>
    <t xml:space="preserve"> 3: konstrukční ocel zábradlí;   1366,66 = 1366,660 [A]</t>
  </si>
  <si>
    <t xml:space="preserve"> 4: kotvení zábradlí;    76,78 = 76,780 [B]</t>
  </si>
  <si>
    <t xml:space="preserve"> Celkem: A+B = 1443,440 [C]</t>
  </si>
  <si>
    <t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</si>
  <si>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40</t>
  </si>
  <si>
    <t>Vodorovné konstrukce</t>
  </si>
  <si>
    <t>421325</t>
  </si>
  <si>
    <t>MOSTNÍ NOSNÉ DESKOVÉ KONSTRUKCE ZE ŽELEZOBETONU C30/37</t>
  </si>
  <si>
    <t xml:space="preserve"> "2: ŽB nová NK; měřeno digitálně"</t>
  </si>
  <si>
    <t xml:space="preserve"> "3: 6,954*6,59"</t>
  </si>
  <si>
    <t xml:space="preserve"> "4: výztuž NK je součástí výztuže opěr a rám. kce - viz pol. 333365"</t>
  </si>
  <si>
    <t>43411</t>
  </si>
  <si>
    <t>SCHODIŠŤOVÉ STUPNĚ, Z DÍLCŮ BETON</t>
  </si>
  <si>
    <t xml:space="preserve"> "2: obslužné schodiště z dílců 500x180"</t>
  </si>
  <si>
    <t xml:space="preserve"> "3: 34*0,50*0,18*0,75"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</si>
  <si>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</si>
  <si>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</si>
  <si>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</si>
  <si>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 xml:space="preserve"> "2: podkl. beton pro založení pilot. měřeno digitálně, tl. 100mm"</t>
  </si>
  <si>
    <t xml:space="preserve"> "3: 2*19,50*0,10"</t>
  </si>
  <si>
    <t>451314</t>
  </si>
  <si>
    <t>PODKLADNÍ A VÝPLŇOVÉ VRSTVY Z PROSTÉHO BETONU C25/30</t>
  </si>
  <si>
    <t xml:space="preserve"> "2: podkl. beton dlažby, tl. 150mm"</t>
  </si>
  <si>
    <t xml:space="preserve"> "3: (85,00+2,50+2,00+4,20)*1,20*0,15"</t>
  </si>
  <si>
    <t xml:space="preserve"> "4: podkl. beton odvodnění, měřeno digitálně"</t>
  </si>
  <si>
    <t xml:space="preserve"> "5: (7,35+6,70)*6,80"</t>
  </si>
  <si>
    <t xml:space="preserve"> "6: podkl. beton schodiště"</t>
  </si>
  <si>
    <t xml:space="preserve"> "7: 10,50*0,85*0,15"</t>
  </si>
  <si>
    <t>45147</t>
  </si>
  <si>
    <t>PODKL A VÝPLŇ VRSTVY Z MALTY PLASTICKÉ</t>
  </si>
  <si>
    <t xml:space="preserve"> "2: podlití patek zábradlí polymermaltou;, tl. 20-30mm"</t>
  </si>
  <si>
    <t xml:space="preserve"> "3: 42*0,06*0,025"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</si>
  <si>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</si>
  <si>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</si>
  <si>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</si>
  <si>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 xml:space="preserve"> "2: výplň vsak. jímky z ŠD 32/64"</t>
  </si>
  <si>
    <t xml:space="preserve"> "3: 0,50*0,55"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</si>
  <si>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</si>
  <si>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</si>
  <si>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</si>
  <si>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 xml:space="preserve"> "2: kamenná rovnanina za rubem opěr"</t>
  </si>
  <si>
    <t xml:space="preserve"> "3: 2*6,59*0,60*4,08"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</si>
  <si>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</si>
  <si>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</si>
  <si>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</si>
  <si>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 "2: odláždění lom. kamenem do bet. lože, tl. 0,20 m"</t>
  </si>
  <si>
    <t xml:space="preserve"> "3: (85,00+2,50+2,00+4,20)*1,20*0,20"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</si>
  <si>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</si>
  <si>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</si>
  <si>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</si>
  <si>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 "2: ukončení dlažby bet. prahy, měřeno digitálně"</t>
  </si>
  <si>
    <t xml:space="preserve"> "3: (4,65+2,10+18,50)*0,40*0,60"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</si>
  <si>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</si>
  <si>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60</t>
  </si>
  <si>
    <t>Úpravy povrchu</t>
  </si>
  <si>
    <t>631384</t>
  </si>
  <si>
    <t>MAZANINA ZE ŽELEZOBETONU DO C25/30 VČET VÝZTUŽE</t>
  </si>
  <si>
    <t xml:space="preserve"> "2: tvrdá ochrana SVI izolace NK - bet. mazanina tl. 50 mm"</t>
  </si>
  <si>
    <t xml:space="preserve"> "3: 10,11*6,83*0,05"</t>
  </si>
  <si>
    <t>- dodání  čerstvého  betonu  (betonové  směsi)  požadované  kvality,  jeho  uložení  do požadovaného tvaru při jakékoliv hustotě výztuže, konzistenci čerstvého betonu a způsobu hutnění, ošetření a ochranu betonu
- dodání a uložení předepsané výztuže v předepsaném množství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</t>
  </si>
  <si>
    <t>711</t>
  </si>
  <si>
    <t>Izolace proti vodě</t>
  </si>
  <si>
    <t>711132</t>
  </si>
  <si>
    <t>IZOLACE BĚŽNÝCH KONSTRUKCÍ PROTI VOLNĚ STÉKAJÍCÍ VODĚ ASFALTOVÝMI PÁSY</t>
  </si>
  <si>
    <t xml:space="preserve"> "2: dle SVI I - NAIP 2x"</t>
  </si>
  <si>
    <t xml:space="preserve"> "3: izolace NK;  2*10,11*6,83"</t>
  </si>
  <si>
    <t xml:space="preserve"> "4: dle SVI II - NAIP"</t>
  </si>
  <si>
    <t xml:space="preserve"> "5: rub opěr;  2*4,42*6,59"</t>
  </si>
  <si>
    <t xml:space="preserve"> "6: dle SVI III - NAIP"</t>
  </si>
  <si>
    <t xml:space="preserve"> "7: základy; 2*1,93*6,59"</t>
  </si>
  <si>
    <t xml:space="preserve"> "8: rub přechod. zdi; 18,40+12,00+16,20+18,40"</t>
  </si>
  <si>
    <t xml:space="preserve"> "9: rub křídel; 4*5,20*7,74"</t>
  </si>
  <si>
    <t xml:space="preserve"> "10: drenáž; 2*6,80*4,70"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</si>
  <si>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</si>
  <si>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711509</t>
  </si>
  <si>
    <t>OCHRANA IZOLACE NA POVRCHU TEXTILIÍ</t>
  </si>
  <si>
    <t xml:space="preserve"> "1: dle SVI III - geotextilie 800-1000g/m2"</t>
  </si>
  <si>
    <t xml:space="preserve"> "2: základy; 2*1,93*6,59"</t>
  </si>
  <si>
    <t xml:space="preserve"> "3: rub přechod. zdi; 18,40+12,00+16,20+18,40"</t>
  </si>
  <si>
    <t xml:space="preserve"> "4: rub křídel; 4*5,20*7,74"</t>
  </si>
  <si>
    <t xml:space="preserve"> "5: drenáž; 2*6,80*4,70"</t>
  </si>
  <si>
    <t>položka zahrnuje:
- dodání  předepsaného ochranného materiálu
- zřízení ochrany izolace</t>
  </si>
  <si>
    <t>713</t>
  </si>
  <si>
    <t>Izolace tepelné</t>
  </si>
  <si>
    <t>R71300</t>
  </si>
  <si>
    <t>OCHRANA IZOLACE BĚŽNÝCH KONSTR PEVNÁ STĚN Z EXTRUDOVANÉHO POLYSTYRÉNU TL 50MM</t>
  </si>
  <si>
    <t xml:space="preserve"> "2: dle SVI II -ochrana izolace XPS tl. 50mm"</t>
  </si>
  <si>
    <t xml:space="preserve"> "3: rub opěr;  2*4,42*6,59"</t>
  </si>
  <si>
    <t>- výrobní dokumentaci (včetně technologického předpisu) zpracovanou v souladu se zadávací dokumentací
- dodání  izolačního a těsnícího  materiálu  (nátěry, nástřiky,  pásy,  desky, fólie, rohože,  tmely, zálivky a pod.) včetně množství potřebného pro přesahy a pro prostřih, spojovací a kotvící materiál (např. dráty, trny, svary), podkladní a upevňovací materiál (např. rošty, lišty), krycí a ochranné vrstvy (oplechování, bandáže, nátěry, posyp, další pásy nebo fólie a pod.)
Pozn.: Položky nezahrnují ochranné vrstvy nebo konstrukce, které se zařazují do jiných stavebních dílů, např. cementové mazaniny, cihelné přizdívky, obetonování, asfaltové vrstvy a pod.
- očištění a ošetření podkladu, zadávací dokumentace může zahrnout i případné vyspravení
- zřízení izolace jako kompletního povlaku, případně komplet. soustavy nebo systému podle příslušného  technolog. předpisu, včet. adhézního nátěru,  speciální úpravy povrchu izolované konstrukce a případné expanzní vložky
- zřízení izolace i jednotlivých vrstev po etapách, včetně pracovních spár a spojů
- u izolace pod římsou je zahrnuta izolační vložka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zřízení  okapních,  rohových,  koutových,  lemujících a dilatačních  plechů  (včetně  případného připevnění), jsou-li požadovány a není-li pro ně stanovena samostatná položka
- ochrana izolace do doby zřízení definitivní ochranné vrstvy nebo konstrukce
- úprava, očištění a ošetření prostoru kolem izolace
- provedení požadovaných zkoušek.																			Popisy prací zahrnují veškerý materiál, výrobky a polotovary, včetně mimostaveništní a vnitrostaveništní dopravy (rovněž přesuny), včetně naložení a složení, případně s uložením a potřebná lešení a podpěrné konstrukce.
- měrná jednotka: m2              																			- způsob měření:  měří se m2 provedené izolace	           	 																- hlavní materiál: extrudovaný polystyrén tl. 50mm</t>
  </si>
  <si>
    <t>80</t>
  </si>
  <si>
    <t>Trubní vedení</t>
  </si>
  <si>
    <t>863342</t>
  </si>
  <si>
    <t>POTRUBÍ Z TRUB Z NEREZ OCELI DN DO 200MM</t>
  </si>
  <si>
    <t xml:space="preserve"> "2: chránička drenáže pro průchod křídly; 2*0,50"</t>
  </si>
  <si>
    <t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nezahrnuje tlakovou zkoušku ani proplacha dezinfekci</t>
  </si>
  <si>
    <t>875332</t>
  </si>
  <si>
    <t>POTRUBÍ DREN Z TRUB PLAST DN DO 150MM DĚROVANÝCH</t>
  </si>
  <si>
    <t xml:space="preserve"> "2: drenážní trubka DN150;"</t>
  </si>
  <si>
    <t xml:space="preserve"> "3: 2*6,80"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</si>
  <si>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</si>
  <si>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R897724</t>
  </si>
  <si>
    <t>ČISTÍCÍ OTVOR DRENÁŽNÍHO POTRUBÍ S VÍKEM</t>
  </si>
  <si>
    <t xml:space="preserve"> "2: čistící otvor, víčko na vtoku rubové drenáže, DN 150; 1+1"</t>
  </si>
  <si>
    <t>položka zahrnuje dodávku a osazení předepsaného dílce
nezahrnuje předepsané podkladní konstrukce</t>
  </si>
  <si>
    <t>90</t>
  </si>
  <si>
    <t>Ostatní konstrukce a práce</t>
  </si>
  <si>
    <t>91345</t>
  </si>
  <si>
    <t>NIVELAČNÍ ZNAČKY KOVOVÉ</t>
  </si>
  <si>
    <t xml:space="preserve"> "2: měřický bod;  1,00"</t>
  </si>
  <si>
    <t>položka zahrnuje:
- dodání a osazení nivelační značky včetně nutných zemních prací
- vnitrostaveništní a mimostaveništní dopravu</t>
  </si>
  <si>
    <t>917426</t>
  </si>
  <si>
    <t>CHODNÍKOVÉ OBRUBY Z KAMENNÝCH OBRUBNÍKŮ ŠÍŘ 250MM</t>
  </si>
  <si>
    <t xml:space="preserve"> "2: obrubníky kolem schodiště, 100x250"</t>
  </si>
  <si>
    <t xml:space="preserve"> "3: 2*10,50"</t>
  </si>
  <si>
    <t>Položka zahrnuje:
dodání a pokládku kamenných obrubníků o rozměrech předepsaných zadávací dokumentací
betonové lože i boční betonovou opěrku.</t>
  </si>
  <si>
    <t>933333</t>
  </si>
  <si>
    <t>ZKOUŠKA INTEGRITY ULTRAZVUKEM ODRAZ METOD PIT PILOT SYSTÉMOVÝCH</t>
  </si>
  <si>
    <t xml:space="preserve"> "2: zkouška integrity pilot metodou PIT;  2*7"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</si>
  <si>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</si>
  <si>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935212</t>
  </si>
  <si>
    <t>PŘÍKOPOVÉ ŽLABY Z BETON TVÁRNIC ŠÍŘ DO 600MM DO BETONU TL 100MM</t>
  </si>
  <si>
    <t xml:space="preserve"> "2: beton. žlaby na odvodnění"</t>
  </si>
  <si>
    <t xml:space="preserve"> "3: 2,40+0,70"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</si>
  <si>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</si>
  <si>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936501</t>
  </si>
  <si>
    <t>DROBNÉ DOPLŇK KONSTR KOVOVÉ NEREZ</t>
  </si>
  <si>
    <t xml:space="preserve"> "2: nerez pásek uchycení izolace pod římsy (1,44kg/m); "</t>
  </si>
  <si>
    <t xml:space="preserve"> "3: (27,82+28,69)*1,44"</t>
  </si>
  <si>
    <t xml:space="preserve"> "4: kotvení zábradlí, dle výkresu zábradlí;    76,78"</t>
  </si>
  <si>
    <t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</si>
  <si>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R936001</t>
  </si>
  <si>
    <t>LETOPOČET VÝSTAVBY - VLYS DO BETONU</t>
  </si>
  <si>
    <t xml:space="preserve"> "2: matrice do betonu - letopočet na čela NK; 1+1"</t>
  </si>
  <si>
    <t>Dodávka formy, osazení do bednění, ošetření separačním prostředkem, odbednění, začištění, příp. vyspravení sanační maltou</t>
  </si>
  <si>
    <t>96</t>
  </si>
  <si>
    <t>Bourání a demontáže</t>
  </si>
  <si>
    <t>966136</t>
  </si>
  <si>
    <t>BOURÁNÍ KONSTRUKCÍ Z KAMENE NA MC S ODVOZEM DO 12KM</t>
  </si>
  <si>
    <t xml:space="preserve"> "2: demolice kamenné klenby"</t>
  </si>
  <si>
    <t xml:space="preserve"> "3: 7,61*5,68"</t>
  </si>
  <si>
    <t xml:space="preserve"> "4: demolice kamenných opěr"</t>
  </si>
  <si>
    <t xml:space="preserve"> "5: 19,90*5,56"</t>
  </si>
  <si>
    <t xml:space="preserve"> "6: demolice kamenné rovnaniny"</t>
  </si>
  <si>
    <t xml:space="preserve"> "7: 2*5,60*5,56"</t>
  </si>
  <si>
    <t xml:space="preserve"> "8: demolice kamenných čel"</t>
  </si>
  <si>
    <t xml:space="preserve"> "9: 2*49,10*0,70"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</si>
  <si>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</si>
  <si>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966166</t>
  </si>
  <si>
    <t>BOURÁNÍ KONSTRUKCÍ ZE ŽELEZOBETONU S ODVOZEM DO 12KM</t>
  </si>
  <si>
    <t xml:space="preserve"> "2: demolice ŽB říms, měřeno digitálně"</t>
  </si>
  <si>
    <t xml:space="preserve"> "3: 16,31*0,60+8,55*0,70"</t>
  </si>
  <si>
    <t>967186</t>
  </si>
  <si>
    <t>VYBOURÁNÍ ČÁSTÍ KONSTRUKCÍ KOVOVÝCH S ODVOZEM DO 12KM</t>
  </si>
  <si>
    <t xml:space="preserve"> "2: demolice zábradlí; "</t>
  </si>
  <si>
    <t xml:space="preserve"> "3: (18,97+18,86)*30,00/1000,00"</t>
  </si>
  <si>
    <t xml:space="preserve"> "4: demolice táhel a ocelových U-profilů na čelních zdech"</t>
  </si>
  <si>
    <t xml:space="preserve"> "5: (2*(10,00+9,00)*13,40+2*2*(4,70+2,70+1,70+1,30+3,80)*4,00)/1000,00"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</si>
  <si>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</si>
  <si>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995</t>
  </si>
  <si>
    <t>Poplatky za skládky</t>
  </si>
  <si>
    <t>015111</t>
  </si>
  <si>
    <t>POPLATKY ZA LIKVIDACI ODPADŮ NEKONTAMINOVANÝCH - 17 05 04  VYTĚŽENÉ ZEMINY A HORNINY -  I. TŘÍDA TĚŽITELNOSTI</t>
  </si>
  <si>
    <t xml:space="preserve"> 2: dle pol. 17120;   1373,291*2,00 = 2746,582 [A]</t>
  </si>
  <si>
    <t xml:space="preserve"> 3: dle pol. 11130;    350,00*0,20*1,90 = 133,000 [B]</t>
  </si>
  <si>
    <t xml:space="preserve"> Celkem: A+B = 2879,582 [C]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</si>
  <si>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</si>
  <si>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</si>
  <si>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</si>
  <si>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 xml:space="preserve"> "1: dle pol. 966166;   15,771*2,40"</t>
  </si>
  <si>
    <t>015330</t>
  </si>
  <si>
    <t>POPLATKY ZA LIKVIDACI ODPADŮ NEKONTAMINOVANÝCH - 17 05 04  KAMENNÁ SUŤ</t>
  </si>
  <si>
    <t xml:space="preserve"> "1: dle pol. 966136;     284,881*2,50"</t>
  </si>
  <si>
    <t>D.2.1.5</t>
  </si>
  <si>
    <t>Ostatní inženýrské objekty (inženýrské sítě a hydrotechnické objekty)</t>
  </si>
  <si>
    <t>Ochrana sítí</t>
  </si>
  <si>
    <t>002940</t>
  </si>
  <si>
    <t xml:space="preserve">1 </t>
  </si>
  <si>
    <t xml:space="preserve">Celkem 1 = 1,000 </t>
  </si>
  <si>
    <t>029111</t>
  </si>
  <si>
    <t>OSTATNÍ POŽADAVKY - GEODETICKÉ ZAMĚŘENÍ - DÉLKOVÉ</t>
  </si>
  <si>
    <t>HM</t>
  </si>
  <si>
    <t xml:space="preserve">(40+50)/100 </t>
  </si>
  <si>
    <t xml:space="preserve">Celkem 0,9 = 0,900 </t>
  </si>
  <si>
    <t>Celkem 0,9 = 0,900</t>
  </si>
  <si>
    <t>13293A</t>
  </si>
  <si>
    <t>HLOUBENÍ RÝH ŠÍŘ DO 2M PAŽ I NEPAŽ TŘ. III - BEZ DOPRAVY</t>
  </si>
  <si>
    <t xml:space="preserve">(0,35*0,35*40)+(0,35*0,5*50) </t>
  </si>
  <si>
    <t xml:space="preserve">Celkem 11,025 = 11,025 </t>
  </si>
  <si>
    <t>Celkem 11,025 = 11,025</t>
  </si>
  <si>
    <t>701004</t>
  </si>
  <si>
    <t>VYHLEDÁVACÍ MARKER ZEMNÍ</t>
  </si>
  <si>
    <t xml:space="preserve">1+1  </t>
  </si>
  <si>
    <t xml:space="preserve">Celkem 2 = 2,000 </t>
  </si>
  <si>
    <t>702111</t>
  </si>
  <si>
    <t>KABELOVÝ ŽLAB ZEMNÍ VČETNĚ KRYTU SVĚTLÉ ŠÍŘKY DO 120 MM</t>
  </si>
  <si>
    <t xml:space="preserve">40 </t>
  </si>
  <si>
    <t xml:space="preserve">Celkem 40 = 40,000 </t>
  </si>
  <si>
    <t>Celkem 40 = 40,000</t>
  </si>
  <si>
    <t>702231</t>
  </si>
  <si>
    <t>KABELOVÁ CHRÁNIČKA ZEMNÍ DĚLENÁ DN DO 100 MM</t>
  </si>
  <si>
    <t xml:space="preserve">10+10 </t>
  </si>
  <si>
    <t xml:space="preserve">Celkem 20 = 20,000 </t>
  </si>
  <si>
    <t>Celkem 20 = 20,000</t>
  </si>
  <si>
    <t>702311</t>
  </si>
  <si>
    <t>ZAKRYTÍ KABELŮ VÝSTRAŽNOU FÓLIÍ ŠÍŘKY DO 20 CM</t>
  </si>
  <si>
    <t xml:space="preserve">10+50 </t>
  </si>
  <si>
    <t xml:space="preserve">Celkem 60 = 60,000 </t>
  </si>
  <si>
    <t>Celkem 60 = 60,000</t>
  </si>
  <si>
    <t xml:space="preserve">742P13     </t>
  </si>
  <si>
    <t>ZATAŽENÍ KABELU DO CHRÁNIČKY - KABEL DO 4 KG/M</t>
  </si>
  <si>
    <t xml:space="preserve">(40+40+40)*2 +50+50 </t>
  </si>
  <si>
    <t xml:space="preserve">Celkem 340 = 340,000 </t>
  </si>
  <si>
    <t>Celkem 340 = 340,000</t>
  </si>
  <si>
    <t xml:space="preserve">742P15       </t>
  </si>
  <si>
    <t>OZNAČOVACÍ ŠTÍTEK NA KABEL</t>
  </si>
  <si>
    <t xml:space="preserve">(2+2)  </t>
  </si>
  <si>
    <t xml:space="preserve">Celkem 4 = 4,000 </t>
  </si>
  <si>
    <t xml:space="preserve">742P17     </t>
  </si>
  <si>
    <t>VYHLEDÁNÍ STÁVAJÍCÍHO KABELU (MĚŘENÍ, SONDA)</t>
  </si>
  <si>
    <t xml:space="preserve">1+1+1  </t>
  </si>
  <si>
    <t xml:space="preserve">Celkem 3 = 3,000 </t>
  </si>
  <si>
    <t>Celkem 3 = 3,000</t>
  </si>
  <si>
    <t>74E706</t>
  </si>
  <si>
    <t>DEMONTÁŽ REZERVY</t>
  </si>
  <si>
    <t xml:space="preserve">1  </t>
  </si>
  <si>
    <t>75E117</t>
  </si>
  <si>
    <t>DOZOR PRACOVNÍKŮ PROVOZOVATELE PŘI PRÁCI NA ŽIVÉM ZAŘÍZENÍ</t>
  </si>
  <si>
    <t>HOD</t>
  </si>
  <si>
    <t xml:space="preserve">4  </t>
  </si>
  <si>
    <t>75I222</t>
  </si>
  <si>
    <t>KABEL ZEMNÍ DVOUPLÁŠŤOVÝ BEZ PANCÍŘE PRŮMĚRU ŽÍLY 0,8 MM DO 25XN</t>
  </si>
  <si>
    <t xml:space="preserve">KMČTYŘKA  </t>
  </si>
  <si>
    <t xml:space="preserve">0,04*10 *2 </t>
  </si>
  <si>
    <t xml:space="preserve">Celkem 0,8 = 0,800 </t>
  </si>
  <si>
    <t>Celkem 0,8 = 0,800</t>
  </si>
  <si>
    <t xml:space="preserve">75I22X  </t>
  </si>
  <si>
    <t>KABEL ZEMNÍ DVOUPLÁŠŤOVÝ BEZ PANCÍŘE PRŮMĚRU ŽÍLY 0,8 MM - MONTÁŽ</t>
  </si>
  <si>
    <t xml:space="preserve">40*2  </t>
  </si>
  <si>
    <t xml:space="preserve">Celkem 80 = 80,000 </t>
  </si>
  <si>
    <t>Celkem 80 = 80,000</t>
  </si>
  <si>
    <t xml:space="preserve">75I22Y    </t>
  </si>
  <si>
    <t>KABEL ZEMNÍ DVOUPLÁŠŤOVÝ BEZ PANCÍŘE PRŮMĚRU ŽÍLY 0,8 MM - DEMONTÁŽ</t>
  </si>
  <si>
    <t xml:space="preserve">75I723   </t>
  </si>
  <si>
    <t>KABEL KLASICKÝ DÁLKOVÝ DVOUPLÁŠŤOVÝ S PANCÍŘEM DO 37 ČTYŘEK</t>
  </si>
  <si>
    <t xml:space="preserve">KMČTYŘKA </t>
  </si>
  <si>
    <t xml:space="preserve">0,04*30*2  </t>
  </si>
  <si>
    <t xml:space="preserve">Celkem 2,4 = 2,400 </t>
  </si>
  <si>
    <t>Celkem 2,4 = 2,400</t>
  </si>
  <si>
    <t xml:space="preserve">75I72X     </t>
  </si>
  <si>
    <t>KABEL KLASICKÝ DÁLKOVÝ DVOUPLÁŠŤOVÝ - MONTÁŽ</t>
  </si>
  <si>
    <t xml:space="preserve">75I72Y  </t>
  </si>
  <si>
    <t>KABEL KLASICKÝ DÁLKOVÝ DVOUPLÁŠŤOVÝ - DEMONTÁŽ</t>
  </si>
  <si>
    <t xml:space="preserve">40+40  </t>
  </si>
  <si>
    <t xml:space="preserve">75I81X   </t>
  </si>
  <si>
    <t>KABEL OPTICKÝ SINGLEMODE - MONTÁŽ</t>
  </si>
  <si>
    <t xml:space="preserve">2*650  </t>
  </si>
  <si>
    <t xml:space="preserve">Celkem 1300 = 1300,000 </t>
  </si>
  <si>
    <t>Celkem 1300 = 1300,000</t>
  </si>
  <si>
    <t>75I911</t>
  </si>
  <si>
    <t>OPTOTRUBKA HDPE PRŮMĚRU DO 40 MM</t>
  </si>
  <si>
    <t xml:space="preserve">40  </t>
  </si>
  <si>
    <t xml:space="preserve">75I91X </t>
  </si>
  <si>
    <t>OPTOTRUBKA HDPE - MONTÁŽ</t>
  </si>
  <si>
    <t xml:space="preserve">40+40+40 </t>
  </si>
  <si>
    <t xml:space="preserve">Celkem 120 =120,000 </t>
  </si>
  <si>
    <t>Celkem 120 = 120,000</t>
  </si>
  <si>
    <t>75I951</t>
  </si>
  <si>
    <t>OPTOTRUBKA HDPE DĚLENÁ PRŮMĚRU DO 40 MM</t>
  </si>
  <si>
    <t xml:space="preserve">10 </t>
  </si>
  <si>
    <t xml:space="preserve">Celkem 10 = 10,000 </t>
  </si>
  <si>
    <t>Celkem 10 = 10,000</t>
  </si>
  <si>
    <t xml:space="preserve">75I961 </t>
  </si>
  <si>
    <t>OPTOTRUBKA - HERMETIZACE ÚSEKU DO 2000 M</t>
  </si>
  <si>
    <t>ÚSEK</t>
  </si>
  <si>
    <t xml:space="preserve">75I962   </t>
  </si>
  <si>
    <t>OPTOTRUBKA - KALIBRACE</t>
  </si>
  <si>
    <t xml:space="preserve">Celkem 40= 40,000 </t>
  </si>
  <si>
    <t xml:space="preserve">75IA21      </t>
  </si>
  <si>
    <t>OPTOTRUBKOVÁ SPOJKA OPRAVNÁ PRŮMĚRU DO 40 MM</t>
  </si>
  <si>
    <t xml:space="preserve">KUS   </t>
  </si>
  <si>
    <t xml:space="preserve">75IA2X </t>
  </si>
  <si>
    <t>OPTOTRUBKOVÁ SPOJKA OPRAVNÁ - MONTÁŽ</t>
  </si>
  <si>
    <t xml:space="preserve">2+2 </t>
  </si>
  <si>
    <t>75IA2Y</t>
  </si>
  <si>
    <t>OPTOTRUBKOVÁ SPOJKA OPRAVNÁ - DEMONTÁŽ</t>
  </si>
  <si>
    <t xml:space="preserve">1+1 </t>
  </si>
  <si>
    <t xml:space="preserve">75IA51 </t>
  </si>
  <si>
    <t>OPTOTRUBKOVÁ KONCOVKA PRŮMĚRU DO 40 MM</t>
  </si>
  <si>
    <t xml:space="preserve">75IA5X </t>
  </si>
  <si>
    <t>OPTOTRUBKOVÁ KONCOVKA MONTÁŽ</t>
  </si>
  <si>
    <t>75II11</t>
  </si>
  <si>
    <t>SPOJKA PRO CELOPLASTOVÉ KABELY BEZ PANCÍŘE DO 100 ŽIL - DODÁVKA</t>
  </si>
  <si>
    <t xml:space="preserve">75II32   </t>
  </si>
  <si>
    <t>SPOJKA DÁLKOVÉHO KABELU PŘES 100 ŽIL DODÁVKA</t>
  </si>
  <si>
    <t xml:space="preserve">75II3X     </t>
  </si>
  <si>
    <t>SPOJKA DÁLKOVÉHO KABELU - MONTÁŽ</t>
  </si>
  <si>
    <t xml:space="preserve">75II3X.1     </t>
  </si>
  <si>
    <t xml:space="preserve">75IJ12     </t>
  </si>
  <si>
    <t>MĚŘENÍ JEDNOSMĚRNÉ NA SDĚLOVACÍM KABELU</t>
  </si>
  <si>
    <t xml:space="preserve">ČTYŘKA    </t>
  </si>
  <si>
    <t xml:space="preserve">75IJ15     </t>
  </si>
  <si>
    <t>MĚŘENÍ A VYROVNÁNÍ KAPACITNÍCH NEROVNOVÁH NA MÍSTNÍM SDĚLOVACÍM KABELU, KABEL DO 4 KM DÉLKY, 1 ČTYŘKA</t>
  </si>
  <si>
    <t xml:space="preserve">75IJ21         </t>
  </si>
  <si>
    <t>MĚŘENÍ ZKRÁCENÉ ZÁVĚREČNÉ DÁLKOVÉHO KABELU V OBOU SMĚRECH ZA PROVOZU</t>
  </si>
  <si>
    <t xml:space="preserve">30+30+30 </t>
  </si>
  <si>
    <t xml:space="preserve">Celkem 90 = 90,000 </t>
  </si>
  <si>
    <t>Celkem 90 = 90,000</t>
  </si>
  <si>
    <t xml:space="preserve">75IK11         </t>
  </si>
  <si>
    <t>MĚŘENÍ STÁVAJÍCÍHO OPTICKÉHO KABELU</t>
  </si>
  <si>
    <t>VLÁKNO</t>
  </si>
  <si>
    <t xml:space="preserve">72*2  </t>
  </si>
  <si>
    <t xml:space="preserve">Celkem 144 = 144,000 </t>
  </si>
  <si>
    <t>Celkem 144 = 144,000</t>
  </si>
  <si>
    <t xml:space="preserve">75IK21         </t>
  </si>
  <si>
    <t>MĚŘENÍ KOMPLEXNÍ OPTICKÉHO KABELU</t>
  </si>
  <si>
    <t xml:space="preserve">R75I95X            </t>
  </si>
  <si>
    <t>OPTOTRUBKA HDPE DĚLENÁ - MONTÁŽ</t>
  </si>
  <si>
    <t xml:space="preserve">R75I95Y            </t>
  </si>
  <si>
    <t>OPTOTRUBKA HDPE DĚLENÁ - DEMONTÁŽ</t>
  </si>
  <si>
    <t>D.2.1.8</t>
  </si>
  <si>
    <t>Pozemní komunikace</t>
  </si>
  <si>
    <t xml:space="preserve">1: Dle technické zprávy, výkresových příloh projektové dokumentace, TKP staveb státních drah a výkazů materiálu projektu a souhrnných částí dokumentace stavby.
2: (53,1m3+48m3)*2,1t/m3 </t>
  </si>
  <si>
    <t>Celkem 212,31 = 212,310</t>
  </si>
  <si>
    <t>015130</t>
  </si>
  <si>
    <t>POPLATKY ZA LIKVIDACI ODPADŮ NEKONTAMINOVANÝCH - 17 03 02  VYBOURANÝ ASFALTOVÝ BETON BEZ DEHTU</t>
  </si>
  <si>
    <t xml:space="preserve">1: Dle technické zprávy, výkresových příloh projektové dokumentace, TKP staveb státních drah a výkazů materiálu projektu a souhrnných částí dokumentace stavby.
2: 144m3*2,4t/m3 </t>
  </si>
  <si>
    <t>Celkem 345,6 = 345,600</t>
  </si>
  <si>
    <t>zkoušky zhutnění</t>
  </si>
  <si>
    <t xml:space="preserve">1: Dle technické zprávy, výkresových příloh projektové dokumentace, TKP staveb státních drah a výkazů materiálu projektu a souhrnných částí dokumentace stavby.
2: 3 kpl </t>
  </si>
  <si>
    <t>vytyčení vozovky a odvodnění</t>
  </si>
  <si>
    <t>113136</t>
  </si>
  <si>
    <t>ODSTRANĚNÍ KRYTU ZPEVNĚNÝCH PLOCH S ASFALT POJIVEM, ODVOZ DO 12KM</t>
  </si>
  <si>
    <t xml:space="preserve">1: Dle technické zprávy, výkresových příloh projektové dokumentace, TKP staveb státních drah a výkazů materiálu projektu a souhrnných částí dokumentace stavby.
2: 3m2*48m 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</si>
  <si>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</si>
  <si>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</si>
  <si>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</si>
  <si>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 xml:space="preserve">1: Dle technické zprávy, výkresových příloh projektové dokumentace, TKP staveb státních drah a výkazů materiálu projektu a souhrnných částí dokumentace stavby.
2: 48m*2*0,2m2 </t>
  </si>
  <si>
    <t>Celkem 19,2 = 19,200</t>
  </si>
  <si>
    <t>položka zahrnuje sejmutí ornice bez ohledu na tloušťku vrstvy a její vodorovnou dopravu nezahrnuje uložení na trvalou skládku</t>
  </si>
  <si>
    <t>122836</t>
  </si>
  <si>
    <t>ODKOPÁVKY A PROKOPÁVKY OBECNÉ TŘ. II, ODVOZ DO 12KM</t>
  </si>
  <si>
    <t>úpravy svahů a odvodnění</t>
  </si>
  <si>
    <t xml:space="preserve">1: Dle technické zprávy, výkresových příloh projektové dokumentace, TKP staveb státních drah a výkazů materiálu projektu a souhrnných částí dokumentace stavby.
2: 21m*0,7m2+48m*0,8m2 </t>
  </si>
  <si>
    <t>Celkem 53,1 = 53,100</t>
  </si>
  <si>
    <t>123736</t>
  </si>
  <si>
    <t>ODKOP PRO SPOD STAVBU SILNIC A ŽELEZNIC TŘ. I, ODVOZ DO 12KM</t>
  </si>
  <si>
    <t xml:space="preserve">1: Dle technické zprávy, výkresových příloh projektové dokumentace, TKP staveb státních drah a výkazů materiálu projektu a souhrnných částí dokumentace stavby.
2: 48m*1 </t>
  </si>
  <si>
    <t>Celkem 48 = 48,000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</si>
  <si>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</si>
  <si>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17380</t>
  </si>
  <si>
    <t>ZEMNÍ KRAJNICE A DOSYPÁVKY Z NAKUPOVANÝCH MATERIÁLŮ</t>
  </si>
  <si>
    <t xml:space="preserve">1: Dle technické zprávy, výkresových příloh projektové dokumentace, TKP staveb státních drah a výkazů materiálu projektu a souhrnných částí dokumentace stavby.
2: 48m*0,17m2 </t>
  </si>
  <si>
    <t>Celkem 8,16 = 8,160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</si>
  <si>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</si>
  <si>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 xml:space="preserve">1: Dle technické zprávy, výkresových příloh projektové dokumentace, TKP staveb státních drah a výkazů materiálu projektu a souhrnných částí dokumentace stavby.
2: 341m2 </t>
  </si>
  <si>
    <t>Celkem 341 = 341,000</t>
  </si>
  <si>
    <t>18221</t>
  </si>
  <si>
    <t>ROZPROSTŘENÍ ORNICE VE SVAHU V TL DO 0,10M</t>
  </si>
  <si>
    <t xml:space="preserve">1: Dle technické zprávy, výkresových příloh projektové dokumentace, TKP staveb státních drah a výkazů materiálu projektu a souhrnných částí dokumentace stavby.
2: 48m*2*2m </t>
  </si>
  <si>
    <t>Celkem 192 = 192,000</t>
  </si>
  <si>
    <t>položka zahrnuje: nutné přemístění ornice z dočasných skládek vzdálených do 50m rozprostření ornice v předepsané tloušťce ve svahu přes 1:5</t>
  </si>
  <si>
    <t>18247</t>
  </si>
  <si>
    <t>OŠETŘOVÁNÍ TRÁVNÍKU</t>
  </si>
  <si>
    <t>Zahrnuje pokosení se shrabáním, naložení shrabků na dopravní prostředek, s odvozem a se složením, to vše bez ohledu na sklon terénu zahrnuje nutné zalití a hnojení</t>
  </si>
  <si>
    <t>Základy:</t>
  </si>
  <si>
    <t>21197</t>
  </si>
  <si>
    <t>OPLÁŠTĚNÍ ODVODŇOVACÍCH ŽEBER Z GEOTEXTILIE</t>
  </si>
  <si>
    <t xml:space="preserve">1: Dle technické zprávy, výkresových příloh projektové dokumentace, TKP staveb státních drah a výkazů materiálu projektu a souhrnných částí dokumentace stavby.
2: 48m*1m </t>
  </si>
  <si>
    <t>položka zahrnuje dodávku předepsané geotextilie, mimostaveništní a vnitrostaveništní dopravu a její uložení včetně potřebných přesahů (nezapočítávají se do výměry)</t>
  </si>
  <si>
    <t>212626</t>
  </si>
  <si>
    <t>TRATIVODY KOMPL Z TRUB Z PLAST HM DN DO 100MM, RÝHA TŘ II</t>
  </si>
  <si>
    <t xml:space="preserve">1: Dle technické zprávy, výkresových příloh projektové dokumentace, TKP staveb státních drah a výkazů materiálu projektu a souhrnných částí dokumentace stavby.
2: 48m 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</si>
  <si>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</si>
  <si>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4</t>
  </si>
  <si>
    <t>Vodorovné konstrukce:</t>
  </si>
  <si>
    <t>45131A</t>
  </si>
  <si>
    <t>PODKLADNÍ A VÝPLŇOVÉ VRSTVY Z PROSTÉHO BETONU C20/25</t>
  </si>
  <si>
    <t>podklad odvodňovacího žlabu</t>
  </si>
  <si>
    <t xml:space="preserve">1: Dle technické zprávy, výkresových příloh projektové dokumentace, TKP staveb státních drah a výkazů materiálu projektu a souhrnných částí dokumentace stavby.
2: 21m*0,2m*0,9m </t>
  </si>
  <si>
    <t>Celkem 3,78 = 3,780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</si>
  <si>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</si>
  <si>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56315</t>
  </si>
  <si>
    <t>VOZOVKOVÉ VRSTVY Z MECHANICKY ZPEVNĚNÉHO KAMENIVA TL. DO 250MM</t>
  </si>
  <si>
    <t xml:space="preserve">1: Dle technické zprávy, výkresových příloh projektové dokumentace, TKP staveb státních drah a výkazů materiálu projektu a souhrnných částí dokumentace stavby.
2: 354m2 </t>
  </si>
  <si>
    <t>Celkem 354 = 354,000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</si>
  <si>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</si>
  <si>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56333</t>
  </si>
  <si>
    <t>VOZOVKOVÉ VRSTVY ZE ŠTĚRKODRTI TL. DO 150MM</t>
  </si>
  <si>
    <t>konstrukční vrstva dlážděných ploch pod mostem</t>
  </si>
  <si>
    <t xml:space="preserve">1: Dle technické zprávy, výkresových příloh projektové dokumentace, TKP staveb státních drah a výkazů materiálu projektu a souhrnných částí dokumentace stavby.
2: 2m2+5,2m2 </t>
  </si>
  <si>
    <t>Celkem 7,2 = 7,200</t>
  </si>
  <si>
    <t>572141</t>
  </si>
  <si>
    <t>INFILTRAČNÍ POSTŘIK ASFALTOVÝ DO 2,0KG/M2</t>
  </si>
  <si>
    <t xml:space="preserve">1: Dle technické zprávy, výkresových příloh projektové dokumentace, TKP staveb státních drah a výkazů materiálu projektu a souhrnných částí dokumentace stavby.
2: 341m2+2*3m2 </t>
  </si>
  <si>
    <t>Celkem 347 = 347,000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</si>
  <si>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</si>
  <si>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572221</t>
  </si>
  <si>
    <t>SPOJOVACÍ POSTŘIK Z ASFALTU DO 1,0KG/M2</t>
  </si>
  <si>
    <t xml:space="preserve">1: Dle technické zprávy, výkresových příloh projektové dokumentace, TKP staveb státních drah a výkazů materiálu projektu a souhrnných částí dokumentace stavby.
2: 2*309m2+2*3m2 </t>
  </si>
  <si>
    <t>Celkem 624 = 624,000</t>
  </si>
  <si>
    <t>574C56</t>
  </si>
  <si>
    <t>ASFALTOVÝ BETON PRO LOŽNÍ VRSTVY ACL 16+, 16S TL. 60MM</t>
  </si>
  <si>
    <t xml:space="preserve">1: Dle technické zprávy, výkresových příloh projektové dokumentace, TKP staveb státních drah a výkazů materiálu projektu a souhrnných částí dokumentace stavby.
2: 309m2+2*3m2 </t>
  </si>
  <si>
    <t>Celkem 315 = 315,000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</si>
  <si>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</si>
  <si>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</si>
  <si>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</si>
  <si>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 xml:space="preserve">1: Dle technické zprávy, výkresových příloh projektové dokumentace, TKP staveb státních drah a výkazů materiálu projektu a souhrnných částí dokumentace stavby.
2: 309m2 </t>
  </si>
  <si>
    <t>Celkem 309 = 309,000</t>
  </si>
  <si>
    <t>574I54</t>
  </si>
  <si>
    <t>ASFALTOVÝ KOBEREC MASTIXOVÝ SMA 11+, 11S TL. 40MM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</si>
  <si>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</si>
  <si>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</si>
  <si>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</si>
  <si>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914122</t>
  </si>
  <si>
    <t>DOPRAVNÍ ZNAČKY ZÁKLADNÍ VELIKOSTI OCELOVÉ FÓLIE TŘ 1 - MONTÁŽ S PŘEMÍSTĚNÍM</t>
  </si>
  <si>
    <t>Ev. označení podjezdu - přemístění na nové sloupky</t>
  </si>
  <si>
    <t xml:space="preserve">1: Dle technické zprávy, výkresových příloh projektové dokumentace, TKP staveb státních drah a výkazů materiálu projektu a souhrnných částí dokumentace stavby.
2: 2ks </t>
  </si>
  <si>
    <t>položka zahrnuje: - dopravu demontované značky z dočasné skládky - osazení a montáž značky na místě určeném projektem - nutnou opravu poškozených částí nezahrnuje dodávku značky</t>
  </si>
  <si>
    <t>914133</t>
  </si>
  <si>
    <t>DOPRAVNÍ ZNAČKY ZÁKLADNÍ VELIKOSTI OCELOVÉ FÓLIE TŘ 2 - DEMONTÁŽ</t>
  </si>
  <si>
    <t xml:space="preserve">1: Dle technické zprávy, výkresových příloh projektové dokumentace, TKP staveb státních drah a výkazů materiálu projektu a souhrnných částí dokumentace stavby.
2: 6ks </t>
  </si>
  <si>
    <t>Položka zahrnuje odstranění, demontáž a odklizení materiálu s odvozem na předepsané místo</t>
  </si>
  <si>
    <t>914923</t>
  </si>
  <si>
    <t>SLOUPKY A STOJKY DZ Z OCEL TRUBEK DO PATKY DEMONTÁŽ</t>
  </si>
  <si>
    <t>914924</t>
  </si>
  <si>
    <t>SLOUPKY A STOJKY DZ Z OCEL TRUBEK DO PATKY DOD, MONT, DEMON</t>
  </si>
  <si>
    <t>položka zahrnuje: - dodávku a montáž sloupků a upevňovacích zařízení včetně jejich osazení (betonová patka, zemní práce) - odstranění, demontáž a odklizení materiálu s odvozem na předepsané místo</t>
  </si>
  <si>
    <t>915112</t>
  </si>
  <si>
    <t>VODOROVNÉ DOPRAVNÍ ZNAČENÍ BARVOU HLADKÉ - ODSTRANĚNÍ</t>
  </si>
  <si>
    <t xml:space="preserve">1: Dle technické zprávy, výkresových příloh projektové dokumentace, TKP staveb státních drah a výkazů materiálu projektu a souhrnných částí dokumentace stavby.
2: 2*10m*0,125m </t>
  </si>
  <si>
    <t>Celkem 2,5 = 2,500</t>
  </si>
  <si>
    <t>zahrnuje odstranění značení bez ohledu na způsob provedení (zatření, zbroušení) a odklizení vzniklé suti</t>
  </si>
  <si>
    <t>915231</t>
  </si>
  <si>
    <t>VODOR DOPRAV ZNAČ PLASTEM PROFIL ZVUČÍCÍ - DOD A POKLÁDKA</t>
  </si>
  <si>
    <t xml:space="preserve">1: Dle technické zprávy, výkresových příloh projektové dokumentace, TKP staveb státních drah a výkazů materiálu projektu a souhrnných částí dokumentace stavby.
2: 2*(48m+10m)*0,125m </t>
  </si>
  <si>
    <t>Celkem 14,5 = 14,500</t>
  </si>
  <si>
    <t>položka zahrnuje: - dodání a pokládku nátěrového materiálu (měří se pouze natíraná plocha) - předznačení a reflexní úpravu</t>
  </si>
  <si>
    <t>917224</t>
  </si>
  <si>
    <t>SILNIČNÍ A CHODNÍKOVÉ OBRUBY Z BETONOVÝCH OBRUBNÍKŮ ŠÍŘ 150MM</t>
  </si>
  <si>
    <t xml:space="preserve">1: Dle technické zprávy, výkresových příloh projektové dokumentace, TKP staveb státních drah a výkazů materiálu projektu a souhrnných částí dokumentace stavby.
2: 10+1+0,5+0,5 </t>
  </si>
  <si>
    <t>Celkem 12 = 12,000</t>
  </si>
  <si>
    <t>Položka zahrnuje: dodání a pokládku betonových obrubníků o rozměrech předepsaných zadávací dokumentací betonové lože i boční betonovou opěrku.</t>
  </si>
  <si>
    <t xml:space="preserve">1: Dle technické zprávy, výkresových příloh projektové dokumentace, TKP staveb státních drah a výkazů materiálu projektu a souhrnných částí dokumentace stavby.
2: 5,8m+6,6m </t>
  </si>
  <si>
    <t>Celkem 12,4 = 12,400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</si>
  <si>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 - měří se v metrech běžných délky osy žlabu</t>
  </si>
  <si>
    <t>93556</t>
  </si>
  <si>
    <t>ŽLABY Z DÍLCŮ Z BETONU SVĚTLÉ ŠÍŘKY DO 400MM VČET MŘÍŽÍ</t>
  </si>
  <si>
    <t xml:space="preserve">1: Dle technické zprávy, výkresových příloh projektové dokumentace, TKP staveb státních drah a výkazů materiálu projektu a souhrnných částí dokumentace stavby.
2: 21m </t>
  </si>
  <si>
    <t>Celkem 21 = 21,000</t>
  </si>
  <si>
    <t>položka zahrnuje: -dodávku a uložení dílců žlabu z předepsaného materiálu předepsaných rozměrů včetně mříže - spárování, úpravy vtoku a výtoku - nezahrnuje nutné zemní práce, předepsané lože, obetonování - měří se v metrech běžných délky osy žlabu, odečítají se čistící kusy a vpustě</t>
  </si>
  <si>
    <t>R703114</t>
  </si>
  <si>
    <t>KABELOVÁ LÁVKA (/ROŠT) NOSNÁ, DOČASNÁ</t>
  </si>
  <si>
    <t xml:space="preserve">Provizorní kabelová lávka vč. montáže/demontáže, materiálu a veškerých pomocných prvků/dílčích konstrukcí nutných pro přeložení kabelů ze stávající nosné konstrukce na kabelovou lávku a následně zpět na novou ocelovou konstrukci, včetně uložení na podpěry z PIŽMO, uložení na betonové panely, převěšení kabelů, po demontáží uvedení terénu do původního stavu. </t>
  </si>
  <si>
    <t xml:space="preserve">1: Dle technické zprávy, výkresových příloh projektové dokumentace, TKP staveb státních drah a výkazů materiálu projektu a souhrnných částí dokumentace stavby.
2: 1 ks </t>
  </si>
  <si>
    <t>1. Položka obsahuje:                                                                                                            - kompletní montáž, rozměření, upevnění, sváření, řezání, spojování a pod.                                                                                                                                              - veškerý spojovací a montážní materiál vč. upevňovacího materiálu (stojky, držáky, konzoly apod.)                                                                                        - elektrické pospojování                                                                                                         - pomocné mechanismy a nátěr</t>
  </si>
  <si>
    <t>Přidružená stavební výroba: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</si>
</sst>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2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7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2" xfId="0" applyFont="1" applyBorder="1"/>
    <xf numFmtId="0" fontId="9" fillId="0" borderId="2" xfId="0" applyFont="1" applyBorder="1" applyAlignment="1">
      <alignment horizontal="right"/>
    </xf>
    <xf numFmtId="0" fontId="9" fillId="0" borderId="0" xfId="0" applyFont="1"/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0" fontId="10" fillId="0" borderId="2" xfId="0" applyFont="1" applyBorder="1" applyAlignment="1">
      <alignment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11" fillId="2" borderId="0" xfId="0" applyFont="1" applyFill="1"/>
    <xf numFmtId="0" fontId="11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center"/>
    </xf>
  </cellXfs>
  <cellStyles count="9">
    <cellStyle name="NadpisRekapitulaceSoupisPraciStyle" xfId="2" xr:uid="{00000000-0005-0000-0000-000000000000}"/>
    <cellStyle name="NadpisStrukturyStyle" xfId="6" xr:uid="{00000000-0005-0000-0000-000001000000}"/>
    <cellStyle name="NadpisySloupcuStyle" xfId="4" xr:uid="{00000000-0005-0000-0000-000002000000}"/>
    <cellStyle name="Normální" xfId="0" builtinId="0"/>
    <cellStyle name="NormalStyle" xfId="1" xr:uid="{00000000-0005-0000-0000-000004000000}"/>
    <cellStyle name="PolDoplnInfoStyle" xfId="8" xr:uid="{00000000-0005-0000-0000-000005000000}"/>
    <cellStyle name="RekapitulaceCenyStyle" xfId="3" xr:uid="{00000000-0005-0000-0000-000006000000}"/>
    <cellStyle name="StavbaRozpocetHeaderStyle" xfId="5" xr:uid="{00000000-0005-0000-0000-000007000000}"/>
    <cellStyle name="StavebniDilStyle" xfId="7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workbookViewId="0">
      <selection activeCell="B31" sqref="B31"/>
    </sheetView>
  </sheetViews>
  <sheetFormatPr defaultRowHeight="15" x14ac:dyDescent="0.25"/>
  <cols>
    <col min="1" max="1" width="14.85546875" customWidth="1"/>
    <col min="2" max="2" width="57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36" t="s">
        <v>2</v>
      </c>
      <c r="C2" s="3"/>
      <c r="D2" s="3"/>
      <c r="E2" s="3"/>
    </row>
    <row r="3" spans="1:5" x14ac:dyDescent="0.25">
      <c r="A3" s="3"/>
      <c r="B3" s="37"/>
      <c r="C3" s="3"/>
      <c r="D3" s="3"/>
      <c r="E3" s="3"/>
    </row>
    <row r="4" spans="1:5" x14ac:dyDescent="0.25">
      <c r="A4" s="3"/>
      <c r="B4" s="36" t="s">
        <v>3</v>
      </c>
      <c r="C4" s="37"/>
      <c r="D4" s="37"/>
      <c r="E4" s="3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SUM(C10:C15)</f>
        <v>0</v>
      </c>
      <c r="D6" s="3"/>
      <c r="E6" s="3"/>
    </row>
    <row r="7" spans="1:5" x14ac:dyDescent="0.25">
      <c r="A7" s="3"/>
      <c r="B7" s="5" t="s">
        <v>5</v>
      </c>
      <c r="C7" s="6">
        <f>SUM(E10:E15)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'SO 98-98'!I3</f>
        <v>0</v>
      </c>
      <c r="D10" s="9">
        <f>SUMIFS('SO 98-98'!O:O,'SO 98-98'!A:A,"P")</f>
        <v>0</v>
      </c>
      <c r="E10" s="9">
        <f t="shared" ref="E10:E15" si="0">C10+D10</f>
        <v>0</v>
      </c>
    </row>
    <row r="11" spans="1:5" x14ac:dyDescent="0.25">
      <c r="A11" s="8" t="s">
        <v>13</v>
      </c>
      <c r="B11" s="8" t="s">
        <v>14</v>
      </c>
      <c r="C11" s="9">
        <f>'D.2D.2.1.1SO 02'!I3</f>
        <v>0</v>
      </c>
      <c r="D11" s="9">
        <f>SUMIFS('D.2D.2.1.1SO 02'!O:O,'D.2D.2.1.1SO 02'!A:A,"P")</f>
        <v>0</v>
      </c>
      <c r="E11" s="9">
        <f t="shared" si="0"/>
        <v>0</v>
      </c>
    </row>
    <row r="12" spans="1:5" ht="15" customHeight="1" x14ac:dyDescent="0.25">
      <c r="A12" s="8" t="s">
        <v>15</v>
      </c>
      <c r="B12" s="8" t="s">
        <v>16</v>
      </c>
      <c r="C12" s="9">
        <f>'D.2D.2.1.1SO 02.1'!I3</f>
        <v>0</v>
      </c>
      <c r="D12" s="9">
        <f>SUMIFS('D.2D.2.1.1SO 02.1'!O:O,'D.2D.2.1.1SO 02.1'!A:A,"P")</f>
        <v>0</v>
      </c>
      <c r="E12" s="9">
        <f t="shared" si="0"/>
        <v>0</v>
      </c>
    </row>
    <row r="13" spans="1:5" x14ac:dyDescent="0.25">
      <c r="A13" s="8" t="s">
        <v>17</v>
      </c>
      <c r="B13" s="8" t="s">
        <v>18</v>
      </c>
      <c r="C13" s="9">
        <f>'D.2D.2.1.4SO 01'!I3</f>
        <v>0</v>
      </c>
      <c r="D13" s="9">
        <f>SUMIFS('D.2D.2.1.4SO 01'!O:O,'D.2D.2.1.4SO 01'!A:A,"P")</f>
        <v>0</v>
      </c>
      <c r="E13" s="9">
        <f t="shared" si="0"/>
        <v>0</v>
      </c>
    </row>
    <row r="14" spans="1:5" x14ac:dyDescent="0.25">
      <c r="A14" s="8" t="s">
        <v>19</v>
      </c>
      <c r="B14" s="8" t="s">
        <v>20</v>
      </c>
      <c r="C14" s="9">
        <f>'D.2D.2.1.5SO 04'!I3</f>
        <v>0</v>
      </c>
      <c r="D14" s="9">
        <f>SUMIFS('D.2D.2.1.5SO 04'!O:O,'D.2D.2.1.5SO 04'!A:A,"P")</f>
        <v>0</v>
      </c>
      <c r="E14" s="9">
        <f t="shared" si="0"/>
        <v>0</v>
      </c>
    </row>
    <row r="15" spans="1:5" x14ac:dyDescent="0.25">
      <c r="A15" s="8" t="s">
        <v>21</v>
      </c>
      <c r="B15" s="8" t="s">
        <v>22</v>
      </c>
      <c r="C15" s="9">
        <f>'D.2D.2.1.8SO 03'!I3</f>
        <v>0</v>
      </c>
      <c r="D15" s="9">
        <f>SUMIFS('D.2D.2.1.8SO 03'!O:O,'D.2D.2.1.8SO 03'!A:A,"P")</f>
        <v>0</v>
      </c>
      <c r="E15" s="9">
        <f t="shared" si="0"/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1"/>
  <sheetViews>
    <sheetView topLeftCell="B1" workbookViewId="0">
      <selection activeCell="L9" sqref="L9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11</v>
      </c>
      <c r="I3" s="13">
        <f>SUMIFS(I8:I41,A8:A41,"SD")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29</v>
      </c>
      <c r="C4" s="39" t="s">
        <v>11</v>
      </c>
      <c r="D4" s="40"/>
      <c r="E4" s="11" t="s">
        <v>12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s="38" t="s">
        <v>30</v>
      </c>
      <c r="B5" s="38" t="s">
        <v>31</v>
      </c>
      <c r="C5" s="38" t="s">
        <v>32</v>
      </c>
      <c r="D5" s="38" t="s">
        <v>33</v>
      </c>
      <c r="E5" s="38" t="s">
        <v>34</v>
      </c>
      <c r="F5" s="38" t="s">
        <v>35</v>
      </c>
      <c r="G5" s="38" t="s">
        <v>36</v>
      </c>
      <c r="H5" s="38" t="s">
        <v>37</v>
      </c>
      <c r="I5" s="38"/>
      <c r="O5">
        <v>0.21</v>
      </c>
    </row>
    <row r="6" spans="1:16" x14ac:dyDescent="0.25">
      <c r="A6" s="38"/>
      <c r="B6" s="38"/>
      <c r="C6" s="38"/>
      <c r="D6" s="38"/>
      <c r="E6" s="38"/>
      <c r="F6" s="38"/>
      <c r="G6" s="38"/>
      <c r="H6" s="7" t="s">
        <v>38</v>
      </c>
      <c r="I6" s="7" t="s">
        <v>39</v>
      </c>
    </row>
    <row r="7" spans="1:16" x14ac:dyDescent="0.25">
      <c r="A7" s="7">
        <v>0</v>
      </c>
      <c r="B7" s="7">
        <v>1</v>
      </c>
      <c r="C7" s="7">
        <v>2</v>
      </c>
      <c r="D7" s="7">
        <v>3</v>
      </c>
      <c r="E7" s="7">
        <v>4</v>
      </c>
      <c r="F7" s="7">
        <v>5</v>
      </c>
      <c r="G7" s="7">
        <v>6</v>
      </c>
      <c r="H7" s="7">
        <v>7</v>
      </c>
      <c r="I7" s="7">
        <v>8</v>
      </c>
    </row>
    <row r="8" spans="1:16" x14ac:dyDescent="0.25">
      <c r="A8" s="14" t="s">
        <v>40</v>
      </c>
      <c r="B8" s="14"/>
      <c r="C8" s="15" t="s">
        <v>41</v>
      </c>
      <c r="D8" s="14"/>
      <c r="E8" s="14" t="s">
        <v>42</v>
      </c>
      <c r="F8" s="14"/>
      <c r="G8" s="14"/>
      <c r="H8" s="14"/>
      <c r="I8" s="16">
        <f>SUMIFS(I9:I20,A9:A20,"P")</f>
        <v>0</v>
      </c>
    </row>
    <row r="9" spans="1:16" x14ac:dyDescent="0.25">
      <c r="A9" s="17" t="s">
        <v>43</v>
      </c>
      <c r="B9" s="17">
        <v>1</v>
      </c>
      <c r="C9" s="18" t="s">
        <v>44</v>
      </c>
      <c r="E9" s="19" t="s">
        <v>45</v>
      </c>
      <c r="F9" s="20" t="s">
        <v>46</v>
      </c>
      <c r="G9" s="21">
        <v>1</v>
      </c>
      <c r="H9" s="22"/>
      <c r="I9" s="22">
        <f>ROUND(G9*H9,P4)</f>
        <v>0</v>
      </c>
      <c r="O9" s="23">
        <f>I9*0.21</f>
        <v>0</v>
      </c>
      <c r="P9">
        <v>3</v>
      </c>
    </row>
    <row r="10" spans="1:16" ht="30" x14ac:dyDescent="0.25">
      <c r="A10" s="17" t="s">
        <v>47</v>
      </c>
      <c r="E10" s="19" t="s">
        <v>48</v>
      </c>
    </row>
    <row r="11" spans="1:16" x14ac:dyDescent="0.25">
      <c r="A11" s="17" t="s">
        <v>49</v>
      </c>
      <c r="E11" s="24" t="s">
        <v>50</v>
      </c>
    </row>
    <row r="12" spans="1:16" ht="60" x14ac:dyDescent="0.25">
      <c r="A12" s="17" t="s">
        <v>51</v>
      </c>
      <c r="E12" s="19" t="s">
        <v>52</v>
      </c>
    </row>
    <row r="13" spans="1:16" x14ac:dyDescent="0.25">
      <c r="A13" s="17" t="s">
        <v>43</v>
      </c>
      <c r="B13" s="17">
        <v>2</v>
      </c>
      <c r="C13" s="18" t="s">
        <v>53</v>
      </c>
      <c r="D13" t="s">
        <v>54</v>
      </c>
      <c r="E13" s="19" t="s">
        <v>55</v>
      </c>
      <c r="F13" s="20" t="s">
        <v>46</v>
      </c>
      <c r="G13" s="21">
        <v>1</v>
      </c>
      <c r="H13" s="22"/>
      <c r="I13" s="22">
        <f>ROUND(G13*H13,P4)</f>
        <v>0</v>
      </c>
      <c r="O13" s="23">
        <f>I13*0.21</f>
        <v>0</v>
      </c>
      <c r="P13">
        <v>3</v>
      </c>
    </row>
    <row r="14" spans="1:16" ht="30" x14ac:dyDescent="0.25">
      <c r="A14" s="17" t="s">
        <v>47</v>
      </c>
      <c r="E14" s="19" t="s">
        <v>48</v>
      </c>
    </row>
    <row r="15" spans="1:16" x14ac:dyDescent="0.25">
      <c r="A15" s="17" t="s">
        <v>49</v>
      </c>
      <c r="E15" s="24" t="s">
        <v>50</v>
      </c>
    </row>
    <row r="16" spans="1:16" ht="60" x14ac:dyDescent="0.25">
      <c r="A16" s="17" t="s">
        <v>51</v>
      </c>
      <c r="E16" s="19" t="s">
        <v>52</v>
      </c>
    </row>
    <row r="17" spans="1:16" x14ac:dyDescent="0.25">
      <c r="A17" s="17" t="s">
        <v>43</v>
      </c>
      <c r="B17" s="17">
        <v>3</v>
      </c>
      <c r="C17" s="18" t="s">
        <v>56</v>
      </c>
      <c r="E17" s="19" t="s">
        <v>57</v>
      </c>
      <c r="F17" s="20" t="s">
        <v>46</v>
      </c>
      <c r="G17" s="21">
        <v>1</v>
      </c>
      <c r="H17" s="22"/>
      <c r="I17" s="22">
        <f>ROUND(G17*H17,P4)</f>
        <v>0</v>
      </c>
      <c r="O17" s="23">
        <f>I17*0.21</f>
        <v>0</v>
      </c>
      <c r="P17">
        <v>3</v>
      </c>
    </row>
    <row r="18" spans="1:16" ht="30" x14ac:dyDescent="0.25">
      <c r="A18" s="17" t="s">
        <v>47</v>
      </c>
      <c r="E18" s="19" t="s">
        <v>48</v>
      </c>
    </row>
    <row r="19" spans="1:16" x14ac:dyDescent="0.25">
      <c r="A19" s="17" t="s">
        <v>49</v>
      </c>
      <c r="E19" s="24" t="s">
        <v>50</v>
      </c>
    </row>
    <row r="20" spans="1:16" ht="60" x14ac:dyDescent="0.25">
      <c r="A20" s="17" t="s">
        <v>51</v>
      </c>
      <c r="E20" s="19" t="s">
        <v>52</v>
      </c>
    </row>
    <row r="21" spans="1:16" x14ac:dyDescent="0.25">
      <c r="A21" s="14" t="s">
        <v>40</v>
      </c>
      <c r="B21" s="14"/>
      <c r="C21" s="15" t="s">
        <v>58</v>
      </c>
      <c r="D21" s="14"/>
      <c r="E21" s="14" t="s">
        <v>59</v>
      </c>
      <c r="F21" s="14"/>
      <c r="G21" s="14"/>
      <c r="H21" s="14"/>
      <c r="I21" s="16">
        <f>SUMIFS(I22:I41,A22:A41,"P")</f>
        <v>0</v>
      </c>
    </row>
    <row r="22" spans="1:16" x14ac:dyDescent="0.25">
      <c r="A22" s="17" t="s">
        <v>43</v>
      </c>
      <c r="B22" s="17">
        <v>4</v>
      </c>
      <c r="C22" s="18" t="s">
        <v>60</v>
      </c>
      <c r="D22" t="s">
        <v>54</v>
      </c>
      <c r="E22" s="19" t="s">
        <v>61</v>
      </c>
      <c r="F22" s="20" t="s">
        <v>46</v>
      </c>
      <c r="G22" s="21">
        <v>1</v>
      </c>
      <c r="H22" s="22"/>
      <c r="I22" s="22">
        <f>ROUND(G22*H22,P4)</f>
        <v>0</v>
      </c>
      <c r="O22" s="23">
        <f>I22*0.21</f>
        <v>0</v>
      </c>
      <c r="P22">
        <v>3</v>
      </c>
    </row>
    <row r="23" spans="1:16" x14ac:dyDescent="0.25">
      <c r="A23" s="17" t="s">
        <v>47</v>
      </c>
      <c r="E23" s="19" t="s">
        <v>62</v>
      </c>
    </row>
    <row r="24" spans="1:16" x14ac:dyDescent="0.25">
      <c r="A24" s="17" t="s">
        <v>49</v>
      </c>
      <c r="E24" s="24" t="s">
        <v>50</v>
      </c>
    </row>
    <row r="25" spans="1:16" ht="135" x14ac:dyDescent="0.25">
      <c r="A25" s="17" t="s">
        <v>51</v>
      </c>
      <c r="E25" s="19" t="s">
        <v>63</v>
      </c>
    </row>
    <row r="26" spans="1:16" x14ac:dyDescent="0.25">
      <c r="A26" s="17" t="s">
        <v>43</v>
      </c>
      <c r="B26" s="17">
        <v>5</v>
      </c>
      <c r="C26" s="18" t="s">
        <v>64</v>
      </c>
      <c r="D26" t="s">
        <v>54</v>
      </c>
      <c r="E26" s="19" t="s">
        <v>65</v>
      </c>
      <c r="F26" s="20" t="s">
        <v>46</v>
      </c>
      <c r="G26" s="21">
        <v>1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47</v>
      </c>
      <c r="E27" s="19" t="s">
        <v>66</v>
      </c>
    </row>
    <row r="28" spans="1:16" x14ac:dyDescent="0.25">
      <c r="A28" s="17" t="s">
        <v>49</v>
      </c>
      <c r="E28" s="24" t="s">
        <v>50</v>
      </c>
    </row>
    <row r="29" spans="1:16" ht="105" x14ac:dyDescent="0.25">
      <c r="A29" s="17" t="s">
        <v>51</v>
      </c>
      <c r="E29" s="19" t="s">
        <v>67</v>
      </c>
    </row>
    <row r="30" spans="1:16" x14ac:dyDescent="0.25">
      <c r="A30" s="17" t="s">
        <v>43</v>
      </c>
      <c r="B30" s="17">
        <v>6</v>
      </c>
      <c r="C30" s="18" t="s">
        <v>68</v>
      </c>
      <c r="D30" t="s">
        <v>54</v>
      </c>
      <c r="E30" s="19" t="s">
        <v>69</v>
      </c>
      <c r="F30" s="20" t="s">
        <v>46</v>
      </c>
      <c r="G30" s="21">
        <v>1</v>
      </c>
      <c r="H30" s="22"/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47</v>
      </c>
      <c r="E31" s="19" t="s">
        <v>70</v>
      </c>
    </row>
    <row r="32" spans="1:16" x14ac:dyDescent="0.25">
      <c r="A32" s="17" t="s">
        <v>49</v>
      </c>
      <c r="E32" s="24" t="s">
        <v>71</v>
      </c>
    </row>
    <row r="33" spans="1:16" ht="45" x14ac:dyDescent="0.25">
      <c r="A33" s="17" t="s">
        <v>51</v>
      </c>
      <c r="E33" s="19" t="s">
        <v>72</v>
      </c>
    </row>
    <row r="34" spans="1:16" x14ac:dyDescent="0.25">
      <c r="A34" s="17" t="s">
        <v>43</v>
      </c>
      <c r="B34" s="17">
        <v>7</v>
      </c>
      <c r="C34" s="18" t="s">
        <v>73</v>
      </c>
      <c r="E34" s="19" t="s">
        <v>74</v>
      </c>
      <c r="F34" s="20" t="s">
        <v>46</v>
      </c>
      <c r="G34" s="21">
        <v>1</v>
      </c>
      <c r="H34" s="22"/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47</v>
      </c>
      <c r="E35" s="19" t="s">
        <v>75</v>
      </c>
    </row>
    <row r="36" spans="1:16" x14ac:dyDescent="0.25">
      <c r="A36" s="17" t="s">
        <v>49</v>
      </c>
      <c r="E36" s="24" t="s">
        <v>71</v>
      </c>
    </row>
    <row r="37" spans="1:16" ht="30" x14ac:dyDescent="0.25">
      <c r="A37" s="17" t="s">
        <v>51</v>
      </c>
      <c r="E37" s="19" t="s">
        <v>76</v>
      </c>
    </row>
    <row r="38" spans="1:16" x14ac:dyDescent="0.25">
      <c r="A38" s="17" t="s">
        <v>43</v>
      </c>
      <c r="B38" s="17">
        <v>8</v>
      </c>
      <c r="C38" s="18" t="s">
        <v>77</v>
      </c>
      <c r="E38" s="19" t="s">
        <v>78</v>
      </c>
      <c r="F38" s="20" t="s">
        <v>46</v>
      </c>
      <c r="G38" s="21">
        <v>1</v>
      </c>
      <c r="H38" s="22"/>
      <c r="I38" s="22">
        <f>ROUND(G38*H38,P4)</f>
        <v>0</v>
      </c>
      <c r="O38" s="23">
        <f>I38*0.21</f>
        <v>0</v>
      </c>
      <c r="P38">
        <v>3</v>
      </c>
    </row>
    <row r="39" spans="1:16" x14ac:dyDescent="0.25">
      <c r="A39" s="17" t="s">
        <v>47</v>
      </c>
      <c r="E39" s="19" t="s">
        <v>79</v>
      </c>
    </row>
    <row r="40" spans="1:16" x14ac:dyDescent="0.25">
      <c r="A40" s="17" t="s">
        <v>49</v>
      </c>
      <c r="E40" s="24" t="s">
        <v>71</v>
      </c>
    </row>
    <row r="41" spans="1:16" ht="30" x14ac:dyDescent="0.25">
      <c r="A41" s="17" t="s">
        <v>51</v>
      </c>
      <c r="E41" s="19" t="s">
        <v>76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79"/>
  <sheetViews>
    <sheetView topLeftCell="B1" workbookViewId="0">
      <selection activeCell="M13" sqref="M1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13</v>
      </c>
      <c r="I3" s="13">
        <f>SUMIFS(I10:I179,A10:A179,"SD")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39" t="s">
        <v>81</v>
      </c>
      <c r="D4" s="4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39" t="s">
        <v>84</v>
      </c>
      <c r="D5" s="40"/>
      <c r="E5" s="11" t="s">
        <v>85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39" t="s">
        <v>13</v>
      </c>
      <c r="D6" s="40"/>
      <c r="E6" s="11" t="s">
        <v>14</v>
      </c>
      <c r="F6" s="3"/>
      <c r="G6" s="3"/>
      <c r="H6" s="3"/>
      <c r="I6" s="3"/>
    </row>
    <row r="7" spans="1:16" x14ac:dyDescent="0.25">
      <c r="A7" s="38" t="s">
        <v>30</v>
      </c>
      <c r="B7" s="38" t="s">
        <v>31</v>
      </c>
      <c r="C7" s="38" t="s">
        <v>32</v>
      </c>
      <c r="D7" s="38" t="s">
        <v>33</v>
      </c>
      <c r="E7" s="38" t="s">
        <v>34</v>
      </c>
      <c r="F7" s="38" t="s">
        <v>35</v>
      </c>
      <c r="G7" s="38" t="s">
        <v>36</v>
      </c>
      <c r="H7" s="38" t="s">
        <v>37</v>
      </c>
      <c r="I7" s="38"/>
    </row>
    <row r="8" spans="1:16" x14ac:dyDescent="0.25">
      <c r="A8" s="38"/>
      <c r="B8" s="38"/>
      <c r="C8" s="38"/>
      <c r="D8" s="38"/>
      <c r="E8" s="38"/>
      <c r="F8" s="38"/>
      <c r="G8" s="3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88</v>
      </c>
      <c r="F10" s="14"/>
      <c r="G10" s="14"/>
      <c r="H10" s="14"/>
      <c r="I10" s="16">
        <f>SUMIFS(I11:I40,A11:A40,"P")</f>
        <v>0</v>
      </c>
    </row>
    <row r="11" spans="1:16" ht="30" x14ac:dyDescent="0.25">
      <c r="A11" s="17" t="s">
        <v>43</v>
      </c>
      <c r="B11" s="17">
        <v>1</v>
      </c>
      <c r="C11" s="18" t="s">
        <v>89</v>
      </c>
      <c r="D11" t="s">
        <v>54</v>
      </c>
      <c r="E11" s="19" t="s">
        <v>90</v>
      </c>
      <c r="F11" s="20" t="s">
        <v>91</v>
      </c>
      <c r="G11" s="21">
        <v>442.029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92</v>
      </c>
    </row>
    <row r="14" spans="1:16" x14ac:dyDescent="0.25">
      <c r="A14" s="17" t="s">
        <v>49</v>
      </c>
      <c r="E14" s="24" t="s">
        <v>93</v>
      </c>
    </row>
    <row r="15" spans="1:16" ht="135" x14ac:dyDescent="0.25">
      <c r="A15" s="17" t="s">
        <v>51</v>
      </c>
      <c r="E15" s="19" t="s">
        <v>94</v>
      </c>
    </row>
    <row r="16" spans="1:16" ht="30" x14ac:dyDescent="0.25">
      <c r="A16" s="17" t="s">
        <v>43</v>
      </c>
      <c r="B16" s="17">
        <v>2</v>
      </c>
      <c r="C16" s="18" t="s">
        <v>95</v>
      </c>
      <c r="D16" t="s">
        <v>54</v>
      </c>
      <c r="E16" s="19" t="s">
        <v>96</v>
      </c>
      <c r="F16" s="20" t="s">
        <v>91</v>
      </c>
      <c r="G16" s="21">
        <v>86.94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60" x14ac:dyDescent="0.25">
      <c r="A18" s="17" t="s">
        <v>49</v>
      </c>
      <c r="E18" s="24" t="s">
        <v>97</v>
      </c>
    </row>
    <row r="19" spans="1:16" x14ac:dyDescent="0.25">
      <c r="A19" s="17" t="s">
        <v>49</v>
      </c>
      <c r="E19" s="24" t="s">
        <v>98</v>
      </c>
    </row>
    <row r="20" spans="1:16" ht="135" x14ac:dyDescent="0.25">
      <c r="A20" s="17" t="s">
        <v>51</v>
      </c>
      <c r="E20" s="19" t="s">
        <v>94</v>
      </c>
    </row>
    <row r="21" spans="1:16" ht="30" x14ac:dyDescent="0.25">
      <c r="A21" s="17" t="s">
        <v>43</v>
      </c>
      <c r="B21" s="17">
        <v>3</v>
      </c>
      <c r="C21" s="18" t="s">
        <v>99</v>
      </c>
      <c r="D21" t="s">
        <v>54</v>
      </c>
      <c r="E21" s="19" t="s">
        <v>100</v>
      </c>
      <c r="F21" s="20" t="s">
        <v>91</v>
      </c>
      <c r="G21" s="21">
        <v>0.13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25" t="s">
        <v>54</v>
      </c>
    </row>
    <row r="23" spans="1:16" ht="60" x14ac:dyDescent="0.25">
      <c r="A23" s="17" t="s">
        <v>49</v>
      </c>
      <c r="E23" s="24" t="s">
        <v>101</v>
      </c>
    </row>
    <row r="24" spans="1:16" x14ac:dyDescent="0.25">
      <c r="A24" s="17" t="s">
        <v>49</v>
      </c>
      <c r="E24" s="24" t="s">
        <v>102</v>
      </c>
    </row>
    <row r="25" spans="1:16" ht="135" x14ac:dyDescent="0.25">
      <c r="A25" s="17" t="s">
        <v>51</v>
      </c>
      <c r="E25" s="19" t="s">
        <v>94</v>
      </c>
    </row>
    <row r="26" spans="1:16" x14ac:dyDescent="0.25">
      <c r="A26" s="17" t="s">
        <v>43</v>
      </c>
      <c r="B26" s="17">
        <v>4</v>
      </c>
      <c r="C26" s="18" t="s">
        <v>103</v>
      </c>
      <c r="D26" t="s">
        <v>54</v>
      </c>
      <c r="E26" s="19" t="s">
        <v>104</v>
      </c>
      <c r="F26" s="20" t="s">
        <v>46</v>
      </c>
      <c r="G26" s="21">
        <v>5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ht="30" x14ac:dyDescent="0.25">
      <c r="A27" s="17" t="s">
        <v>47</v>
      </c>
      <c r="E27" s="19" t="s">
        <v>105</v>
      </c>
    </row>
    <row r="28" spans="1:16" ht="60" x14ac:dyDescent="0.25">
      <c r="A28" s="17" t="s">
        <v>49</v>
      </c>
      <c r="E28" s="24" t="s">
        <v>106</v>
      </c>
    </row>
    <row r="29" spans="1:16" x14ac:dyDescent="0.25">
      <c r="A29" s="17" t="s">
        <v>49</v>
      </c>
      <c r="E29" s="24" t="s">
        <v>107</v>
      </c>
    </row>
    <row r="30" spans="1:16" ht="30" x14ac:dyDescent="0.25">
      <c r="A30" s="17" t="s">
        <v>51</v>
      </c>
      <c r="E30" s="19" t="s">
        <v>108</v>
      </c>
    </row>
    <row r="31" spans="1:16" x14ac:dyDescent="0.25">
      <c r="A31" s="17" t="s">
        <v>43</v>
      </c>
      <c r="B31" s="17">
        <v>5</v>
      </c>
      <c r="C31" s="18" t="s">
        <v>109</v>
      </c>
      <c r="D31" t="s">
        <v>54</v>
      </c>
      <c r="E31" s="19" t="s">
        <v>110</v>
      </c>
      <c r="F31" s="20" t="s">
        <v>46</v>
      </c>
      <c r="G31" s="21">
        <v>2</v>
      </c>
      <c r="H31" s="22"/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47</v>
      </c>
      <c r="E32" s="19" t="s">
        <v>111</v>
      </c>
    </row>
    <row r="33" spans="1:16" ht="60" x14ac:dyDescent="0.25">
      <c r="A33" s="17" t="s">
        <v>49</v>
      </c>
      <c r="E33" s="24" t="s">
        <v>112</v>
      </c>
    </row>
    <row r="34" spans="1:16" x14ac:dyDescent="0.25">
      <c r="A34" s="17" t="s">
        <v>49</v>
      </c>
      <c r="E34" s="24" t="s">
        <v>113</v>
      </c>
    </row>
    <row r="35" spans="1:16" ht="45" x14ac:dyDescent="0.25">
      <c r="A35" s="17" t="s">
        <v>51</v>
      </c>
      <c r="E35" s="19" t="s">
        <v>114</v>
      </c>
    </row>
    <row r="36" spans="1:16" ht="30" x14ac:dyDescent="0.25">
      <c r="A36" s="17" t="s">
        <v>43</v>
      </c>
      <c r="B36" s="17">
        <v>6</v>
      </c>
      <c r="C36" s="18" t="s">
        <v>115</v>
      </c>
      <c r="D36" t="s">
        <v>54</v>
      </c>
      <c r="E36" s="19" t="s">
        <v>116</v>
      </c>
      <c r="F36" s="20" t="s">
        <v>46</v>
      </c>
      <c r="G36" s="21">
        <v>1</v>
      </c>
      <c r="H36" s="22"/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47</v>
      </c>
      <c r="E37" s="25" t="s">
        <v>54</v>
      </c>
    </row>
    <row r="38" spans="1:16" ht="60" x14ac:dyDescent="0.25">
      <c r="A38" s="17" t="s">
        <v>49</v>
      </c>
      <c r="E38" s="24" t="s">
        <v>117</v>
      </c>
    </row>
    <row r="39" spans="1:16" x14ac:dyDescent="0.25">
      <c r="A39" s="17" t="s">
        <v>49</v>
      </c>
      <c r="E39" s="24" t="s">
        <v>118</v>
      </c>
    </row>
    <row r="40" spans="1:16" ht="30" x14ac:dyDescent="0.25">
      <c r="A40" s="17" t="s">
        <v>51</v>
      </c>
      <c r="E40" s="19" t="s">
        <v>108</v>
      </c>
    </row>
    <row r="41" spans="1:16" x14ac:dyDescent="0.25">
      <c r="A41" s="14" t="s">
        <v>40</v>
      </c>
      <c r="B41" s="14"/>
      <c r="C41" s="15" t="s">
        <v>41</v>
      </c>
      <c r="D41" s="14"/>
      <c r="E41" s="14" t="s">
        <v>119</v>
      </c>
      <c r="F41" s="14"/>
      <c r="G41" s="14"/>
      <c r="H41" s="14"/>
      <c r="I41" s="16">
        <f>SUMIFS(I42:I51,A42:A51,"P")</f>
        <v>0</v>
      </c>
    </row>
    <row r="42" spans="1:16" x14ac:dyDescent="0.25">
      <c r="A42" s="17" t="s">
        <v>43</v>
      </c>
      <c r="B42" s="17">
        <v>7</v>
      </c>
      <c r="C42" s="18" t="s">
        <v>120</v>
      </c>
      <c r="D42" t="s">
        <v>54</v>
      </c>
      <c r="E42" s="19" t="s">
        <v>121</v>
      </c>
      <c r="F42" s="20" t="s">
        <v>122</v>
      </c>
      <c r="G42" s="21">
        <v>210.49</v>
      </c>
      <c r="H42" s="22"/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47</v>
      </c>
      <c r="E43" s="25" t="s">
        <v>54</v>
      </c>
    </row>
    <row r="44" spans="1:16" ht="60" x14ac:dyDescent="0.25">
      <c r="A44" s="17" t="s">
        <v>49</v>
      </c>
      <c r="E44" s="24" t="s">
        <v>123</v>
      </c>
    </row>
    <row r="45" spans="1:16" x14ac:dyDescent="0.25">
      <c r="A45" s="17" t="s">
        <v>49</v>
      </c>
      <c r="E45" s="24" t="s">
        <v>124</v>
      </c>
    </row>
    <row r="46" spans="1:16" ht="360" x14ac:dyDescent="0.25">
      <c r="A46" s="17" t="s">
        <v>51</v>
      </c>
      <c r="E46" s="19" t="s">
        <v>125</v>
      </c>
    </row>
    <row r="47" spans="1:16" x14ac:dyDescent="0.25">
      <c r="A47" s="17" t="s">
        <v>43</v>
      </c>
      <c r="B47" s="17">
        <v>8</v>
      </c>
      <c r="C47" s="18" t="s">
        <v>126</v>
      </c>
      <c r="D47" t="s">
        <v>54</v>
      </c>
      <c r="E47" s="19" t="s">
        <v>127</v>
      </c>
      <c r="F47" s="20" t="s">
        <v>128</v>
      </c>
      <c r="G47" s="21">
        <v>1001.1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ht="60" x14ac:dyDescent="0.25">
      <c r="A49" s="17" t="s">
        <v>49</v>
      </c>
      <c r="E49" s="24" t="s">
        <v>129</v>
      </c>
    </row>
    <row r="50" spans="1:16" x14ac:dyDescent="0.25">
      <c r="A50" s="17" t="s">
        <v>49</v>
      </c>
      <c r="E50" s="24" t="s">
        <v>130</v>
      </c>
    </row>
    <row r="51" spans="1:16" ht="30" x14ac:dyDescent="0.25">
      <c r="A51" s="17" t="s">
        <v>51</v>
      </c>
      <c r="E51" s="19" t="s">
        <v>131</v>
      </c>
    </row>
    <row r="52" spans="1:16" x14ac:dyDescent="0.25">
      <c r="A52" s="14" t="s">
        <v>40</v>
      </c>
      <c r="B52" s="14"/>
      <c r="C52" s="15" t="s">
        <v>132</v>
      </c>
      <c r="D52" s="14"/>
      <c r="E52" s="14" t="s">
        <v>133</v>
      </c>
      <c r="F52" s="14"/>
      <c r="G52" s="14"/>
      <c r="H52" s="14"/>
      <c r="I52" s="16">
        <f>SUMIFS(I53:I57,A53:A57,"P")</f>
        <v>0</v>
      </c>
    </row>
    <row r="53" spans="1:16" ht="30" x14ac:dyDescent="0.25">
      <c r="A53" s="17" t="s">
        <v>43</v>
      </c>
      <c r="B53" s="17">
        <v>9</v>
      </c>
      <c r="C53" s="18" t="s">
        <v>134</v>
      </c>
      <c r="D53" t="s">
        <v>54</v>
      </c>
      <c r="E53" s="19" t="s">
        <v>135</v>
      </c>
      <c r="F53" s="20" t="s">
        <v>122</v>
      </c>
      <c r="G53" s="21">
        <v>1.5840000000000001</v>
      </c>
      <c r="H53" s="22"/>
      <c r="I53" s="22">
        <f>ROUND(G53*H53,P4)</f>
        <v>0</v>
      </c>
      <c r="O53" s="23">
        <f>I53*0.21</f>
        <v>0</v>
      </c>
      <c r="P53">
        <v>3</v>
      </c>
    </row>
    <row r="54" spans="1:16" ht="60" x14ac:dyDescent="0.25">
      <c r="A54" s="17" t="s">
        <v>47</v>
      </c>
      <c r="E54" s="19" t="s">
        <v>136</v>
      </c>
    </row>
    <row r="55" spans="1:16" ht="60" x14ac:dyDescent="0.25">
      <c r="A55" s="17" t="s">
        <v>49</v>
      </c>
      <c r="E55" s="24" t="s">
        <v>137</v>
      </c>
    </row>
    <row r="56" spans="1:16" x14ac:dyDescent="0.25">
      <c r="A56" s="17" t="s">
        <v>49</v>
      </c>
      <c r="E56" s="24" t="s">
        <v>138</v>
      </c>
    </row>
    <row r="57" spans="1:16" ht="225" x14ac:dyDescent="0.25">
      <c r="A57" s="17" t="s">
        <v>51</v>
      </c>
      <c r="E57" s="19" t="s">
        <v>139</v>
      </c>
    </row>
    <row r="58" spans="1:16" x14ac:dyDescent="0.25">
      <c r="A58" s="14" t="s">
        <v>40</v>
      </c>
      <c r="B58" s="14"/>
      <c r="C58" s="15" t="s">
        <v>140</v>
      </c>
      <c r="D58" s="14"/>
      <c r="E58" s="14" t="s">
        <v>141</v>
      </c>
      <c r="F58" s="14"/>
      <c r="G58" s="14"/>
      <c r="H58" s="14"/>
      <c r="I58" s="16">
        <f>SUMIFS(I59:I118,A59:A118,"P")</f>
        <v>0</v>
      </c>
    </row>
    <row r="59" spans="1:16" ht="30" x14ac:dyDescent="0.25">
      <c r="A59" s="17" t="s">
        <v>43</v>
      </c>
      <c r="B59" s="17">
        <v>10</v>
      </c>
      <c r="C59" s="18" t="s">
        <v>142</v>
      </c>
      <c r="D59" t="s">
        <v>54</v>
      </c>
      <c r="E59" s="19" t="s">
        <v>143</v>
      </c>
      <c r="F59" s="20" t="s">
        <v>122</v>
      </c>
      <c r="G59" s="21">
        <v>83.2</v>
      </c>
      <c r="H59" s="22"/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47</v>
      </c>
      <c r="E60" s="19" t="s">
        <v>144</v>
      </c>
    </row>
    <row r="61" spans="1:16" ht="60" x14ac:dyDescent="0.25">
      <c r="A61" s="17" t="s">
        <v>49</v>
      </c>
      <c r="E61" s="24" t="s">
        <v>145</v>
      </c>
    </row>
    <row r="62" spans="1:16" x14ac:dyDescent="0.25">
      <c r="A62" s="17" t="s">
        <v>49</v>
      </c>
      <c r="E62" s="24" t="s">
        <v>146</v>
      </c>
    </row>
    <row r="63" spans="1:16" ht="360" x14ac:dyDescent="0.25">
      <c r="A63" s="17" t="s">
        <v>51</v>
      </c>
      <c r="E63" s="19" t="s">
        <v>147</v>
      </c>
    </row>
    <row r="64" spans="1:16" ht="30" x14ac:dyDescent="0.25">
      <c r="A64" s="17" t="s">
        <v>43</v>
      </c>
      <c r="B64" s="17">
        <v>11</v>
      </c>
      <c r="C64" s="18" t="s">
        <v>148</v>
      </c>
      <c r="D64" t="s">
        <v>54</v>
      </c>
      <c r="E64" s="19" t="s">
        <v>149</v>
      </c>
      <c r="F64" s="20" t="s">
        <v>122</v>
      </c>
      <c r="G64" s="21">
        <v>72.42</v>
      </c>
      <c r="H64" s="22"/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47</v>
      </c>
      <c r="E65" s="19" t="s">
        <v>150</v>
      </c>
    </row>
    <row r="66" spans="1:16" ht="60" x14ac:dyDescent="0.25">
      <c r="A66" s="17" t="s">
        <v>49</v>
      </c>
      <c r="E66" s="24" t="s">
        <v>151</v>
      </c>
    </row>
    <row r="67" spans="1:16" x14ac:dyDescent="0.25">
      <c r="A67" s="17" t="s">
        <v>49</v>
      </c>
      <c r="E67" s="24" t="s">
        <v>152</v>
      </c>
    </row>
    <row r="68" spans="1:16" ht="375" x14ac:dyDescent="0.25">
      <c r="A68" s="17" t="s">
        <v>51</v>
      </c>
      <c r="E68" s="19" t="s">
        <v>153</v>
      </c>
    </row>
    <row r="69" spans="1:16" x14ac:dyDescent="0.25">
      <c r="A69" s="17" t="s">
        <v>43</v>
      </c>
      <c r="B69" s="17">
        <v>12</v>
      </c>
      <c r="C69" s="18" t="s">
        <v>154</v>
      </c>
      <c r="D69" t="s">
        <v>54</v>
      </c>
      <c r="E69" s="19" t="s">
        <v>155</v>
      </c>
      <c r="F69" s="20" t="s">
        <v>122</v>
      </c>
      <c r="G69" s="21">
        <v>372.96</v>
      </c>
      <c r="H69" s="22"/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47</v>
      </c>
      <c r="E70" s="25" t="s">
        <v>54</v>
      </c>
    </row>
    <row r="71" spans="1:16" ht="60" x14ac:dyDescent="0.25">
      <c r="A71" s="17" t="s">
        <v>49</v>
      </c>
      <c r="E71" s="24" t="s">
        <v>156</v>
      </c>
    </row>
    <row r="72" spans="1:16" x14ac:dyDescent="0.25">
      <c r="A72" s="17" t="s">
        <v>49</v>
      </c>
      <c r="E72" s="24" t="s">
        <v>157</v>
      </c>
    </row>
    <row r="73" spans="1:16" ht="60" x14ac:dyDescent="0.25">
      <c r="A73" s="17" t="s">
        <v>51</v>
      </c>
      <c r="E73" s="19" t="s">
        <v>158</v>
      </c>
    </row>
    <row r="74" spans="1:16" ht="30" x14ac:dyDescent="0.25">
      <c r="A74" s="17" t="s">
        <v>43</v>
      </c>
      <c r="B74" s="17">
        <v>13</v>
      </c>
      <c r="C74" s="18" t="s">
        <v>159</v>
      </c>
      <c r="D74" t="s">
        <v>54</v>
      </c>
      <c r="E74" s="19" t="s">
        <v>160</v>
      </c>
      <c r="F74" s="20" t="s">
        <v>122</v>
      </c>
      <c r="G74" s="21">
        <v>160.59</v>
      </c>
      <c r="H74" s="22"/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47</v>
      </c>
      <c r="E75" s="25" t="s">
        <v>54</v>
      </c>
    </row>
    <row r="76" spans="1:16" ht="60" x14ac:dyDescent="0.25">
      <c r="A76" s="17" t="s">
        <v>49</v>
      </c>
      <c r="E76" s="24" t="s">
        <v>161</v>
      </c>
    </row>
    <row r="77" spans="1:16" x14ac:dyDescent="0.25">
      <c r="A77" s="17" t="s">
        <v>49</v>
      </c>
      <c r="E77" s="24" t="s">
        <v>162</v>
      </c>
    </row>
    <row r="78" spans="1:16" ht="60" x14ac:dyDescent="0.25">
      <c r="A78" s="17" t="s">
        <v>51</v>
      </c>
      <c r="E78" s="19" t="s">
        <v>158</v>
      </c>
    </row>
    <row r="79" spans="1:16" x14ac:dyDescent="0.25">
      <c r="A79" s="17" t="s">
        <v>43</v>
      </c>
      <c r="B79" s="17">
        <v>14</v>
      </c>
      <c r="C79" s="18" t="s">
        <v>163</v>
      </c>
      <c r="D79" t="s">
        <v>54</v>
      </c>
      <c r="E79" s="19" t="s">
        <v>164</v>
      </c>
      <c r="F79" s="20" t="s">
        <v>122</v>
      </c>
      <c r="G79" s="21">
        <v>372.96</v>
      </c>
      <c r="H79" s="22"/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47</v>
      </c>
      <c r="E80" s="19" t="s">
        <v>165</v>
      </c>
    </row>
    <row r="81" spans="1:16" ht="60" x14ac:dyDescent="0.25">
      <c r="A81" s="17" t="s">
        <v>49</v>
      </c>
      <c r="E81" s="24" t="s">
        <v>166</v>
      </c>
    </row>
    <row r="82" spans="1:16" x14ac:dyDescent="0.25">
      <c r="A82" s="17" t="s">
        <v>49</v>
      </c>
      <c r="E82" s="24" t="s">
        <v>157</v>
      </c>
    </row>
    <row r="83" spans="1:16" ht="75" x14ac:dyDescent="0.25">
      <c r="A83" s="17" t="s">
        <v>51</v>
      </c>
      <c r="E83" s="19" t="s">
        <v>167</v>
      </c>
    </row>
    <row r="84" spans="1:16" x14ac:dyDescent="0.25">
      <c r="A84" s="17" t="s">
        <v>43</v>
      </c>
      <c r="B84" s="17">
        <v>15</v>
      </c>
      <c r="C84" s="18" t="s">
        <v>168</v>
      </c>
      <c r="D84" t="s">
        <v>54</v>
      </c>
      <c r="E84" s="19" t="s">
        <v>169</v>
      </c>
      <c r="F84" s="20" t="s">
        <v>170</v>
      </c>
      <c r="G84" s="21">
        <v>148</v>
      </c>
      <c r="H84" s="22"/>
      <c r="I84" s="22">
        <f>ROUND(G84*H84,P4)</f>
        <v>0</v>
      </c>
      <c r="O84" s="23">
        <f>I84*0.21</f>
        <v>0</v>
      </c>
      <c r="P84">
        <v>3</v>
      </c>
    </row>
    <row r="85" spans="1:16" ht="30" x14ac:dyDescent="0.25">
      <c r="A85" s="17" t="s">
        <v>47</v>
      </c>
      <c r="E85" s="19" t="s">
        <v>171</v>
      </c>
    </row>
    <row r="86" spans="1:16" ht="60" x14ac:dyDescent="0.25">
      <c r="A86" s="17" t="s">
        <v>49</v>
      </c>
      <c r="E86" s="24" t="s">
        <v>172</v>
      </c>
    </row>
    <row r="87" spans="1:16" x14ac:dyDescent="0.25">
      <c r="A87" s="17" t="s">
        <v>49</v>
      </c>
      <c r="E87" s="24" t="s">
        <v>173</v>
      </c>
    </row>
    <row r="88" spans="1:16" ht="240" x14ac:dyDescent="0.25">
      <c r="A88" s="17" t="s">
        <v>51</v>
      </c>
      <c r="E88" s="19" t="s">
        <v>174</v>
      </c>
    </row>
    <row r="89" spans="1:16" x14ac:dyDescent="0.25">
      <c r="A89" s="17" t="s">
        <v>43</v>
      </c>
      <c r="B89" s="17">
        <v>16</v>
      </c>
      <c r="C89" s="18" t="s">
        <v>175</v>
      </c>
      <c r="D89" t="s">
        <v>54</v>
      </c>
      <c r="E89" s="19" t="s">
        <v>176</v>
      </c>
      <c r="F89" s="20" t="s">
        <v>170</v>
      </c>
      <c r="G89" s="21">
        <v>112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25" t="s">
        <v>54</v>
      </c>
    </row>
    <row r="91" spans="1:16" ht="60" x14ac:dyDescent="0.25">
      <c r="A91" s="17" t="s">
        <v>49</v>
      </c>
      <c r="E91" s="24" t="s">
        <v>177</v>
      </c>
    </row>
    <row r="92" spans="1:16" x14ac:dyDescent="0.25">
      <c r="A92" s="17" t="s">
        <v>49</v>
      </c>
      <c r="E92" s="24" t="s">
        <v>178</v>
      </c>
    </row>
    <row r="93" spans="1:16" ht="105" x14ac:dyDescent="0.25">
      <c r="A93" s="17" t="s">
        <v>51</v>
      </c>
      <c r="E93" s="19" t="s">
        <v>179</v>
      </c>
    </row>
    <row r="94" spans="1:16" ht="30" x14ac:dyDescent="0.25">
      <c r="A94" s="17" t="s">
        <v>43</v>
      </c>
      <c r="B94" s="17">
        <v>17</v>
      </c>
      <c r="C94" s="18" t="s">
        <v>180</v>
      </c>
      <c r="D94" t="s">
        <v>54</v>
      </c>
      <c r="E94" s="19" t="s">
        <v>181</v>
      </c>
      <c r="F94" s="20" t="s">
        <v>170</v>
      </c>
      <c r="G94" s="21">
        <v>1104</v>
      </c>
      <c r="H94" s="22"/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47</v>
      </c>
      <c r="E95" s="25" t="s">
        <v>54</v>
      </c>
    </row>
    <row r="96" spans="1:16" ht="60" x14ac:dyDescent="0.25">
      <c r="A96" s="17" t="s">
        <v>49</v>
      </c>
      <c r="E96" s="24" t="s">
        <v>182</v>
      </c>
    </row>
    <row r="97" spans="1:16" x14ac:dyDescent="0.25">
      <c r="A97" s="17" t="s">
        <v>49</v>
      </c>
      <c r="E97" s="24" t="s">
        <v>183</v>
      </c>
    </row>
    <row r="98" spans="1:16" ht="90" x14ac:dyDescent="0.25">
      <c r="A98" s="17" t="s">
        <v>51</v>
      </c>
      <c r="E98" s="19" t="s">
        <v>184</v>
      </c>
    </row>
    <row r="99" spans="1:16" x14ac:dyDescent="0.25">
      <c r="A99" s="17" t="s">
        <v>43</v>
      </c>
      <c r="B99" s="17">
        <v>18</v>
      </c>
      <c r="C99" s="18" t="s">
        <v>185</v>
      </c>
      <c r="D99" t="s">
        <v>54</v>
      </c>
      <c r="E99" s="19" t="s">
        <v>186</v>
      </c>
      <c r="F99" s="20" t="s">
        <v>187</v>
      </c>
      <c r="G99" s="21">
        <v>433</v>
      </c>
      <c r="H99" s="22"/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47</v>
      </c>
      <c r="E100" s="25" t="s">
        <v>54</v>
      </c>
    </row>
    <row r="101" spans="1:16" ht="60" x14ac:dyDescent="0.25">
      <c r="A101" s="17" t="s">
        <v>49</v>
      </c>
      <c r="E101" s="24" t="s">
        <v>188</v>
      </c>
    </row>
    <row r="102" spans="1:16" x14ac:dyDescent="0.25">
      <c r="A102" s="17" t="s">
        <v>49</v>
      </c>
      <c r="E102" s="24" t="s">
        <v>189</v>
      </c>
    </row>
    <row r="103" spans="1:16" ht="120" x14ac:dyDescent="0.25">
      <c r="A103" s="17" t="s">
        <v>51</v>
      </c>
      <c r="E103" s="19" t="s">
        <v>190</v>
      </c>
    </row>
    <row r="104" spans="1:16" x14ac:dyDescent="0.25">
      <c r="A104" s="17" t="s">
        <v>43</v>
      </c>
      <c r="B104" s="17">
        <v>19</v>
      </c>
      <c r="C104" s="18" t="s">
        <v>191</v>
      </c>
      <c r="D104" t="s">
        <v>54</v>
      </c>
      <c r="E104" s="19" t="s">
        <v>192</v>
      </c>
      <c r="F104" s="20" t="s">
        <v>193</v>
      </c>
      <c r="G104" s="21">
        <v>18</v>
      </c>
      <c r="H104" s="22"/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47</v>
      </c>
      <c r="E105" s="25" t="s">
        <v>54</v>
      </c>
    </row>
    <row r="106" spans="1:16" ht="60" x14ac:dyDescent="0.25">
      <c r="A106" s="17" t="s">
        <v>49</v>
      </c>
      <c r="E106" s="24" t="s">
        <v>194</v>
      </c>
    </row>
    <row r="107" spans="1:16" x14ac:dyDescent="0.25">
      <c r="A107" s="17" t="s">
        <v>49</v>
      </c>
      <c r="E107" s="24" t="s">
        <v>195</v>
      </c>
    </row>
    <row r="108" spans="1:16" ht="270" x14ac:dyDescent="0.25">
      <c r="A108" s="17" t="s">
        <v>51</v>
      </c>
      <c r="E108" s="19" t="s">
        <v>196</v>
      </c>
    </row>
    <row r="109" spans="1:16" ht="30" x14ac:dyDescent="0.25">
      <c r="A109" s="17" t="s">
        <v>43</v>
      </c>
      <c r="B109" s="17">
        <v>20</v>
      </c>
      <c r="C109" s="18" t="s">
        <v>197</v>
      </c>
      <c r="D109" t="s">
        <v>54</v>
      </c>
      <c r="E109" s="19" t="s">
        <v>198</v>
      </c>
      <c r="F109" s="20" t="s">
        <v>170</v>
      </c>
      <c r="G109" s="21">
        <v>700</v>
      </c>
      <c r="H109" s="22"/>
      <c r="I109" s="22">
        <f>ROUND(G109*H109,P4)</f>
        <v>0</v>
      </c>
      <c r="O109" s="23">
        <f>I109*0.21</f>
        <v>0</v>
      </c>
      <c r="P109">
        <v>3</v>
      </c>
    </row>
    <row r="110" spans="1:16" x14ac:dyDescent="0.25">
      <c r="A110" s="17" t="s">
        <v>47</v>
      </c>
      <c r="E110" s="25" t="s">
        <v>54</v>
      </c>
    </row>
    <row r="111" spans="1:16" ht="60" x14ac:dyDescent="0.25">
      <c r="A111" s="17" t="s">
        <v>49</v>
      </c>
      <c r="E111" s="24" t="s">
        <v>199</v>
      </c>
    </row>
    <row r="112" spans="1:16" x14ac:dyDescent="0.25">
      <c r="A112" s="17" t="s">
        <v>49</v>
      </c>
      <c r="E112" s="24" t="s">
        <v>200</v>
      </c>
    </row>
    <row r="113" spans="1:16" ht="150" x14ac:dyDescent="0.25">
      <c r="A113" s="17" t="s">
        <v>51</v>
      </c>
      <c r="E113" s="19" t="s">
        <v>201</v>
      </c>
    </row>
    <row r="114" spans="1:16" x14ac:dyDescent="0.25">
      <c r="A114" s="17" t="s">
        <v>43</v>
      </c>
      <c r="B114" s="17">
        <v>21</v>
      </c>
      <c r="C114" s="18" t="s">
        <v>202</v>
      </c>
      <c r="D114" t="s">
        <v>54</v>
      </c>
      <c r="E114" s="19" t="s">
        <v>203</v>
      </c>
      <c r="F114" s="20" t="s">
        <v>170</v>
      </c>
      <c r="G114" s="21">
        <v>224</v>
      </c>
      <c r="H114" s="22"/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47</v>
      </c>
      <c r="E115" s="25" t="s">
        <v>54</v>
      </c>
    </row>
    <row r="116" spans="1:16" ht="60" x14ac:dyDescent="0.25">
      <c r="A116" s="17" t="s">
        <v>49</v>
      </c>
      <c r="E116" s="24" t="s">
        <v>204</v>
      </c>
    </row>
    <row r="117" spans="1:16" x14ac:dyDescent="0.25">
      <c r="A117" s="17" t="s">
        <v>49</v>
      </c>
      <c r="E117" s="24" t="s">
        <v>205</v>
      </c>
    </row>
    <row r="118" spans="1:16" ht="120" x14ac:dyDescent="0.25">
      <c r="A118" s="17" t="s">
        <v>51</v>
      </c>
      <c r="E118" s="19" t="s">
        <v>206</v>
      </c>
    </row>
    <row r="119" spans="1:16" x14ac:dyDescent="0.25">
      <c r="A119" s="14" t="s">
        <v>40</v>
      </c>
      <c r="B119" s="14"/>
      <c r="C119" s="15" t="s">
        <v>207</v>
      </c>
      <c r="D119" s="14"/>
      <c r="E119" s="14" t="s">
        <v>208</v>
      </c>
      <c r="F119" s="14"/>
      <c r="G119" s="14"/>
      <c r="H119" s="14"/>
      <c r="I119" s="16">
        <f>SUMIFS(I120:I179,A120:A179,"P")</f>
        <v>0</v>
      </c>
    </row>
    <row r="120" spans="1:16" x14ac:dyDescent="0.25">
      <c r="A120" s="17" t="s">
        <v>43</v>
      </c>
      <c r="B120" s="17">
        <v>22</v>
      </c>
      <c r="C120" s="18" t="s">
        <v>209</v>
      </c>
      <c r="D120" t="s">
        <v>54</v>
      </c>
      <c r="E120" s="19" t="s">
        <v>210</v>
      </c>
      <c r="F120" s="20" t="s">
        <v>170</v>
      </c>
      <c r="G120" s="21">
        <v>15</v>
      </c>
      <c r="H120" s="22"/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47</v>
      </c>
      <c r="E121" s="19" t="s">
        <v>211</v>
      </c>
    </row>
    <row r="122" spans="1:16" ht="60" x14ac:dyDescent="0.25">
      <c r="A122" s="17" t="s">
        <v>49</v>
      </c>
      <c r="E122" s="24" t="s">
        <v>212</v>
      </c>
    </row>
    <row r="123" spans="1:16" x14ac:dyDescent="0.25">
      <c r="A123" s="17" t="s">
        <v>49</v>
      </c>
      <c r="E123" s="24" t="s">
        <v>213</v>
      </c>
    </row>
    <row r="124" spans="1:16" ht="30" x14ac:dyDescent="0.25">
      <c r="A124" s="17" t="s">
        <v>51</v>
      </c>
      <c r="E124" s="19" t="s">
        <v>214</v>
      </c>
    </row>
    <row r="125" spans="1:16" x14ac:dyDescent="0.25">
      <c r="A125" s="17" t="s">
        <v>43</v>
      </c>
      <c r="B125" s="17">
        <v>23</v>
      </c>
      <c r="C125" s="18" t="s">
        <v>215</v>
      </c>
      <c r="D125" t="s">
        <v>54</v>
      </c>
      <c r="E125" s="19" t="s">
        <v>216</v>
      </c>
      <c r="F125" s="20" t="s">
        <v>193</v>
      </c>
      <c r="G125" s="21">
        <v>6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ht="60" x14ac:dyDescent="0.25">
      <c r="A127" s="17" t="s">
        <v>49</v>
      </c>
      <c r="E127" s="24" t="s">
        <v>217</v>
      </c>
    </row>
    <row r="128" spans="1:16" x14ac:dyDescent="0.25">
      <c r="A128" s="17" t="s">
        <v>49</v>
      </c>
      <c r="E128" s="24" t="s">
        <v>218</v>
      </c>
    </row>
    <row r="129" spans="1:16" ht="120" x14ac:dyDescent="0.25">
      <c r="A129" s="17" t="s">
        <v>51</v>
      </c>
      <c r="E129" s="19" t="s">
        <v>219</v>
      </c>
    </row>
    <row r="130" spans="1:16" x14ac:dyDescent="0.25">
      <c r="A130" s="17" t="s">
        <v>43</v>
      </c>
      <c r="B130" s="17">
        <v>24</v>
      </c>
      <c r="C130" s="18" t="s">
        <v>220</v>
      </c>
      <c r="D130" t="s">
        <v>54</v>
      </c>
      <c r="E130" s="19" t="s">
        <v>221</v>
      </c>
      <c r="F130" s="20" t="s">
        <v>193</v>
      </c>
      <c r="G130" s="21">
        <v>4</v>
      </c>
      <c r="H130" s="22"/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47</v>
      </c>
      <c r="E131" s="25" t="s">
        <v>54</v>
      </c>
    </row>
    <row r="132" spans="1:16" ht="60" x14ac:dyDescent="0.25">
      <c r="A132" s="17" t="s">
        <v>49</v>
      </c>
      <c r="E132" s="24" t="s">
        <v>222</v>
      </c>
    </row>
    <row r="133" spans="1:16" x14ac:dyDescent="0.25">
      <c r="A133" s="17" t="s">
        <v>49</v>
      </c>
      <c r="E133" s="24" t="s">
        <v>223</v>
      </c>
    </row>
    <row r="134" spans="1:16" ht="120" x14ac:dyDescent="0.25">
      <c r="A134" s="17" t="s">
        <v>51</v>
      </c>
      <c r="E134" s="19" t="s">
        <v>219</v>
      </c>
    </row>
    <row r="135" spans="1:16" x14ac:dyDescent="0.25">
      <c r="A135" s="17" t="s">
        <v>43</v>
      </c>
      <c r="B135" s="17">
        <v>25</v>
      </c>
      <c r="C135" s="18" t="s">
        <v>224</v>
      </c>
      <c r="D135" t="s">
        <v>54</v>
      </c>
      <c r="E135" s="19" t="s">
        <v>225</v>
      </c>
      <c r="F135" s="20" t="s">
        <v>193</v>
      </c>
      <c r="G135" s="21">
        <v>4</v>
      </c>
      <c r="H135" s="22"/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47</v>
      </c>
      <c r="E136" s="25" t="s">
        <v>54</v>
      </c>
    </row>
    <row r="137" spans="1:16" ht="60" x14ac:dyDescent="0.25">
      <c r="A137" s="17" t="s">
        <v>49</v>
      </c>
      <c r="E137" s="24" t="s">
        <v>226</v>
      </c>
    </row>
    <row r="138" spans="1:16" x14ac:dyDescent="0.25">
      <c r="A138" s="17" t="s">
        <v>49</v>
      </c>
      <c r="E138" s="24" t="s">
        <v>223</v>
      </c>
    </row>
    <row r="139" spans="1:16" ht="75" x14ac:dyDescent="0.25">
      <c r="A139" s="17" t="s">
        <v>51</v>
      </c>
      <c r="E139" s="19" t="s">
        <v>227</v>
      </c>
    </row>
    <row r="140" spans="1:16" x14ac:dyDescent="0.25">
      <c r="A140" s="17" t="s">
        <v>43</v>
      </c>
      <c r="B140" s="17">
        <v>26</v>
      </c>
      <c r="C140" s="18" t="s">
        <v>228</v>
      </c>
      <c r="D140" t="s">
        <v>54</v>
      </c>
      <c r="E140" s="19" t="s">
        <v>229</v>
      </c>
      <c r="F140" s="20" t="s">
        <v>122</v>
      </c>
      <c r="G140" s="21">
        <v>414.4</v>
      </c>
      <c r="H140" s="22"/>
      <c r="I140" s="22">
        <f>ROUND(G140*H140,P4)</f>
        <v>0</v>
      </c>
      <c r="O140" s="23">
        <f>I140*0.21</f>
        <v>0</v>
      </c>
      <c r="P140">
        <v>3</v>
      </c>
    </row>
    <row r="141" spans="1:16" x14ac:dyDescent="0.25">
      <c r="A141" s="17" t="s">
        <v>47</v>
      </c>
      <c r="E141" s="25" t="s">
        <v>54</v>
      </c>
    </row>
    <row r="142" spans="1:16" ht="60" x14ac:dyDescent="0.25">
      <c r="A142" s="17" t="s">
        <v>49</v>
      </c>
      <c r="E142" s="24" t="s">
        <v>230</v>
      </c>
    </row>
    <row r="143" spans="1:16" x14ac:dyDescent="0.25">
      <c r="A143" s="17" t="s">
        <v>49</v>
      </c>
      <c r="E143" s="24" t="s">
        <v>231</v>
      </c>
    </row>
    <row r="144" spans="1:16" ht="120" x14ac:dyDescent="0.25">
      <c r="A144" s="17" t="s">
        <v>51</v>
      </c>
      <c r="E144" s="19" t="s">
        <v>232</v>
      </c>
    </row>
    <row r="145" spans="1:16" ht="30" x14ac:dyDescent="0.25">
      <c r="A145" s="17" t="s">
        <v>43</v>
      </c>
      <c r="B145" s="17">
        <v>27</v>
      </c>
      <c r="C145" s="18" t="s">
        <v>233</v>
      </c>
      <c r="D145" t="s">
        <v>54</v>
      </c>
      <c r="E145" s="19" t="s">
        <v>234</v>
      </c>
      <c r="F145" s="20" t="s">
        <v>235</v>
      </c>
      <c r="G145" s="21">
        <v>414.4</v>
      </c>
      <c r="H145" s="22"/>
      <c r="I145" s="22">
        <f>ROUND(G145*H145,P4)</f>
        <v>0</v>
      </c>
      <c r="O145" s="23">
        <f>I145*0.21</f>
        <v>0</v>
      </c>
      <c r="P145">
        <v>3</v>
      </c>
    </row>
    <row r="146" spans="1:16" x14ac:dyDescent="0.25">
      <c r="A146" s="17" t="s">
        <v>47</v>
      </c>
      <c r="E146" s="25" t="s">
        <v>54</v>
      </c>
    </row>
    <row r="147" spans="1:16" ht="60" x14ac:dyDescent="0.25">
      <c r="A147" s="17" t="s">
        <v>49</v>
      </c>
      <c r="E147" s="24" t="s">
        <v>236</v>
      </c>
    </row>
    <row r="148" spans="1:16" x14ac:dyDescent="0.25">
      <c r="A148" s="17" t="s">
        <v>49</v>
      </c>
      <c r="E148" s="24" t="s">
        <v>231</v>
      </c>
    </row>
    <row r="149" spans="1:16" ht="105" x14ac:dyDescent="0.25">
      <c r="A149" s="17" t="s">
        <v>51</v>
      </c>
      <c r="E149" s="19" t="s">
        <v>237</v>
      </c>
    </row>
    <row r="150" spans="1:16" ht="30" x14ac:dyDescent="0.25">
      <c r="A150" s="17" t="s">
        <v>43</v>
      </c>
      <c r="B150" s="17">
        <v>28</v>
      </c>
      <c r="C150" s="18" t="s">
        <v>238</v>
      </c>
      <c r="D150" t="s">
        <v>54</v>
      </c>
      <c r="E150" s="19" t="s">
        <v>239</v>
      </c>
      <c r="F150" s="20" t="s">
        <v>235</v>
      </c>
      <c r="G150" s="21">
        <v>3729.6</v>
      </c>
      <c r="H150" s="22"/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47</v>
      </c>
      <c r="E151" s="25" t="s">
        <v>54</v>
      </c>
    </row>
    <row r="152" spans="1:16" ht="60" x14ac:dyDescent="0.25">
      <c r="A152" s="17" t="s">
        <v>49</v>
      </c>
      <c r="E152" s="24" t="s">
        <v>240</v>
      </c>
    </row>
    <row r="153" spans="1:16" x14ac:dyDescent="0.25">
      <c r="A153" s="17" t="s">
        <v>49</v>
      </c>
      <c r="E153" s="24" t="s">
        <v>241</v>
      </c>
    </row>
    <row r="154" spans="1:16" ht="105" x14ac:dyDescent="0.25">
      <c r="A154" s="17" t="s">
        <v>51</v>
      </c>
      <c r="E154" s="19" t="s">
        <v>237</v>
      </c>
    </row>
    <row r="155" spans="1:16" ht="30" x14ac:dyDescent="0.25">
      <c r="A155" s="17" t="s">
        <v>43</v>
      </c>
      <c r="B155" s="17">
        <v>29</v>
      </c>
      <c r="C155" s="18" t="s">
        <v>242</v>
      </c>
      <c r="D155" t="s">
        <v>54</v>
      </c>
      <c r="E155" s="19" t="s">
        <v>243</v>
      </c>
      <c r="F155" s="20" t="s">
        <v>170</v>
      </c>
      <c r="G155" s="21">
        <v>148</v>
      </c>
      <c r="H155" s="22"/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47</v>
      </c>
      <c r="E156" s="25" t="s">
        <v>54</v>
      </c>
    </row>
    <row r="157" spans="1:16" ht="60" x14ac:dyDescent="0.25">
      <c r="A157" s="17" t="s">
        <v>49</v>
      </c>
      <c r="E157" s="24" t="s">
        <v>244</v>
      </c>
    </row>
    <row r="158" spans="1:16" x14ac:dyDescent="0.25">
      <c r="A158" s="17" t="s">
        <v>49</v>
      </c>
      <c r="E158" s="24" t="s">
        <v>173</v>
      </c>
    </row>
    <row r="159" spans="1:16" ht="150" x14ac:dyDescent="0.25">
      <c r="A159" s="17" t="s">
        <v>51</v>
      </c>
      <c r="E159" s="19" t="s">
        <v>245</v>
      </c>
    </row>
    <row r="160" spans="1:16" ht="30" x14ac:dyDescent="0.25">
      <c r="A160" s="17" t="s">
        <v>43</v>
      </c>
      <c r="B160" s="17">
        <v>30</v>
      </c>
      <c r="C160" s="18" t="s">
        <v>246</v>
      </c>
      <c r="D160" t="s">
        <v>54</v>
      </c>
      <c r="E160" s="19" t="s">
        <v>247</v>
      </c>
      <c r="F160" s="20" t="s">
        <v>248</v>
      </c>
      <c r="G160" s="21">
        <v>616.66700000000003</v>
      </c>
      <c r="H160" s="22"/>
      <c r="I160" s="22">
        <f>ROUND(G160*H160,P4)</f>
        <v>0</v>
      </c>
      <c r="O160" s="23">
        <f>I160*0.21</f>
        <v>0</v>
      </c>
      <c r="P160">
        <v>3</v>
      </c>
    </row>
    <row r="161" spans="1:16" x14ac:dyDescent="0.25">
      <c r="A161" s="17" t="s">
        <v>47</v>
      </c>
      <c r="E161" s="25" t="s">
        <v>54</v>
      </c>
    </row>
    <row r="162" spans="1:16" ht="60" x14ac:dyDescent="0.25">
      <c r="A162" s="17" t="s">
        <v>49</v>
      </c>
      <c r="E162" s="24" t="s">
        <v>249</v>
      </c>
    </row>
    <row r="163" spans="1:16" x14ac:dyDescent="0.25">
      <c r="A163" s="17" t="s">
        <v>49</v>
      </c>
      <c r="E163" s="24" t="s">
        <v>250</v>
      </c>
    </row>
    <row r="164" spans="1:16" ht="105" x14ac:dyDescent="0.25">
      <c r="A164" s="17" t="s">
        <v>51</v>
      </c>
      <c r="E164" s="19" t="s">
        <v>251</v>
      </c>
    </row>
    <row r="165" spans="1:16" x14ac:dyDescent="0.25">
      <c r="A165" s="17" t="s">
        <v>43</v>
      </c>
      <c r="B165" s="17">
        <v>31</v>
      </c>
      <c r="C165" s="18" t="s">
        <v>252</v>
      </c>
      <c r="D165" t="s">
        <v>54</v>
      </c>
      <c r="E165" s="19" t="s">
        <v>253</v>
      </c>
      <c r="F165" s="20" t="s">
        <v>193</v>
      </c>
      <c r="G165" s="21">
        <v>17</v>
      </c>
      <c r="H165" s="22"/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47</v>
      </c>
      <c r="E166" s="25" t="s">
        <v>54</v>
      </c>
    </row>
    <row r="167" spans="1:16" ht="60" x14ac:dyDescent="0.25">
      <c r="A167" s="17" t="s">
        <v>49</v>
      </c>
      <c r="E167" s="24" t="s">
        <v>254</v>
      </c>
    </row>
    <row r="168" spans="1:16" x14ac:dyDescent="0.25">
      <c r="A168" s="17" t="s">
        <v>49</v>
      </c>
      <c r="E168" s="24" t="s">
        <v>255</v>
      </c>
    </row>
    <row r="169" spans="1:16" ht="120" x14ac:dyDescent="0.25">
      <c r="A169" s="17" t="s">
        <v>51</v>
      </c>
      <c r="E169" s="19" t="s">
        <v>256</v>
      </c>
    </row>
    <row r="170" spans="1:16" x14ac:dyDescent="0.25">
      <c r="A170" s="17" t="s">
        <v>43</v>
      </c>
      <c r="B170" s="17">
        <v>32</v>
      </c>
      <c r="C170" s="18" t="s">
        <v>257</v>
      </c>
      <c r="D170" t="s">
        <v>54</v>
      </c>
      <c r="E170" s="19" t="s">
        <v>258</v>
      </c>
      <c r="F170" s="20" t="s">
        <v>170</v>
      </c>
      <c r="G170" s="21">
        <v>15</v>
      </c>
      <c r="H170" s="22"/>
      <c r="I170" s="22">
        <f>ROUND(G170*H170,P4)</f>
        <v>0</v>
      </c>
      <c r="O170" s="23">
        <f>I170*0.21</f>
        <v>0</v>
      </c>
      <c r="P170">
        <v>3</v>
      </c>
    </row>
    <row r="171" spans="1:16" x14ac:dyDescent="0.25">
      <c r="A171" s="17" t="s">
        <v>47</v>
      </c>
      <c r="E171" s="25" t="s">
        <v>54</v>
      </c>
    </row>
    <row r="172" spans="1:16" ht="60" x14ac:dyDescent="0.25">
      <c r="A172" s="17" t="s">
        <v>49</v>
      </c>
      <c r="E172" s="24" t="s">
        <v>212</v>
      </c>
    </row>
    <row r="173" spans="1:16" x14ac:dyDescent="0.25">
      <c r="A173" s="17" t="s">
        <v>49</v>
      </c>
      <c r="E173" s="24" t="s">
        <v>213</v>
      </c>
    </row>
    <row r="174" spans="1:16" ht="75" x14ac:dyDescent="0.25">
      <c r="A174" s="17" t="s">
        <v>51</v>
      </c>
      <c r="E174" s="19" t="s">
        <v>259</v>
      </c>
    </row>
    <row r="175" spans="1:16" x14ac:dyDescent="0.25">
      <c r="A175" s="17" t="s">
        <v>43</v>
      </c>
      <c r="B175" s="17">
        <v>33</v>
      </c>
      <c r="C175" s="18" t="s">
        <v>260</v>
      </c>
      <c r="D175" t="s">
        <v>54</v>
      </c>
      <c r="E175" s="19" t="s">
        <v>261</v>
      </c>
      <c r="F175" s="20" t="s">
        <v>193</v>
      </c>
      <c r="G175" s="21">
        <v>394</v>
      </c>
      <c r="H175" s="22"/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47</v>
      </c>
      <c r="E176" s="25" t="s">
        <v>54</v>
      </c>
    </row>
    <row r="177" spans="1:5" ht="60" x14ac:dyDescent="0.25">
      <c r="A177" s="17" t="s">
        <v>49</v>
      </c>
      <c r="E177" s="24" t="s">
        <v>262</v>
      </c>
    </row>
    <row r="178" spans="1:5" x14ac:dyDescent="0.25">
      <c r="A178" s="17" t="s">
        <v>49</v>
      </c>
      <c r="E178" s="24" t="s">
        <v>263</v>
      </c>
    </row>
    <row r="179" spans="1:5" ht="120" x14ac:dyDescent="0.25">
      <c r="A179" s="17" t="s">
        <v>51</v>
      </c>
      <c r="E179" s="19" t="s">
        <v>256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topLeftCell="B1" workbookViewId="0">
      <selection activeCell="L15" sqref="L1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15</v>
      </c>
      <c r="I3" s="13">
        <f>SUMIFS(I10:I20,A10:A20,"SD")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39" t="s">
        <v>81</v>
      </c>
      <c r="D4" s="4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39" t="s">
        <v>84</v>
      </c>
      <c r="D5" s="40"/>
      <c r="E5" s="11" t="s">
        <v>85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39" t="s">
        <v>15</v>
      </c>
      <c r="D6" s="40"/>
      <c r="E6" s="11" t="s">
        <v>16</v>
      </c>
      <c r="F6" s="3"/>
      <c r="G6" s="3"/>
      <c r="H6" s="3"/>
      <c r="I6" s="3"/>
    </row>
    <row r="7" spans="1:16" x14ac:dyDescent="0.25">
      <c r="A7" s="38" t="s">
        <v>30</v>
      </c>
      <c r="B7" s="38" t="s">
        <v>31</v>
      </c>
      <c r="C7" s="38" t="s">
        <v>32</v>
      </c>
      <c r="D7" s="38" t="s">
        <v>33</v>
      </c>
      <c r="E7" s="38" t="s">
        <v>34</v>
      </c>
      <c r="F7" s="38" t="s">
        <v>35</v>
      </c>
      <c r="G7" s="38" t="s">
        <v>36</v>
      </c>
      <c r="H7" s="38" t="s">
        <v>37</v>
      </c>
      <c r="I7" s="38"/>
    </row>
    <row r="8" spans="1:16" x14ac:dyDescent="0.25">
      <c r="A8" s="38"/>
      <c r="B8" s="38"/>
      <c r="C8" s="38"/>
      <c r="D8" s="38"/>
      <c r="E8" s="38"/>
      <c r="F8" s="38"/>
      <c r="G8" s="3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140</v>
      </c>
      <c r="D10" s="14"/>
      <c r="E10" s="14" t="s">
        <v>141</v>
      </c>
      <c r="F10" s="14"/>
      <c r="G10" s="14"/>
      <c r="H10" s="14"/>
      <c r="I10" s="16">
        <f>SUMIFS(I11:I20,A11:A20,"P")</f>
        <v>0</v>
      </c>
    </row>
    <row r="11" spans="1:16" ht="30" x14ac:dyDescent="0.25">
      <c r="A11" s="17" t="s">
        <v>43</v>
      </c>
      <c r="B11" s="17">
        <v>1</v>
      </c>
      <c r="C11" s="18" t="s">
        <v>159</v>
      </c>
      <c r="D11" t="s">
        <v>54</v>
      </c>
      <c r="E11" s="19" t="s">
        <v>160</v>
      </c>
      <c r="F11" s="20" t="s">
        <v>122</v>
      </c>
      <c r="G11" s="21">
        <v>47.6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264</v>
      </c>
    </row>
    <row r="14" spans="1:16" x14ac:dyDescent="0.25">
      <c r="A14" s="17" t="s">
        <v>49</v>
      </c>
      <c r="E14" s="24" t="s">
        <v>265</v>
      </c>
    </row>
    <row r="15" spans="1:16" ht="60" x14ac:dyDescent="0.25">
      <c r="A15" s="17" t="s">
        <v>51</v>
      </c>
      <c r="E15" s="19" t="s">
        <v>158</v>
      </c>
    </row>
    <row r="16" spans="1:16" ht="30" x14ac:dyDescent="0.25">
      <c r="A16" s="17" t="s">
        <v>43</v>
      </c>
      <c r="B16" s="17">
        <v>2</v>
      </c>
      <c r="C16" s="18" t="s">
        <v>266</v>
      </c>
      <c r="D16" t="s">
        <v>54</v>
      </c>
      <c r="E16" s="19" t="s">
        <v>267</v>
      </c>
      <c r="F16" s="20" t="s">
        <v>170</v>
      </c>
      <c r="G16" s="21">
        <v>700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5" x14ac:dyDescent="0.25">
      <c r="A17" s="17" t="s">
        <v>47</v>
      </c>
      <c r="E17" s="25" t="s">
        <v>54</v>
      </c>
    </row>
    <row r="18" spans="1:5" ht="60" x14ac:dyDescent="0.25">
      <c r="A18" s="17" t="s">
        <v>49</v>
      </c>
      <c r="E18" s="24" t="s">
        <v>199</v>
      </c>
    </row>
    <row r="19" spans="1:5" x14ac:dyDescent="0.25">
      <c r="A19" s="17" t="s">
        <v>49</v>
      </c>
      <c r="E19" s="24" t="s">
        <v>200</v>
      </c>
    </row>
    <row r="20" spans="1:5" ht="240" x14ac:dyDescent="0.25">
      <c r="A20" s="17" t="s">
        <v>51</v>
      </c>
      <c r="E20" s="19" t="s">
        <v>268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10"/>
  <sheetViews>
    <sheetView tabSelected="1" topLeftCell="B282" workbookViewId="0">
      <selection activeCell="E286" sqref="E286"/>
    </sheetView>
  </sheetViews>
  <sheetFormatPr defaultRowHeight="15" x14ac:dyDescent="0.25"/>
  <cols>
    <col min="1" max="1" width="4.8554687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17</v>
      </c>
      <c r="I3" s="13">
        <f>SUMIFS(I10:I410,A10:A410,"SD")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39" t="s">
        <v>81</v>
      </c>
      <c r="D4" s="4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39" t="s">
        <v>269</v>
      </c>
      <c r="D5" s="40"/>
      <c r="E5" s="11" t="s">
        <v>270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39" t="s">
        <v>17</v>
      </c>
      <c r="D6" s="40"/>
      <c r="E6" s="11" t="s">
        <v>18</v>
      </c>
      <c r="F6" s="3"/>
      <c r="G6" s="3"/>
      <c r="H6" s="3"/>
      <c r="I6" s="3"/>
    </row>
    <row r="7" spans="1:16" x14ac:dyDescent="0.25">
      <c r="A7" s="38" t="s">
        <v>30</v>
      </c>
      <c r="B7" s="38" t="s">
        <v>31</v>
      </c>
      <c r="C7" s="38" t="s">
        <v>32</v>
      </c>
      <c r="D7" s="38" t="s">
        <v>33</v>
      </c>
      <c r="E7" s="38" t="s">
        <v>34</v>
      </c>
      <c r="F7" s="38" t="s">
        <v>35</v>
      </c>
      <c r="G7" s="38" t="s">
        <v>36</v>
      </c>
      <c r="H7" s="38" t="s">
        <v>37</v>
      </c>
      <c r="I7" s="38"/>
    </row>
    <row r="8" spans="1:16" x14ac:dyDescent="0.25">
      <c r="A8" s="38"/>
      <c r="B8" s="38"/>
      <c r="C8" s="38"/>
      <c r="D8" s="38"/>
      <c r="E8" s="38"/>
      <c r="F8" s="38"/>
      <c r="G8" s="3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271</v>
      </c>
      <c r="F10" s="14"/>
      <c r="G10" s="14"/>
      <c r="H10" s="14"/>
      <c r="I10" s="16">
        <f>SUMIFS(I11:I43,A11:A43,"P")</f>
        <v>0</v>
      </c>
    </row>
    <row r="11" spans="1:16" x14ac:dyDescent="0.25">
      <c r="A11" s="17" t="s">
        <v>43</v>
      </c>
      <c r="B11" s="17">
        <v>1</v>
      </c>
      <c r="C11" s="18" t="s">
        <v>272</v>
      </c>
      <c r="D11" t="s">
        <v>54</v>
      </c>
      <c r="E11" s="19" t="s">
        <v>273</v>
      </c>
      <c r="F11" s="20" t="s">
        <v>46</v>
      </c>
      <c r="G11" s="21">
        <v>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30" x14ac:dyDescent="0.25">
      <c r="A13" s="17" t="s">
        <v>49</v>
      </c>
      <c r="E13" s="24" t="s">
        <v>274</v>
      </c>
    </row>
    <row r="14" spans="1:16" ht="30" x14ac:dyDescent="0.25">
      <c r="A14" s="17" t="s">
        <v>49</v>
      </c>
      <c r="E14" s="24" t="s">
        <v>275</v>
      </c>
    </row>
    <row r="15" spans="1:16" ht="30" x14ac:dyDescent="0.25">
      <c r="A15" s="17" t="s">
        <v>51</v>
      </c>
      <c r="E15" s="19" t="s">
        <v>276</v>
      </c>
    </row>
    <row r="16" spans="1:16" x14ac:dyDescent="0.25">
      <c r="A16" s="17" t="s">
        <v>43</v>
      </c>
      <c r="B16" s="17">
        <v>2</v>
      </c>
      <c r="C16" s="18" t="s">
        <v>277</v>
      </c>
      <c r="D16" t="s">
        <v>54</v>
      </c>
      <c r="E16" s="19" t="s">
        <v>278</v>
      </c>
      <c r="F16" s="20" t="s">
        <v>279</v>
      </c>
      <c r="G16" s="21">
        <v>1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30" x14ac:dyDescent="0.25">
      <c r="A18" s="17" t="s">
        <v>49</v>
      </c>
      <c r="E18" s="24" t="s">
        <v>274</v>
      </c>
    </row>
    <row r="19" spans="1:16" x14ac:dyDescent="0.25">
      <c r="A19" s="17" t="s">
        <v>49</v>
      </c>
      <c r="E19" s="24" t="s">
        <v>280</v>
      </c>
    </row>
    <row r="20" spans="1:16" ht="30" x14ac:dyDescent="0.25">
      <c r="A20" s="17" t="s">
        <v>51</v>
      </c>
      <c r="E20" s="19" t="s">
        <v>108</v>
      </c>
    </row>
    <row r="21" spans="1:16" x14ac:dyDescent="0.25">
      <c r="A21" s="17" t="s">
        <v>43</v>
      </c>
      <c r="B21" s="17">
        <v>3</v>
      </c>
      <c r="C21" s="18" t="s">
        <v>281</v>
      </c>
      <c r="D21" t="s">
        <v>54</v>
      </c>
      <c r="E21" s="19" t="s">
        <v>282</v>
      </c>
      <c r="F21" s="20" t="s">
        <v>279</v>
      </c>
      <c r="G21" s="21">
        <v>1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25" t="s">
        <v>54</v>
      </c>
    </row>
    <row r="23" spans="1:16" x14ac:dyDescent="0.25">
      <c r="A23" s="17" t="s">
        <v>49</v>
      </c>
      <c r="E23" s="24" t="s">
        <v>283</v>
      </c>
    </row>
    <row r="24" spans="1:16" x14ac:dyDescent="0.25">
      <c r="A24" s="17" t="s">
        <v>51</v>
      </c>
      <c r="E24" s="19" t="s">
        <v>284</v>
      </c>
    </row>
    <row r="25" spans="1:16" x14ac:dyDescent="0.25">
      <c r="A25" s="17" t="s">
        <v>43</v>
      </c>
      <c r="B25" s="17">
        <v>4</v>
      </c>
      <c r="C25" s="18" t="s">
        <v>285</v>
      </c>
      <c r="D25" t="s">
        <v>54</v>
      </c>
      <c r="E25" s="19" t="s">
        <v>286</v>
      </c>
      <c r="F25" s="20" t="s">
        <v>287</v>
      </c>
      <c r="G25" s="21">
        <v>1</v>
      </c>
      <c r="H25" s="22"/>
      <c r="I25" s="22">
        <f>ROUND(G25*H25,P4)</f>
        <v>0</v>
      </c>
      <c r="O25" s="23">
        <f>I25*0.21</f>
        <v>0</v>
      </c>
      <c r="P25">
        <v>3</v>
      </c>
    </row>
    <row r="26" spans="1:16" x14ac:dyDescent="0.25">
      <c r="A26" s="17" t="s">
        <v>47</v>
      </c>
      <c r="E26" s="25" t="s">
        <v>54</v>
      </c>
    </row>
    <row r="27" spans="1:16" ht="30" x14ac:dyDescent="0.25">
      <c r="A27" s="17" t="s">
        <v>49</v>
      </c>
      <c r="E27" s="24" t="s">
        <v>274</v>
      </c>
    </row>
    <row r="28" spans="1:16" x14ac:dyDescent="0.25">
      <c r="A28" s="17" t="s">
        <v>49</v>
      </c>
      <c r="E28" s="24" t="s">
        <v>288</v>
      </c>
    </row>
    <row r="29" spans="1:16" ht="135" x14ac:dyDescent="0.25">
      <c r="A29" s="17" t="s">
        <v>51</v>
      </c>
      <c r="E29" s="19" t="s">
        <v>289</v>
      </c>
    </row>
    <row r="30" spans="1:16" x14ac:dyDescent="0.25">
      <c r="A30" s="17" t="s">
        <v>43</v>
      </c>
      <c r="B30" s="17">
        <v>5</v>
      </c>
      <c r="C30" s="18" t="s">
        <v>290</v>
      </c>
      <c r="D30" t="s">
        <v>54</v>
      </c>
      <c r="E30" s="19" t="s">
        <v>291</v>
      </c>
      <c r="F30" s="20" t="s">
        <v>279</v>
      </c>
      <c r="G30" s="21">
        <v>1</v>
      </c>
      <c r="H30" s="22"/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47</v>
      </c>
      <c r="E31" s="25" t="s">
        <v>54</v>
      </c>
    </row>
    <row r="32" spans="1:16" x14ac:dyDescent="0.25">
      <c r="A32" s="17" t="s">
        <v>49</v>
      </c>
      <c r="E32" s="24" t="s">
        <v>283</v>
      </c>
    </row>
    <row r="33" spans="1:16" ht="30" x14ac:dyDescent="0.25">
      <c r="A33" s="17" t="s">
        <v>51</v>
      </c>
      <c r="E33" s="19" t="s">
        <v>292</v>
      </c>
    </row>
    <row r="34" spans="1:16" x14ac:dyDescent="0.25">
      <c r="A34" s="17" t="s">
        <v>43</v>
      </c>
      <c r="B34" s="17">
        <v>6</v>
      </c>
      <c r="C34" s="18" t="s">
        <v>293</v>
      </c>
      <c r="D34" t="s">
        <v>54</v>
      </c>
      <c r="E34" s="19" t="s">
        <v>294</v>
      </c>
      <c r="F34" s="20" t="s">
        <v>287</v>
      </c>
      <c r="G34" s="21">
        <v>1</v>
      </c>
      <c r="H34" s="22"/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47</v>
      </c>
      <c r="E35" s="25" t="s">
        <v>54</v>
      </c>
    </row>
    <row r="36" spans="1:16" ht="30" x14ac:dyDescent="0.25">
      <c r="A36" s="17" t="s">
        <v>49</v>
      </c>
      <c r="E36" s="24" t="s">
        <v>274</v>
      </c>
    </row>
    <row r="37" spans="1:16" x14ac:dyDescent="0.25">
      <c r="A37" s="17" t="s">
        <v>49</v>
      </c>
      <c r="E37" s="24" t="s">
        <v>295</v>
      </c>
    </row>
    <row r="38" spans="1:16" x14ac:dyDescent="0.25">
      <c r="A38" s="17" t="s">
        <v>51</v>
      </c>
      <c r="E38" s="19" t="s">
        <v>296</v>
      </c>
    </row>
    <row r="39" spans="1:16" x14ac:dyDescent="0.25">
      <c r="A39" s="17" t="s">
        <v>43</v>
      </c>
      <c r="B39" s="17">
        <v>7</v>
      </c>
      <c r="C39" s="18" t="s">
        <v>297</v>
      </c>
      <c r="D39" t="s">
        <v>54</v>
      </c>
      <c r="E39" s="19" t="s">
        <v>298</v>
      </c>
      <c r="F39" s="20" t="s">
        <v>287</v>
      </c>
      <c r="G39" s="21">
        <v>1</v>
      </c>
      <c r="H39" s="22"/>
      <c r="I39" s="22">
        <f>ROUND(G39*H39,P4)</f>
        <v>0</v>
      </c>
      <c r="O39" s="23">
        <f>I39*0.21</f>
        <v>0</v>
      </c>
      <c r="P39">
        <v>3</v>
      </c>
    </row>
    <row r="40" spans="1:16" x14ac:dyDescent="0.25">
      <c r="A40" s="17" t="s">
        <v>47</v>
      </c>
      <c r="E40" s="25" t="s">
        <v>54</v>
      </c>
    </row>
    <row r="41" spans="1:16" ht="30" x14ac:dyDescent="0.25">
      <c r="A41" s="17" t="s">
        <v>49</v>
      </c>
      <c r="E41" s="24" t="s">
        <v>274</v>
      </c>
    </row>
    <row r="42" spans="1:16" x14ac:dyDescent="0.25">
      <c r="A42" s="17" t="s">
        <v>49</v>
      </c>
      <c r="E42" s="24" t="s">
        <v>299</v>
      </c>
    </row>
    <row r="43" spans="1:16" ht="60" x14ac:dyDescent="0.25">
      <c r="A43" s="17" t="s">
        <v>51</v>
      </c>
      <c r="E43" s="19" t="s">
        <v>300</v>
      </c>
    </row>
    <row r="44" spans="1:16" x14ac:dyDescent="0.25">
      <c r="A44" s="14" t="s">
        <v>40</v>
      </c>
      <c r="B44" s="14"/>
      <c r="C44" s="15" t="s">
        <v>301</v>
      </c>
      <c r="D44" s="14"/>
      <c r="E44" s="14" t="s">
        <v>302</v>
      </c>
      <c r="F44" s="14"/>
      <c r="G44" s="14"/>
      <c r="H44" s="14"/>
      <c r="I44" s="16">
        <f>SUMIFS(I45:I96,A45:A96,"P")</f>
        <v>0</v>
      </c>
    </row>
    <row r="45" spans="1:16" x14ac:dyDescent="0.25">
      <c r="A45" s="17" t="s">
        <v>43</v>
      </c>
      <c r="B45" s="17">
        <v>8</v>
      </c>
      <c r="C45" s="18" t="s">
        <v>303</v>
      </c>
      <c r="D45" t="s">
        <v>54</v>
      </c>
      <c r="E45" s="19" t="s">
        <v>304</v>
      </c>
      <c r="F45" s="20" t="s">
        <v>128</v>
      </c>
      <c r="G45" s="21">
        <v>200</v>
      </c>
      <c r="H45" s="22"/>
      <c r="I45" s="22">
        <f>ROUND(G45*H45,P4)</f>
        <v>0</v>
      </c>
      <c r="O45" s="23">
        <f>I45*0.21</f>
        <v>0</v>
      </c>
      <c r="P45">
        <v>3</v>
      </c>
    </row>
    <row r="46" spans="1:16" x14ac:dyDescent="0.25">
      <c r="A46" s="17" t="s">
        <v>47</v>
      </c>
      <c r="E46" s="25" t="s">
        <v>54</v>
      </c>
    </row>
    <row r="47" spans="1:16" ht="30" x14ac:dyDescent="0.25">
      <c r="A47" s="17" t="s">
        <v>49</v>
      </c>
      <c r="E47" s="24" t="s">
        <v>274</v>
      </c>
    </row>
    <row r="48" spans="1:16" x14ac:dyDescent="0.25">
      <c r="A48" s="17" t="s">
        <v>49</v>
      </c>
      <c r="E48" s="24" t="s">
        <v>305</v>
      </c>
    </row>
    <row r="49" spans="1:16" x14ac:dyDescent="0.25">
      <c r="A49" s="17" t="s">
        <v>49</v>
      </c>
      <c r="E49" s="24" t="s">
        <v>306</v>
      </c>
    </row>
    <row r="50" spans="1:16" ht="45" x14ac:dyDescent="0.25">
      <c r="A50" s="17" t="s">
        <v>51</v>
      </c>
      <c r="E50" s="19" t="s">
        <v>307</v>
      </c>
    </row>
    <row r="51" spans="1:16" x14ac:dyDescent="0.25">
      <c r="A51" s="17" t="s">
        <v>43</v>
      </c>
      <c r="B51" s="17">
        <v>9</v>
      </c>
      <c r="C51" s="18" t="s">
        <v>308</v>
      </c>
      <c r="D51" t="s">
        <v>54</v>
      </c>
      <c r="E51" s="19" t="s">
        <v>309</v>
      </c>
      <c r="F51" s="20" t="s">
        <v>128</v>
      </c>
      <c r="G51" s="21">
        <v>350</v>
      </c>
      <c r="H51" s="22"/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47</v>
      </c>
      <c r="E52" s="25" t="s">
        <v>54</v>
      </c>
    </row>
    <row r="53" spans="1:16" ht="30" x14ac:dyDescent="0.25">
      <c r="A53" s="17" t="s">
        <v>49</v>
      </c>
      <c r="E53" s="24" t="s">
        <v>274</v>
      </c>
    </row>
    <row r="54" spans="1:16" x14ac:dyDescent="0.25">
      <c r="A54" s="17" t="s">
        <v>49</v>
      </c>
      <c r="E54" s="24" t="s">
        <v>310</v>
      </c>
    </row>
    <row r="55" spans="1:16" x14ac:dyDescent="0.25">
      <c r="A55" s="17" t="s">
        <v>51</v>
      </c>
      <c r="E55" s="19" t="s">
        <v>311</v>
      </c>
    </row>
    <row r="56" spans="1:16" x14ac:dyDescent="0.25">
      <c r="A56" s="17" t="s">
        <v>43</v>
      </c>
      <c r="B56" s="17">
        <v>10</v>
      </c>
      <c r="C56" s="18" t="s">
        <v>312</v>
      </c>
      <c r="D56" t="s">
        <v>54</v>
      </c>
      <c r="E56" s="19" t="s">
        <v>313</v>
      </c>
      <c r="F56" s="20" t="s">
        <v>122</v>
      </c>
      <c r="G56" s="21">
        <v>1260</v>
      </c>
      <c r="H56" s="22"/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47</v>
      </c>
      <c r="E57" s="25" t="s">
        <v>54</v>
      </c>
    </row>
    <row r="58" spans="1:16" ht="30" x14ac:dyDescent="0.25">
      <c r="A58" s="17" t="s">
        <v>49</v>
      </c>
      <c r="E58" s="24" t="s">
        <v>274</v>
      </c>
    </row>
    <row r="59" spans="1:16" x14ac:dyDescent="0.25">
      <c r="A59" s="17" t="s">
        <v>49</v>
      </c>
      <c r="E59" s="24" t="s">
        <v>314</v>
      </c>
    </row>
    <row r="60" spans="1:16" x14ac:dyDescent="0.25">
      <c r="A60" s="17" t="s">
        <v>49</v>
      </c>
      <c r="E60" s="24" t="s">
        <v>315</v>
      </c>
    </row>
    <row r="61" spans="1:16" ht="409.5" x14ac:dyDescent="0.25">
      <c r="A61" s="17" t="s">
        <v>51</v>
      </c>
      <c r="E61" s="19" t="s">
        <v>316</v>
      </c>
    </row>
    <row r="62" spans="1:16" x14ac:dyDescent="0.25">
      <c r="A62" s="17" t="s">
        <v>43</v>
      </c>
      <c r="B62" s="17">
        <v>11</v>
      </c>
      <c r="C62" s="18" t="s">
        <v>317</v>
      </c>
      <c r="D62" t="s">
        <v>54</v>
      </c>
      <c r="E62" s="19" t="s">
        <v>318</v>
      </c>
      <c r="F62" s="20" t="s">
        <v>122</v>
      </c>
      <c r="G62" s="21">
        <v>551.07000000000005</v>
      </c>
      <c r="H62" s="22"/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47</v>
      </c>
      <c r="E63" s="25" t="s">
        <v>54</v>
      </c>
    </row>
    <row r="64" spans="1:16" ht="30" x14ac:dyDescent="0.25">
      <c r="A64" s="17" t="s">
        <v>49</v>
      </c>
      <c r="E64" s="24" t="s">
        <v>274</v>
      </c>
    </row>
    <row r="65" spans="1:16" x14ac:dyDescent="0.25">
      <c r="A65" s="17" t="s">
        <v>49</v>
      </c>
      <c r="E65" s="24" t="s">
        <v>319</v>
      </c>
    </row>
    <row r="66" spans="1:16" x14ac:dyDescent="0.25">
      <c r="A66" s="17" t="s">
        <v>49</v>
      </c>
      <c r="E66" s="24" t="s">
        <v>320</v>
      </c>
    </row>
    <row r="67" spans="1:16" ht="390" x14ac:dyDescent="0.25">
      <c r="A67" s="17" t="s">
        <v>51</v>
      </c>
      <c r="E67" s="19" t="s">
        <v>321</v>
      </c>
    </row>
    <row r="68" spans="1:16" x14ac:dyDescent="0.25">
      <c r="A68" s="17" t="s">
        <v>43</v>
      </c>
      <c r="B68" s="17">
        <v>12</v>
      </c>
      <c r="C68" s="18" t="s">
        <v>322</v>
      </c>
      <c r="D68" t="s">
        <v>54</v>
      </c>
      <c r="E68" s="19" t="s">
        <v>323</v>
      </c>
      <c r="F68" s="20" t="s">
        <v>122</v>
      </c>
      <c r="G68" s="21">
        <v>1373.2909999999999</v>
      </c>
      <c r="H68" s="22"/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47</v>
      </c>
      <c r="E69" s="25" t="s">
        <v>54</v>
      </c>
    </row>
    <row r="70" spans="1:16" x14ac:dyDescent="0.25">
      <c r="A70" s="17" t="s">
        <v>49</v>
      </c>
      <c r="E70" s="24" t="s">
        <v>324</v>
      </c>
    </row>
    <row r="71" spans="1:16" x14ac:dyDescent="0.25">
      <c r="A71" s="17" t="s">
        <v>49</v>
      </c>
      <c r="E71" s="24" t="s">
        <v>325</v>
      </c>
    </row>
    <row r="72" spans="1:16" ht="30" x14ac:dyDescent="0.25">
      <c r="A72" s="17" t="s">
        <v>49</v>
      </c>
      <c r="E72" s="24" t="s">
        <v>326</v>
      </c>
    </row>
    <row r="73" spans="1:16" x14ac:dyDescent="0.25">
      <c r="A73" s="17" t="s">
        <v>49</v>
      </c>
      <c r="E73" s="24" t="s">
        <v>327</v>
      </c>
    </row>
    <row r="74" spans="1:16" ht="255" x14ac:dyDescent="0.25">
      <c r="A74" s="17" t="s">
        <v>51</v>
      </c>
      <c r="E74" s="19" t="s">
        <v>328</v>
      </c>
    </row>
    <row r="75" spans="1:16" x14ac:dyDescent="0.25">
      <c r="A75" s="17" t="s">
        <v>43</v>
      </c>
      <c r="B75" s="17">
        <v>13</v>
      </c>
      <c r="C75" s="18" t="s">
        <v>329</v>
      </c>
      <c r="D75" t="s">
        <v>54</v>
      </c>
      <c r="E75" s="19" t="s">
        <v>330</v>
      </c>
      <c r="F75" s="20" t="s">
        <v>122</v>
      </c>
      <c r="G75" s="21">
        <v>375.36</v>
      </c>
      <c r="H75" s="22"/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47</v>
      </c>
      <c r="E76" s="25" t="s">
        <v>54</v>
      </c>
    </row>
    <row r="77" spans="1:16" ht="30" x14ac:dyDescent="0.25">
      <c r="A77" s="17" t="s">
        <v>49</v>
      </c>
      <c r="E77" s="24" t="s">
        <v>274</v>
      </c>
    </row>
    <row r="78" spans="1:16" x14ac:dyDescent="0.25">
      <c r="A78" s="17" t="s">
        <v>49</v>
      </c>
      <c r="E78" s="24" t="s">
        <v>331</v>
      </c>
    </row>
    <row r="79" spans="1:16" x14ac:dyDescent="0.25">
      <c r="A79" s="17" t="s">
        <v>49</v>
      </c>
      <c r="E79" s="24" t="s">
        <v>332</v>
      </c>
    </row>
    <row r="80" spans="1:16" ht="330" x14ac:dyDescent="0.25">
      <c r="A80" s="17" t="s">
        <v>51</v>
      </c>
      <c r="E80" s="19" t="s">
        <v>333</v>
      </c>
    </row>
    <row r="81" spans="1:16" x14ac:dyDescent="0.25">
      <c r="A81" s="17" t="s">
        <v>43</v>
      </c>
      <c r="B81" s="17">
        <v>14</v>
      </c>
      <c r="C81" s="18" t="s">
        <v>334</v>
      </c>
      <c r="D81" t="s">
        <v>54</v>
      </c>
      <c r="E81" s="19" t="s">
        <v>335</v>
      </c>
      <c r="F81" s="20" t="s">
        <v>128</v>
      </c>
      <c r="G81" s="21">
        <v>336</v>
      </c>
      <c r="H81" s="22"/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47</v>
      </c>
      <c r="E82" s="25" t="s">
        <v>54</v>
      </c>
    </row>
    <row r="83" spans="1:16" ht="30" x14ac:dyDescent="0.25">
      <c r="A83" s="17" t="s">
        <v>49</v>
      </c>
      <c r="E83" s="24" t="s">
        <v>274</v>
      </c>
    </row>
    <row r="84" spans="1:16" x14ac:dyDescent="0.25">
      <c r="A84" s="17" t="s">
        <v>49</v>
      </c>
      <c r="E84" s="24" t="s">
        <v>336</v>
      </c>
    </row>
    <row r="85" spans="1:16" x14ac:dyDescent="0.25">
      <c r="A85" s="17" t="s">
        <v>49</v>
      </c>
      <c r="E85" s="24" t="s">
        <v>337</v>
      </c>
    </row>
    <row r="86" spans="1:16" ht="45" x14ac:dyDescent="0.25">
      <c r="A86" s="17" t="s">
        <v>51</v>
      </c>
      <c r="E86" s="19" t="s">
        <v>338</v>
      </c>
    </row>
    <row r="87" spans="1:16" x14ac:dyDescent="0.25">
      <c r="A87" s="17" t="s">
        <v>43</v>
      </c>
      <c r="B87" s="17">
        <v>15</v>
      </c>
      <c r="C87" s="18" t="s">
        <v>339</v>
      </c>
      <c r="D87" t="s">
        <v>54</v>
      </c>
      <c r="E87" s="19" t="s">
        <v>340</v>
      </c>
      <c r="F87" s="20" t="s">
        <v>128</v>
      </c>
      <c r="G87" s="21">
        <v>336</v>
      </c>
      <c r="H87" s="22"/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47</v>
      </c>
      <c r="E88" s="25" t="s">
        <v>54</v>
      </c>
    </row>
    <row r="89" spans="1:16" ht="30" x14ac:dyDescent="0.25">
      <c r="A89" s="17" t="s">
        <v>49</v>
      </c>
      <c r="E89" s="24" t="s">
        <v>274</v>
      </c>
    </row>
    <row r="90" spans="1:16" x14ac:dyDescent="0.25">
      <c r="A90" s="17" t="s">
        <v>49</v>
      </c>
      <c r="E90" s="24" t="s">
        <v>341</v>
      </c>
    </row>
    <row r="91" spans="1:16" ht="30" x14ac:dyDescent="0.25">
      <c r="A91" s="17" t="s">
        <v>51</v>
      </c>
      <c r="E91" s="19" t="s">
        <v>342</v>
      </c>
    </row>
    <row r="92" spans="1:16" ht="30" x14ac:dyDescent="0.25">
      <c r="A92" s="17" t="s">
        <v>43</v>
      </c>
      <c r="B92" s="17">
        <v>16</v>
      </c>
      <c r="C92" s="18" t="s">
        <v>343</v>
      </c>
      <c r="D92" t="s">
        <v>54</v>
      </c>
      <c r="E92" s="19" t="s">
        <v>344</v>
      </c>
      <c r="F92" s="20" t="s">
        <v>122</v>
      </c>
      <c r="G92" s="21">
        <v>50.4</v>
      </c>
      <c r="H92" s="22"/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47</v>
      </c>
      <c r="E93" s="25" t="s">
        <v>54</v>
      </c>
    </row>
    <row r="94" spans="1:16" ht="30" x14ac:dyDescent="0.25">
      <c r="A94" s="17" t="s">
        <v>49</v>
      </c>
      <c r="E94" s="24" t="s">
        <v>274</v>
      </c>
    </row>
    <row r="95" spans="1:16" x14ac:dyDescent="0.25">
      <c r="A95" s="17" t="s">
        <v>49</v>
      </c>
      <c r="E95" s="24" t="s">
        <v>345</v>
      </c>
    </row>
    <row r="96" spans="1:16" ht="45" x14ac:dyDescent="0.25">
      <c r="A96" s="17" t="s">
        <v>51</v>
      </c>
      <c r="E96" s="19" t="s">
        <v>346</v>
      </c>
    </row>
    <row r="97" spans="1:16" x14ac:dyDescent="0.25">
      <c r="A97" s="14" t="s">
        <v>40</v>
      </c>
      <c r="B97" s="14"/>
      <c r="C97" s="15" t="s">
        <v>347</v>
      </c>
      <c r="D97" s="14"/>
      <c r="E97" s="14" t="s">
        <v>348</v>
      </c>
      <c r="F97" s="14"/>
      <c r="G97" s="14"/>
      <c r="H97" s="14"/>
      <c r="I97" s="16">
        <f>SUMIFS(I98:I151,A98:A151,"P")</f>
        <v>0</v>
      </c>
    </row>
    <row r="98" spans="1:16" x14ac:dyDescent="0.25">
      <c r="A98" s="17" t="s">
        <v>43</v>
      </c>
      <c r="B98" s="17">
        <v>17</v>
      </c>
      <c r="C98" s="18" t="s">
        <v>349</v>
      </c>
      <c r="D98" t="s">
        <v>54</v>
      </c>
      <c r="E98" s="19" t="s">
        <v>350</v>
      </c>
      <c r="F98" s="20" t="s">
        <v>122</v>
      </c>
      <c r="G98" s="21">
        <v>109.9</v>
      </c>
      <c r="H98" s="22"/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47</v>
      </c>
      <c r="E99" s="25" t="s">
        <v>54</v>
      </c>
    </row>
    <row r="100" spans="1:16" ht="30" x14ac:dyDescent="0.25">
      <c r="A100" s="17" t="s">
        <v>49</v>
      </c>
      <c r="E100" s="24" t="s">
        <v>274</v>
      </c>
    </row>
    <row r="101" spans="1:16" x14ac:dyDescent="0.25">
      <c r="A101" s="17" t="s">
        <v>49</v>
      </c>
      <c r="E101" s="24" t="s">
        <v>351</v>
      </c>
    </row>
    <row r="102" spans="1:16" x14ac:dyDescent="0.25">
      <c r="A102" s="17" t="s">
        <v>49</v>
      </c>
      <c r="E102" s="24" t="s">
        <v>352</v>
      </c>
    </row>
    <row r="103" spans="1:16" ht="409.5" x14ac:dyDescent="0.25">
      <c r="A103" s="17" t="s">
        <v>51</v>
      </c>
      <c r="E103" s="19" t="s">
        <v>353</v>
      </c>
    </row>
    <row r="104" spans="1:16" x14ac:dyDescent="0.25">
      <c r="A104" s="17" t="s">
        <v>43</v>
      </c>
      <c r="B104" s="17">
        <v>18</v>
      </c>
      <c r="C104" s="18" t="s">
        <v>354</v>
      </c>
      <c r="D104" t="s">
        <v>54</v>
      </c>
      <c r="E104" s="19" t="s">
        <v>355</v>
      </c>
      <c r="F104" s="20" t="s">
        <v>91</v>
      </c>
      <c r="G104" s="21">
        <v>11.097</v>
      </c>
      <c r="H104" s="22"/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47</v>
      </c>
      <c r="E105" s="25" t="s">
        <v>54</v>
      </c>
    </row>
    <row r="106" spans="1:16" ht="30" x14ac:dyDescent="0.25">
      <c r="A106" s="17" t="s">
        <v>49</v>
      </c>
      <c r="E106" s="24" t="s">
        <v>274</v>
      </c>
    </row>
    <row r="107" spans="1:16" x14ac:dyDescent="0.25">
      <c r="A107" s="17" t="s">
        <v>49</v>
      </c>
      <c r="E107" s="24" t="s">
        <v>356</v>
      </c>
    </row>
    <row r="108" spans="1:16" x14ac:dyDescent="0.25">
      <c r="A108" s="17" t="s">
        <v>49</v>
      </c>
      <c r="E108" s="24" t="s">
        <v>357</v>
      </c>
    </row>
    <row r="109" spans="1:16" ht="330" x14ac:dyDescent="0.25">
      <c r="A109" s="17" t="s">
        <v>51</v>
      </c>
      <c r="E109" s="19" t="s">
        <v>358</v>
      </c>
    </row>
    <row r="110" spans="1:16" x14ac:dyDescent="0.25">
      <c r="A110" s="17" t="s">
        <v>43</v>
      </c>
      <c r="B110" s="17">
        <v>19</v>
      </c>
      <c r="C110" s="18" t="s">
        <v>359</v>
      </c>
      <c r="D110" t="s">
        <v>54</v>
      </c>
      <c r="E110" s="19" t="s">
        <v>360</v>
      </c>
      <c r="F110" s="20" t="s">
        <v>170</v>
      </c>
      <c r="G110" s="21">
        <v>192</v>
      </c>
      <c r="H110" s="22"/>
      <c r="I110" s="22">
        <f>ROUND(G110*H110,P4)</f>
        <v>0</v>
      </c>
      <c r="O110" s="23">
        <f>I110*0.21</f>
        <v>0</v>
      </c>
      <c r="P110">
        <v>3</v>
      </c>
    </row>
    <row r="111" spans="1:16" x14ac:dyDescent="0.25">
      <c r="A111" s="17" t="s">
        <v>47</v>
      </c>
      <c r="E111" s="25" t="s">
        <v>54</v>
      </c>
    </row>
    <row r="112" spans="1:16" ht="30" x14ac:dyDescent="0.25">
      <c r="A112" s="17" t="s">
        <v>49</v>
      </c>
      <c r="E112" s="24" t="s">
        <v>274</v>
      </c>
    </row>
    <row r="113" spans="1:16" ht="30" x14ac:dyDescent="0.25">
      <c r="A113" s="17" t="s">
        <v>49</v>
      </c>
      <c r="E113" s="24" t="s">
        <v>361</v>
      </c>
    </row>
    <row r="114" spans="1:16" x14ac:dyDescent="0.25">
      <c r="A114" s="17" t="s">
        <v>49</v>
      </c>
      <c r="E114" s="24" t="s">
        <v>362</v>
      </c>
    </row>
    <row r="115" spans="1:16" ht="75" x14ac:dyDescent="0.25">
      <c r="A115" s="17" t="s">
        <v>51</v>
      </c>
      <c r="E115" s="19" t="s">
        <v>363</v>
      </c>
    </row>
    <row r="116" spans="1:16" x14ac:dyDescent="0.25">
      <c r="A116" s="17" t="s">
        <v>43</v>
      </c>
      <c r="B116" s="17">
        <v>20</v>
      </c>
      <c r="C116" s="18" t="s">
        <v>364</v>
      </c>
      <c r="D116" t="s">
        <v>54</v>
      </c>
      <c r="E116" s="19" t="s">
        <v>365</v>
      </c>
      <c r="F116" s="20" t="s">
        <v>128</v>
      </c>
      <c r="G116" s="21">
        <v>169.2</v>
      </c>
      <c r="H116" s="22"/>
      <c r="I116" s="22">
        <f>ROUND(G116*H116,P4)</f>
        <v>0</v>
      </c>
      <c r="O116" s="23">
        <f>I116*0.21</f>
        <v>0</v>
      </c>
      <c r="P116">
        <v>3</v>
      </c>
    </row>
    <row r="117" spans="1:16" x14ac:dyDescent="0.25">
      <c r="A117" s="17" t="s">
        <v>47</v>
      </c>
      <c r="E117" s="25" t="s">
        <v>54</v>
      </c>
    </row>
    <row r="118" spans="1:16" ht="30" x14ac:dyDescent="0.25">
      <c r="A118" s="17" t="s">
        <v>49</v>
      </c>
      <c r="E118" s="24" t="s">
        <v>274</v>
      </c>
    </row>
    <row r="119" spans="1:16" x14ac:dyDescent="0.25">
      <c r="A119" s="17" t="s">
        <v>49</v>
      </c>
      <c r="E119" s="24" t="s">
        <v>366</v>
      </c>
    </row>
    <row r="120" spans="1:16" x14ac:dyDescent="0.25">
      <c r="A120" s="17" t="s">
        <v>49</v>
      </c>
      <c r="E120" s="24" t="s">
        <v>367</v>
      </c>
    </row>
    <row r="121" spans="1:16" ht="409.5" x14ac:dyDescent="0.25">
      <c r="A121" s="17" t="s">
        <v>51</v>
      </c>
      <c r="E121" s="19" t="s">
        <v>368</v>
      </c>
    </row>
    <row r="122" spans="1:16" x14ac:dyDescent="0.25">
      <c r="A122" s="17" t="s">
        <v>43</v>
      </c>
      <c r="B122" s="17">
        <v>21</v>
      </c>
      <c r="C122" s="18" t="s">
        <v>369</v>
      </c>
      <c r="D122" t="s">
        <v>54</v>
      </c>
      <c r="E122" s="19" t="s">
        <v>370</v>
      </c>
      <c r="F122" s="20" t="s">
        <v>128</v>
      </c>
      <c r="G122" s="21">
        <v>169.2</v>
      </c>
      <c r="H122" s="22"/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47</v>
      </c>
      <c r="E123" s="25" t="s">
        <v>54</v>
      </c>
    </row>
    <row r="124" spans="1:16" x14ac:dyDescent="0.25">
      <c r="A124" s="17" t="s">
        <v>49</v>
      </c>
      <c r="E124" s="24" t="s">
        <v>371</v>
      </c>
    </row>
    <row r="125" spans="1:16" x14ac:dyDescent="0.25">
      <c r="A125" s="17" t="s">
        <v>51</v>
      </c>
      <c r="E125" s="19" t="s">
        <v>372</v>
      </c>
    </row>
    <row r="126" spans="1:16" ht="30" x14ac:dyDescent="0.25">
      <c r="A126" s="17" t="s">
        <v>43</v>
      </c>
      <c r="B126" s="17">
        <v>22</v>
      </c>
      <c r="C126" s="18" t="s">
        <v>373</v>
      </c>
      <c r="D126" t="s">
        <v>54</v>
      </c>
      <c r="E126" s="19" t="s">
        <v>374</v>
      </c>
      <c r="F126" s="20" t="s">
        <v>170</v>
      </c>
      <c r="G126" s="21">
        <v>192</v>
      </c>
      <c r="H126" s="22"/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47</v>
      </c>
      <c r="E127" s="25" t="s">
        <v>54</v>
      </c>
    </row>
    <row r="128" spans="1:16" ht="30" x14ac:dyDescent="0.25">
      <c r="A128" s="17" t="s">
        <v>49</v>
      </c>
      <c r="E128" s="24" t="s">
        <v>274</v>
      </c>
    </row>
    <row r="129" spans="1:16" x14ac:dyDescent="0.25">
      <c r="A129" s="17" t="s">
        <v>49</v>
      </c>
      <c r="E129" s="24" t="s">
        <v>375</v>
      </c>
    </row>
    <row r="130" spans="1:16" x14ac:dyDescent="0.25">
      <c r="A130" s="17" t="s">
        <v>49</v>
      </c>
      <c r="E130" s="24" t="s">
        <v>376</v>
      </c>
    </row>
    <row r="131" spans="1:16" ht="75" x14ac:dyDescent="0.25">
      <c r="A131" s="17" t="s">
        <v>51</v>
      </c>
      <c r="E131" s="19" t="s">
        <v>377</v>
      </c>
    </row>
    <row r="132" spans="1:16" x14ac:dyDescent="0.25">
      <c r="A132" s="17" t="s">
        <v>43</v>
      </c>
      <c r="B132" s="17">
        <v>23</v>
      </c>
      <c r="C132" s="18" t="s">
        <v>378</v>
      </c>
      <c r="D132" t="s">
        <v>54</v>
      </c>
      <c r="E132" s="19" t="s">
        <v>379</v>
      </c>
      <c r="F132" s="20" t="s">
        <v>380</v>
      </c>
      <c r="G132" s="21">
        <v>140</v>
      </c>
      <c r="H132" s="22"/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47</v>
      </c>
      <c r="E133" s="25" t="s">
        <v>54</v>
      </c>
    </row>
    <row r="134" spans="1:16" ht="30" x14ac:dyDescent="0.25">
      <c r="A134" s="17" t="s">
        <v>49</v>
      </c>
      <c r="E134" s="24" t="s">
        <v>274</v>
      </c>
    </row>
    <row r="135" spans="1:16" x14ac:dyDescent="0.25">
      <c r="A135" s="17" t="s">
        <v>49</v>
      </c>
      <c r="E135" s="24" t="s">
        <v>381</v>
      </c>
    </row>
    <row r="136" spans="1:16" x14ac:dyDescent="0.25">
      <c r="A136" s="17" t="s">
        <v>49</v>
      </c>
      <c r="E136" s="24" t="s">
        <v>382</v>
      </c>
    </row>
    <row r="137" spans="1:16" ht="225" x14ac:dyDescent="0.25">
      <c r="A137" s="17" t="s">
        <v>51</v>
      </c>
      <c r="E137" s="19" t="s">
        <v>383</v>
      </c>
    </row>
    <row r="138" spans="1:16" x14ac:dyDescent="0.25">
      <c r="A138" s="17" t="s">
        <v>43</v>
      </c>
      <c r="B138" s="17">
        <v>24</v>
      </c>
      <c r="C138" s="18" t="s">
        <v>384</v>
      </c>
      <c r="D138" t="s">
        <v>54</v>
      </c>
      <c r="E138" s="19" t="s">
        <v>385</v>
      </c>
      <c r="F138" s="20" t="s">
        <v>122</v>
      </c>
      <c r="G138" s="21">
        <v>74.165999999999997</v>
      </c>
      <c r="H138" s="22"/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47</v>
      </c>
      <c r="E139" s="25" t="s">
        <v>54</v>
      </c>
    </row>
    <row r="140" spans="1:16" ht="30" x14ac:dyDescent="0.25">
      <c r="A140" s="17" t="s">
        <v>49</v>
      </c>
      <c r="E140" s="24" t="s">
        <v>274</v>
      </c>
    </row>
    <row r="141" spans="1:16" x14ac:dyDescent="0.25">
      <c r="A141" s="17" t="s">
        <v>49</v>
      </c>
      <c r="E141" s="24" t="s">
        <v>386</v>
      </c>
    </row>
    <row r="142" spans="1:16" x14ac:dyDescent="0.25">
      <c r="A142" s="17" t="s">
        <v>49</v>
      </c>
      <c r="E142" s="24" t="s">
        <v>387</v>
      </c>
    </row>
    <row r="143" spans="1:16" x14ac:dyDescent="0.25">
      <c r="A143" s="17" t="s">
        <v>49</v>
      </c>
      <c r="E143" s="24" t="s">
        <v>388</v>
      </c>
    </row>
    <row r="144" spans="1:16" x14ac:dyDescent="0.25">
      <c r="A144" s="17" t="s">
        <v>49</v>
      </c>
      <c r="E144" s="24" t="s">
        <v>389</v>
      </c>
    </row>
    <row r="145" spans="1:16" ht="409.5" x14ac:dyDescent="0.25">
      <c r="A145" s="17" t="s">
        <v>51</v>
      </c>
      <c r="E145" s="19" t="s">
        <v>390</v>
      </c>
    </row>
    <row r="146" spans="1:16" x14ac:dyDescent="0.25">
      <c r="A146" s="17" t="s">
        <v>43</v>
      </c>
      <c r="B146" s="17">
        <v>25</v>
      </c>
      <c r="C146" s="18" t="s">
        <v>391</v>
      </c>
      <c r="D146" t="s">
        <v>54</v>
      </c>
      <c r="E146" s="19" t="s">
        <v>392</v>
      </c>
      <c r="F146" s="20" t="s">
        <v>91</v>
      </c>
      <c r="G146" s="21">
        <v>13.903</v>
      </c>
      <c r="H146" s="22"/>
      <c r="I146" s="22">
        <f>ROUND(G146*H146,P4)</f>
        <v>0</v>
      </c>
      <c r="O146" s="23">
        <f>I146*0.21</f>
        <v>0</v>
      </c>
      <c r="P146">
        <v>3</v>
      </c>
    </row>
    <row r="147" spans="1:16" x14ac:dyDescent="0.25">
      <c r="A147" s="17" t="s">
        <v>47</v>
      </c>
      <c r="E147" s="25" t="s">
        <v>54</v>
      </c>
    </row>
    <row r="148" spans="1:16" ht="30" x14ac:dyDescent="0.25">
      <c r="A148" s="17" t="s">
        <v>49</v>
      </c>
      <c r="E148" s="24" t="s">
        <v>274</v>
      </c>
    </row>
    <row r="149" spans="1:16" x14ac:dyDescent="0.25">
      <c r="A149" s="17" t="s">
        <v>49</v>
      </c>
      <c r="E149" s="24" t="s">
        <v>393</v>
      </c>
    </row>
    <row r="150" spans="1:16" x14ac:dyDescent="0.25">
      <c r="A150" s="17" t="s">
        <v>49</v>
      </c>
      <c r="E150" s="24" t="s">
        <v>394</v>
      </c>
    </row>
    <row r="151" spans="1:16" ht="330" x14ac:dyDescent="0.25">
      <c r="A151" s="17" t="s">
        <v>51</v>
      </c>
      <c r="E151" s="19" t="s">
        <v>395</v>
      </c>
    </row>
    <row r="152" spans="1:16" x14ac:dyDescent="0.25">
      <c r="A152" s="14" t="s">
        <v>40</v>
      </c>
      <c r="B152" s="14"/>
      <c r="C152" s="15" t="s">
        <v>396</v>
      </c>
      <c r="D152" s="14"/>
      <c r="E152" s="14" t="s">
        <v>397</v>
      </c>
      <c r="F152" s="14"/>
      <c r="G152" s="14"/>
      <c r="H152" s="14"/>
      <c r="I152" s="16">
        <f>SUMIFS(I153:I214,A153:A214,"P")</f>
        <v>0</v>
      </c>
    </row>
    <row r="153" spans="1:16" x14ac:dyDescent="0.25">
      <c r="A153" s="17" t="s">
        <v>43</v>
      </c>
      <c r="B153" s="17">
        <v>26</v>
      </c>
      <c r="C153" s="18" t="s">
        <v>398</v>
      </c>
      <c r="D153" t="s">
        <v>54</v>
      </c>
      <c r="E153" s="19" t="s">
        <v>399</v>
      </c>
      <c r="F153" s="20" t="s">
        <v>122</v>
      </c>
      <c r="G153" s="21">
        <v>64.099999999999994</v>
      </c>
      <c r="H153" s="22"/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47</v>
      </c>
      <c r="E154" s="25" t="s">
        <v>54</v>
      </c>
    </row>
    <row r="155" spans="1:16" ht="30" x14ac:dyDescent="0.25">
      <c r="A155" s="17" t="s">
        <v>49</v>
      </c>
      <c r="E155" s="24" t="s">
        <v>274</v>
      </c>
    </row>
    <row r="156" spans="1:16" x14ac:dyDescent="0.25">
      <c r="A156" s="17" t="s">
        <v>49</v>
      </c>
      <c r="E156" s="24" t="s">
        <v>400</v>
      </c>
    </row>
    <row r="157" spans="1:16" x14ac:dyDescent="0.25">
      <c r="A157" s="17" t="s">
        <v>49</v>
      </c>
      <c r="E157" s="24" t="s">
        <v>401</v>
      </c>
    </row>
    <row r="158" spans="1:16" x14ac:dyDescent="0.25">
      <c r="A158" s="17" t="s">
        <v>49</v>
      </c>
      <c r="E158" s="24" t="s">
        <v>402</v>
      </c>
    </row>
    <row r="159" spans="1:16" x14ac:dyDescent="0.25">
      <c r="A159" s="17" t="s">
        <v>49</v>
      </c>
      <c r="E159" s="24" t="s">
        <v>403</v>
      </c>
    </row>
    <row r="160" spans="1:16" x14ac:dyDescent="0.25">
      <c r="A160" s="17" t="s">
        <v>49</v>
      </c>
      <c r="E160" s="24" t="s">
        <v>404</v>
      </c>
    </row>
    <row r="161" spans="1:16" x14ac:dyDescent="0.25">
      <c r="A161" s="17" t="s">
        <v>49</v>
      </c>
      <c r="E161" s="24" t="s">
        <v>405</v>
      </c>
    </row>
    <row r="162" spans="1:16" ht="409.5" x14ac:dyDescent="0.25">
      <c r="A162" s="17" t="s">
        <v>51</v>
      </c>
      <c r="E162" s="19" t="s">
        <v>390</v>
      </c>
    </row>
    <row r="163" spans="1:16" x14ac:dyDescent="0.25">
      <c r="A163" s="17" t="s">
        <v>43</v>
      </c>
      <c r="B163" s="17">
        <v>27</v>
      </c>
      <c r="C163" s="18" t="s">
        <v>406</v>
      </c>
      <c r="D163" t="s">
        <v>54</v>
      </c>
      <c r="E163" s="19" t="s">
        <v>407</v>
      </c>
      <c r="F163" s="20" t="s">
        <v>91</v>
      </c>
      <c r="G163" s="21">
        <v>5.6420000000000003</v>
      </c>
      <c r="H163" s="22"/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47</v>
      </c>
      <c r="E164" s="25" t="s">
        <v>54</v>
      </c>
    </row>
    <row r="165" spans="1:16" ht="30" x14ac:dyDescent="0.25">
      <c r="A165" s="17" t="s">
        <v>49</v>
      </c>
      <c r="E165" s="24" t="s">
        <v>274</v>
      </c>
    </row>
    <row r="166" spans="1:16" x14ac:dyDescent="0.25">
      <c r="A166" s="17" t="s">
        <v>49</v>
      </c>
      <c r="E166" s="24" t="s">
        <v>408</v>
      </c>
    </row>
    <row r="167" spans="1:16" x14ac:dyDescent="0.25">
      <c r="A167" s="17" t="s">
        <v>49</v>
      </c>
      <c r="E167" s="24" t="s">
        <v>409</v>
      </c>
    </row>
    <row r="168" spans="1:16" ht="330" x14ac:dyDescent="0.25">
      <c r="A168" s="17" t="s">
        <v>51</v>
      </c>
      <c r="E168" s="19" t="s">
        <v>395</v>
      </c>
    </row>
    <row r="169" spans="1:16" x14ac:dyDescent="0.25">
      <c r="A169" s="17" t="s">
        <v>43</v>
      </c>
      <c r="B169" s="17">
        <v>28</v>
      </c>
      <c r="C169" s="18" t="s">
        <v>410</v>
      </c>
      <c r="D169" t="s">
        <v>54</v>
      </c>
      <c r="E169" s="19" t="s">
        <v>411</v>
      </c>
      <c r="F169" s="20" t="s">
        <v>91</v>
      </c>
      <c r="G169" s="21">
        <v>0.11899999999999999</v>
      </c>
      <c r="H169" s="22"/>
      <c r="I169" s="22">
        <f>ROUND(G169*H169,P4)</f>
        <v>0</v>
      </c>
      <c r="O169" s="23">
        <f>I169*0.21</f>
        <v>0</v>
      </c>
      <c r="P169">
        <v>3</v>
      </c>
    </row>
    <row r="170" spans="1:16" x14ac:dyDescent="0.25">
      <c r="A170" s="17" t="s">
        <v>47</v>
      </c>
      <c r="E170" s="25" t="s">
        <v>54</v>
      </c>
    </row>
    <row r="171" spans="1:16" ht="30" x14ac:dyDescent="0.25">
      <c r="A171" s="17" t="s">
        <v>49</v>
      </c>
      <c r="E171" s="24" t="s">
        <v>274</v>
      </c>
    </row>
    <row r="172" spans="1:16" x14ac:dyDescent="0.25">
      <c r="A172" s="17" t="s">
        <v>49</v>
      </c>
      <c r="E172" s="24" t="s">
        <v>412</v>
      </c>
    </row>
    <row r="173" spans="1:16" x14ac:dyDescent="0.25">
      <c r="A173" s="17" t="s">
        <v>49</v>
      </c>
      <c r="E173" s="24" t="s">
        <v>413</v>
      </c>
    </row>
    <row r="174" spans="1:16" ht="330" x14ac:dyDescent="0.25">
      <c r="A174" s="17" t="s">
        <v>51</v>
      </c>
      <c r="E174" s="19" t="s">
        <v>395</v>
      </c>
    </row>
    <row r="175" spans="1:16" x14ac:dyDescent="0.25">
      <c r="A175" s="17" t="s">
        <v>43</v>
      </c>
      <c r="B175" s="17">
        <v>29</v>
      </c>
      <c r="C175" s="18" t="s">
        <v>414</v>
      </c>
      <c r="D175" t="s">
        <v>54</v>
      </c>
      <c r="E175" s="19" t="s">
        <v>415</v>
      </c>
      <c r="F175" s="20" t="s">
        <v>122</v>
      </c>
      <c r="G175" s="21">
        <v>13.629</v>
      </c>
      <c r="H175" s="22"/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47</v>
      </c>
      <c r="E176" s="25" t="s">
        <v>54</v>
      </c>
    </row>
    <row r="177" spans="1:16" ht="30" x14ac:dyDescent="0.25">
      <c r="A177" s="17" t="s">
        <v>49</v>
      </c>
      <c r="E177" s="24" t="s">
        <v>274</v>
      </c>
    </row>
    <row r="178" spans="1:16" x14ac:dyDescent="0.25">
      <c r="A178" s="17" t="s">
        <v>49</v>
      </c>
      <c r="E178" s="24" t="s">
        <v>416</v>
      </c>
    </row>
    <row r="179" spans="1:16" x14ac:dyDescent="0.25">
      <c r="A179" s="17" t="s">
        <v>49</v>
      </c>
      <c r="E179" s="24" t="s">
        <v>417</v>
      </c>
    </row>
    <row r="180" spans="1:16" x14ac:dyDescent="0.25">
      <c r="A180" s="17" t="s">
        <v>49</v>
      </c>
      <c r="E180" s="24" t="s">
        <v>418</v>
      </c>
    </row>
    <row r="181" spans="1:16" x14ac:dyDescent="0.25">
      <c r="A181" s="17" t="s">
        <v>49</v>
      </c>
      <c r="E181" s="24" t="s">
        <v>419</v>
      </c>
    </row>
    <row r="182" spans="1:16" x14ac:dyDescent="0.25">
      <c r="A182" s="17" t="s">
        <v>49</v>
      </c>
      <c r="E182" s="24" t="s">
        <v>420</v>
      </c>
    </row>
    <row r="183" spans="1:16" x14ac:dyDescent="0.25">
      <c r="A183" s="17" t="s">
        <v>49</v>
      </c>
      <c r="E183" s="24" t="s">
        <v>421</v>
      </c>
    </row>
    <row r="184" spans="1:16" x14ac:dyDescent="0.25">
      <c r="A184" s="17" t="s">
        <v>49</v>
      </c>
      <c r="E184" s="24" t="s">
        <v>422</v>
      </c>
    </row>
    <row r="185" spans="1:16" x14ac:dyDescent="0.25">
      <c r="A185" s="17" t="s">
        <v>49</v>
      </c>
      <c r="E185" s="24" t="s">
        <v>423</v>
      </c>
    </row>
    <row r="186" spans="1:16" x14ac:dyDescent="0.25">
      <c r="A186" s="17" t="s">
        <v>49</v>
      </c>
      <c r="E186" s="24" t="s">
        <v>424</v>
      </c>
    </row>
    <row r="187" spans="1:16" ht="409.5" x14ac:dyDescent="0.25">
      <c r="A187" s="17" t="s">
        <v>51</v>
      </c>
      <c r="E187" s="19" t="s">
        <v>425</v>
      </c>
    </row>
    <row r="188" spans="1:16" x14ac:dyDescent="0.25">
      <c r="A188" s="17" t="s">
        <v>43</v>
      </c>
      <c r="B188" s="17">
        <v>30</v>
      </c>
      <c r="C188" s="18" t="s">
        <v>426</v>
      </c>
      <c r="D188" t="s">
        <v>54</v>
      </c>
      <c r="E188" s="19" t="s">
        <v>427</v>
      </c>
      <c r="F188" s="20" t="s">
        <v>91</v>
      </c>
      <c r="G188" s="21">
        <v>0.71799999999999997</v>
      </c>
      <c r="H188" s="22"/>
      <c r="I188" s="22">
        <f>ROUND(G188*H188,P4)</f>
        <v>0</v>
      </c>
      <c r="O188" s="23">
        <f>I188*0.21</f>
        <v>0</v>
      </c>
      <c r="P188">
        <v>3</v>
      </c>
    </row>
    <row r="189" spans="1:16" x14ac:dyDescent="0.25">
      <c r="A189" s="17" t="s">
        <v>47</v>
      </c>
      <c r="E189" s="25" t="s">
        <v>54</v>
      </c>
    </row>
    <row r="190" spans="1:16" ht="30" x14ac:dyDescent="0.25">
      <c r="A190" s="17" t="s">
        <v>49</v>
      </c>
      <c r="E190" s="24" t="s">
        <v>274</v>
      </c>
    </row>
    <row r="191" spans="1:16" x14ac:dyDescent="0.25">
      <c r="A191" s="17" t="s">
        <v>49</v>
      </c>
      <c r="E191" s="24" t="s">
        <v>428</v>
      </c>
    </row>
    <row r="192" spans="1:16" ht="300" x14ac:dyDescent="0.25">
      <c r="A192" s="17" t="s">
        <v>51</v>
      </c>
      <c r="E192" s="19" t="s">
        <v>429</v>
      </c>
    </row>
    <row r="193" spans="1:16" x14ac:dyDescent="0.25">
      <c r="A193" s="17" t="s">
        <v>43</v>
      </c>
      <c r="B193" s="17">
        <v>31</v>
      </c>
      <c r="C193" s="18" t="s">
        <v>430</v>
      </c>
      <c r="D193" t="s">
        <v>54</v>
      </c>
      <c r="E193" s="19" t="s">
        <v>431</v>
      </c>
      <c r="F193" s="20" t="s">
        <v>122</v>
      </c>
      <c r="G193" s="21">
        <v>117.589</v>
      </c>
      <c r="H193" s="22"/>
      <c r="I193" s="22">
        <f>ROUND(G193*H193,P4)</f>
        <v>0</v>
      </c>
      <c r="O193" s="23">
        <f>I193*0.21</f>
        <v>0</v>
      </c>
      <c r="P193">
        <v>3</v>
      </c>
    </row>
    <row r="194" spans="1:16" x14ac:dyDescent="0.25">
      <c r="A194" s="17" t="s">
        <v>47</v>
      </c>
      <c r="E194" s="25" t="s">
        <v>54</v>
      </c>
    </row>
    <row r="195" spans="1:16" ht="30" x14ac:dyDescent="0.25">
      <c r="A195" s="17" t="s">
        <v>49</v>
      </c>
      <c r="E195" s="24" t="s">
        <v>274</v>
      </c>
    </row>
    <row r="196" spans="1:16" x14ac:dyDescent="0.25">
      <c r="A196" s="17" t="s">
        <v>49</v>
      </c>
      <c r="E196" s="24" t="s">
        <v>432</v>
      </c>
    </row>
    <row r="197" spans="1:16" x14ac:dyDescent="0.25">
      <c r="A197" s="17" t="s">
        <v>49</v>
      </c>
      <c r="E197" s="24" t="s">
        <v>433</v>
      </c>
    </row>
    <row r="198" spans="1:16" x14ac:dyDescent="0.25">
      <c r="A198" s="17" t="s">
        <v>49</v>
      </c>
      <c r="E198" s="24" t="s">
        <v>434</v>
      </c>
    </row>
    <row r="199" spans="1:16" x14ac:dyDescent="0.25">
      <c r="A199" s="17" t="s">
        <v>49</v>
      </c>
      <c r="E199" s="24" t="s">
        <v>435</v>
      </c>
    </row>
    <row r="200" spans="1:16" ht="409.5" x14ac:dyDescent="0.25">
      <c r="A200" s="17" t="s">
        <v>51</v>
      </c>
      <c r="E200" s="19" t="s">
        <v>436</v>
      </c>
    </row>
    <row r="201" spans="1:16" x14ac:dyDescent="0.25">
      <c r="A201" s="17" t="s">
        <v>43</v>
      </c>
      <c r="B201" s="17">
        <v>32</v>
      </c>
      <c r="C201" s="18" t="s">
        <v>437</v>
      </c>
      <c r="D201" t="s">
        <v>54</v>
      </c>
      <c r="E201" s="19" t="s">
        <v>438</v>
      </c>
      <c r="F201" s="20" t="s">
        <v>91</v>
      </c>
      <c r="G201" s="21">
        <v>20.672999999999998</v>
      </c>
      <c r="H201" s="22"/>
      <c r="I201" s="22">
        <f>ROUND(G201*H201,P4)</f>
        <v>0</v>
      </c>
      <c r="O201" s="23">
        <f>I201*0.21</f>
        <v>0</v>
      </c>
      <c r="P201">
        <v>3</v>
      </c>
    </row>
    <row r="202" spans="1:16" x14ac:dyDescent="0.25">
      <c r="A202" s="17" t="s">
        <v>47</v>
      </c>
      <c r="E202" s="25" t="s">
        <v>54</v>
      </c>
    </row>
    <row r="203" spans="1:16" ht="30" x14ac:dyDescent="0.25">
      <c r="A203" s="17" t="s">
        <v>49</v>
      </c>
      <c r="E203" s="24" t="s">
        <v>274</v>
      </c>
    </row>
    <row r="204" spans="1:16" x14ac:dyDescent="0.25">
      <c r="A204" s="17" t="s">
        <v>49</v>
      </c>
      <c r="E204" s="24" t="s">
        <v>439</v>
      </c>
    </row>
    <row r="205" spans="1:16" x14ac:dyDescent="0.25">
      <c r="A205" s="17" t="s">
        <v>49</v>
      </c>
      <c r="E205" s="24" t="s">
        <v>440</v>
      </c>
    </row>
    <row r="206" spans="1:16" ht="330" x14ac:dyDescent="0.25">
      <c r="A206" s="17" t="s">
        <v>51</v>
      </c>
      <c r="E206" s="19" t="s">
        <v>395</v>
      </c>
    </row>
    <row r="207" spans="1:16" x14ac:dyDescent="0.25">
      <c r="A207" s="17" t="s">
        <v>43</v>
      </c>
      <c r="B207" s="17">
        <v>33</v>
      </c>
      <c r="C207" s="18" t="s">
        <v>441</v>
      </c>
      <c r="D207" t="s">
        <v>54</v>
      </c>
      <c r="E207" s="19" t="s">
        <v>442</v>
      </c>
      <c r="F207" s="20" t="s">
        <v>443</v>
      </c>
      <c r="G207" s="21">
        <v>1443.44</v>
      </c>
      <c r="H207" s="22"/>
      <c r="I207" s="22">
        <f>ROUND(G207*H207,P4)</f>
        <v>0</v>
      </c>
      <c r="O207" s="23">
        <f>I207*0.21</f>
        <v>0</v>
      </c>
      <c r="P207">
        <v>3</v>
      </c>
    </row>
    <row r="208" spans="1:16" x14ac:dyDescent="0.25">
      <c r="A208" s="17" t="s">
        <v>47</v>
      </c>
      <c r="E208" s="25" t="s">
        <v>54</v>
      </c>
    </row>
    <row r="209" spans="1:16" ht="30" x14ac:dyDescent="0.25">
      <c r="A209" s="17" t="s">
        <v>49</v>
      </c>
      <c r="E209" s="24" t="s">
        <v>274</v>
      </c>
    </row>
    <row r="210" spans="1:16" x14ac:dyDescent="0.25">
      <c r="A210" s="17" t="s">
        <v>49</v>
      </c>
      <c r="E210" s="24" t="s">
        <v>444</v>
      </c>
    </row>
    <row r="211" spans="1:16" x14ac:dyDescent="0.25">
      <c r="A211" s="17" t="s">
        <v>49</v>
      </c>
      <c r="E211" s="24" t="s">
        <v>445</v>
      </c>
    </row>
    <row r="212" spans="1:16" x14ac:dyDescent="0.25">
      <c r="A212" s="17" t="s">
        <v>49</v>
      </c>
      <c r="E212" s="24" t="s">
        <v>446</v>
      </c>
    </row>
    <row r="213" spans="1:16" x14ac:dyDescent="0.25">
      <c r="A213" s="17" t="s">
        <v>49</v>
      </c>
      <c r="E213" s="24" t="s">
        <v>447</v>
      </c>
    </row>
    <row r="214" spans="1:16" ht="375" x14ac:dyDescent="0.25">
      <c r="A214" s="17" t="s">
        <v>51</v>
      </c>
      <c r="E214" s="19" t="s">
        <v>448</v>
      </c>
    </row>
    <row r="215" spans="1:16" x14ac:dyDescent="0.25">
      <c r="A215" s="14" t="s">
        <v>40</v>
      </c>
      <c r="B215" s="14"/>
      <c r="C215" s="15" t="s">
        <v>449</v>
      </c>
      <c r="D215" s="14"/>
      <c r="E215" s="14" t="s">
        <v>450</v>
      </c>
      <c r="F215" s="14"/>
      <c r="G215" s="14"/>
      <c r="H215" s="14"/>
      <c r="I215" s="16">
        <f>SUMIFS(I216:I274,A216:A274,"P")</f>
        <v>0</v>
      </c>
    </row>
    <row r="216" spans="1:16" x14ac:dyDescent="0.25">
      <c r="A216" s="17" t="s">
        <v>43</v>
      </c>
      <c r="B216" s="17">
        <v>34</v>
      </c>
      <c r="C216" s="18" t="s">
        <v>451</v>
      </c>
      <c r="D216" t="s">
        <v>54</v>
      </c>
      <c r="E216" s="19" t="s">
        <v>452</v>
      </c>
      <c r="F216" s="20" t="s">
        <v>122</v>
      </c>
      <c r="G216" s="21">
        <v>45.826999999999998</v>
      </c>
      <c r="H216" s="22"/>
      <c r="I216" s="22">
        <f>ROUND(G216*H216,P4)</f>
        <v>0</v>
      </c>
      <c r="O216" s="23">
        <f>I216*0.21</f>
        <v>0</v>
      </c>
      <c r="P216">
        <v>3</v>
      </c>
    </row>
    <row r="217" spans="1:16" x14ac:dyDescent="0.25">
      <c r="A217" s="17" t="s">
        <v>47</v>
      </c>
      <c r="E217" s="25" t="s">
        <v>54</v>
      </c>
    </row>
    <row r="218" spans="1:16" ht="30" x14ac:dyDescent="0.25">
      <c r="A218" s="17" t="s">
        <v>49</v>
      </c>
      <c r="E218" s="24" t="s">
        <v>274</v>
      </c>
    </row>
    <row r="219" spans="1:16" x14ac:dyDescent="0.25">
      <c r="A219" s="17" t="s">
        <v>49</v>
      </c>
      <c r="E219" s="24" t="s">
        <v>453</v>
      </c>
    </row>
    <row r="220" spans="1:16" x14ac:dyDescent="0.25">
      <c r="A220" s="17" t="s">
        <v>49</v>
      </c>
      <c r="E220" s="24" t="s">
        <v>454</v>
      </c>
    </row>
    <row r="221" spans="1:16" x14ac:dyDescent="0.25">
      <c r="A221" s="17" t="s">
        <v>49</v>
      </c>
      <c r="E221" s="24" t="s">
        <v>455</v>
      </c>
    </row>
    <row r="222" spans="1:16" ht="409.5" x14ac:dyDescent="0.25">
      <c r="A222" s="17" t="s">
        <v>51</v>
      </c>
      <c r="E222" s="19" t="s">
        <v>436</v>
      </c>
    </row>
    <row r="223" spans="1:16" x14ac:dyDescent="0.25">
      <c r="A223" s="17" t="s">
        <v>43</v>
      </c>
      <c r="B223" s="17">
        <v>35</v>
      </c>
      <c r="C223" s="18" t="s">
        <v>456</v>
      </c>
      <c r="D223" t="s">
        <v>54</v>
      </c>
      <c r="E223" s="19" t="s">
        <v>457</v>
      </c>
      <c r="F223" s="20" t="s">
        <v>122</v>
      </c>
      <c r="G223" s="21">
        <v>2.2949999999999999</v>
      </c>
      <c r="H223" s="22"/>
      <c r="I223" s="22">
        <f>ROUND(G223*H223,P4)</f>
        <v>0</v>
      </c>
      <c r="O223" s="23">
        <f>I223*0.21</f>
        <v>0</v>
      </c>
      <c r="P223">
        <v>3</v>
      </c>
    </row>
    <row r="224" spans="1:16" x14ac:dyDescent="0.25">
      <c r="A224" s="17" t="s">
        <v>47</v>
      </c>
      <c r="E224" s="25" t="s">
        <v>54</v>
      </c>
    </row>
    <row r="225" spans="1:16" ht="30" x14ac:dyDescent="0.25">
      <c r="A225" s="17" t="s">
        <v>49</v>
      </c>
      <c r="E225" s="24" t="s">
        <v>274</v>
      </c>
    </row>
    <row r="226" spans="1:16" x14ac:dyDescent="0.25">
      <c r="A226" s="17" t="s">
        <v>49</v>
      </c>
      <c r="E226" s="24" t="s">
        <v>458</v>
      </c>
    </row>
    <row r="227" spans="1:16" x14ac:dyDescent="0.25">
      <c r="A227" s="17" t="s">
        <v>49</v>
      </c>
      <c r="E227" s="24" t="s">
        <v>459</v>
      </c>
    </row>
    <row r="228" spans="1:16" ht="300" x14ac:dyDescent="0.25">
      <c r="A228" s="17" t="s">
        <v>51</v>
      </c>
      <c r="E228" s="19" t="s">
        <v>460</v>
      </c>
    </row>
    <row r="229" spans="1:16" x14ac:dyDescent="0.25">
      <c r="A229" s="17" t="s">
        <v>43</v>
      </c>
      <c r="B229" s="17">
        <v>36</v>
      </c>
      <c r="C229" s="18" t="s">
        <v>461</v>
      </c>
      <c r="D229" t="s">
        <v>54</v>
      </c>
      <c r="E229" s="19" t="s">
        <v>462</v>
      </c>
      <c r="F229" s="20" t="s">
        <v>122</v>
      </c>
      <c r="G229" s="21">
        <v>3.9</v>
      </c>
      <c r="H229" s="22"/>
      <c r="I229" s="22">
        <f>ROUND(G229*H229,P4)</f>
        <v>0</v>
      </c>
      <c r="O229" s="23">
        <f>I229*0.21</f>
        <v>0</v>
      </c>
      <c r="P229">
        <v>3</v>
      </c>
    </row>
    <row r="230" spans="1:16" x14ac:dyDescent="0.25">
      <c r="A230" s="17" t="s">
        <v>47</v>
      </c>
      <c r="E230" s="25" t="s">
        <v>54</v>
      </c>
    </row>
    <row r="231" spans="1:16" ht="30" x14ac:dyDescent="0.25">
      <c r="A231" s="17" t="s">
        <v>49</v>
      </c>
      <c r="E231" s="24" t="s">
        <v>274</v>
      </c>
    </row>
    <row r="232" spans="1:16" x14ac:dyDescent="0.25">
      <c r="A232" s="17" t="s">
        <v>49</v>
      </c>
      <c r="E232" s="24" t="s">
        <v>463</v>
      </c>
    </row>
    <row r="233" spans="1:16" x14ac:dyDescent="0.25">
      <c r="A233" s="17" t="s">
        <v>49</v>
      </c>
      <c r="E233" s="24" t="s">
        <v>464</v>
      </c>
    </row>
    <row r="234" spans="1:16" ht="409.5" x14ac:dyDescent="0.25">
      <c r="A234" s="17" t="s">
        <v>51</v>
      </c>
      <c r="E234" s="19" t="s">
        <v>436</v>
      </c>
    </row>
    <row r="235" spans="1:16" x14ac:dyDescent="0.25">
      <c r="A235" s="17" t="s">
        <v>43</v>
      </c>
      <c r="B235" s="17">
        <v>37</v>
      </c>
      <c r="C235" s="18" t="s">
        <v>465</v>
      </c>
      <c r="D235" t="s">
        <v>54</v>
      </c>
      <c r="E235" s="19" t="s">
        <v>466</v>
      </c>
      <c r="F235" s="20" t="s">
        <v>122</v>
      </c>
      <c r="G235" s="21">
        <v>113.745</v>
      </c>
      <c r="H235" s="22"/>
      <c r="I235" s="22">
        <f>ROUND(G235*H235,P4)</f>
        <v>0</v>
      </c>
      <c r="O235" s="23">
        <f>I235*0.21</f>
        <v>0</v>
      </c>
      <c r="P235">
        <v>3</v>
      </c>
    </row>
    <row r="236" spans="1:16" x14ac:dyDescent="0.25">
      <c r="A236" s="17" t="s">
        <v>47</v>
      </c>
      <c r="E236" s="25" t="s">
        <v>54</v>
      </c>
    </row>
    <row r="237" spans="1:16" ht="30" x14ac:dyDescent="0.25">
      <c r="A237" s="17" t="s">
        <v>49</v>
      </c>
      <c r="E237" s="24" t="s">
        <v>274</v>
      </c>
    </row>
    <row r="238" spans="1:16" x14ac:dyDescent="0.25">
      <c r="A238" s="17" t="s">
        <v>49</v>
      </c>
      <c r="E238" s="24" t="s">
        <v>467</v>
      </c>
    </row>
    <row r="239" spans="1:16" x14ac:dyDescent="0.25">
      <c r="A239" s="17" t="s">
        <v>49</v>
      </c>
      <c r="E239" s="24" t="s">
        <v>468</v>
      </c>
    </row>
    <row r="240" spans="1:16" x14ac:dyDescent="0.25">
      <c r="A240" s="17" t="s">
        <v>49</v>
      </c>
      <c r="E240" s="24" t="s">
        <v>469</v>
      </c>
    </row>
    <row r="241" spans="1:16" x14ac:dyDescent="0.25">
      <c r="A241" s="17" t="s">
        <v>49</v>
      </c>
      <c r="E241" s="24" t="s">
        <v>470</v>
      </c>
    </row>
    <row r="242" spans="1:16" x14ac:dyDescent="0.25">
      <c r="A242" s="17" t="s">
        <v>49</v>
      </c>
      <c r="E242" s="24" t="s">
        <v>471</v>
      </c>
    </row>
    <row r="243" spans="1:16" x14ac:dyDescent="0.25">
      <c r="A243" s="17" t="s">
        <v>49</v>
      </c>
      <c r="E243" s="24" t="s">
        <v>472</v>
      </c>
    </row>
    <row r="244" spans="1:16" ht="409.5" x14ac:dyDescent="0.25">
      <c r="A244" s="17" t="s">
        <v>51</v>
      </c>
      <c r="E244" s="19" t="s">
        <v>436</v>
      </c>
    </row>
    <row r="245" spans="1:16" x14ac:dyDescent="0.25">
      <c r="A245" s="17" t="s">
        <v>43</v>
      </c>
      <c r="B245" s="17">
        <v>38</v>
      </c>
      <c r="C245" s="18" t="s">
        <v>473</v>
      </c>
      <c r="D245" t="s">
        <v>54</v>
      </c>
      <c r="E245" s="19" t="s">
        <v>474</v>
      </c>
      <c r="F245" s="20" t="s">
        <v>122</v>
      </c>
      <c r="G245" s="21">
        <v>6.3E-2</v>
      </c>
      <c r="H245" s="22"/>
      <c r="I245" s="22">
        <f>ROUND(G245*H245,P4)</f>
        <v>0</v>
      </c>
      <c r="O245" s="23">
        <f>I245*0.21</f>
        <v>0</v>
      </c>
      <c r="P245">
        <v>3</v>
      </c>
    </row>
    <row r="246" spans="1:16" x14ac:dyDescent="0.25">
      <c r="A246" s="17" t="s">
        <v>47</v>
      </c>
      <c r="E246" s="25" t="s">
        <v>54</v>
      </c>
    </row>
    <row r="247" spans="1:16" ht="30" x14ac:dyDescent="0.25">
      <c r="A247" s="17" t="s">
        <v>49</v>
      </c>
      <c r="E247" s="24" t="s">
        <v>274</v>
      </c>
    </row>
    <row r="248" spans="1:16" x14ac:dyDescent="0.25">
      <c r="A248" s="17" t="s">
        <v>49</v>
      </c>
      <c r="E248" s="24" t="s">
        <v>475</v>
      </c>
    </row>
    <row r="249" spans="1:16" x14ac:dyDescent="0.25">
      <c r="A249" s="17" t="s">
        <v>49</v>
      </c>
      <c r="E249" s="24" t="s">
        <v>476</v>
      </c>
    </row>
    <row r="250" spans="1:16" ht="45" x14ac:dyDescent="0.25">
      <c r="A250" s="17" t="s">
        <v>51</v>
      </c>
      <c r="E250" s="19" t="s">
        <v>477</v>
      </c>
    </row>
    <row r="251" spans="1:16" x14ac:dyDescent="0.25">
      <c r="A251" s="17" t="s">
        <v>43</v>
      </c>
      <c r="B251" s="17">
        <v>39</v>
      </c>
      <c r="C251" s="18" t="s">
        <v>478</v>
      </c>
      <c r="D251" t="s">
        <v>54</v>
      </c>
      <c r="E251" s="19" t="s">
        <v>479</v>
      </c>
      <c r="F251" s="20" t="s">
        <v>122</v>
      </c>
      <c r="G251" s="21">
        <v>0.27500000000000002</v>
      </c>
      <c r="H251" s="22"/>
      <c r="I251" s="22">
        <f>ROUND(G251*H251,P4)</f>
        <v>0</v>
      </c>
      <c r="O251" s="23">
        <f>I251*0.21</f>
        <v>0</v>
      </c>
      <c r="P251">
        <v>3</v>
      </c>
    </row>
    <row r="252" spans="1:16" x14ac:dyDescent="0.25">
      <c r="A252" s="17" t="s">
        <v>47</v>
      </c>
      <c r="E252" s="25" t="s">
        <v>54</v>
      </c>
    </row>
    <row r="253" spans="1:16" ht="30" x14ac:dyDescent="0.25">
      <c r="A253" s="17" t="s">
        <v>49</v>
      </c>
      <c r="E253" s="24" t="s">
        <v>274</v>
      </c>
    </row>
    <row r="254" spans="1:16" x14ac:dyDescent="0.25">
      <c r="A254" s="17" t="s">
        <v>49</v>
      </c>
      <c r="E254" s="24" t="s">
        <v>480</v>
      </c>
    </row>
    <row r="255" spans="1:16" x14ac:dyDescent="0.25">
      <c r="A255" s="17" t="s">
        <v>49</v>
      </c>
      <c r="E255" s="24" t="s">
        <v>481</v>
      </c>
    </row>
    <row r="256" spans="1:16" ht="60" x14ac:dyDescent="0.25">
      <c r="A256" s="17" t="s">
        <v>51</v>
      </c>
      <c r="E256" s="19" t="s">
        <v>482</v>
      </c>
    </row>
    <row r="257" spans="1:16" x14ac:dyDescent="0.25">
      <c r="A257" s="17" t="s">
        <v>43</v>
      </c>
      <c r="B257" s="17">
        <v>40</v>
      </c>
      <c r="C257" s="18" t="s">
        <v>483</v>
      </c>
      <c r="D257" t="s">
        <v>54</v>
      </c>
      <c r="E257" s="19" t="s">
        <v>484</v>
      </c>
      <c r="F257" s="20" t="s">
        <v>122</v>
      </c>
      <c r="G257" s="21">
        <v>32.265000000000001</v>
      </c>
      <c r="H257" s="22"/>
      <c r="I257" s="22">
        <f>ROUND(G257*H257,P4)</f>
        <v>0</v>
      </c>
      <c r="O257" s="23">
        <f>I257*0.21</f>
        <v>0</v>
      </c>
      <c r="P257">
        <v>3</v>
      </c>
    </row>
    <row r="258" spans="1:16" x14ac:dyDescent="0.25">
      <c r="A258" s="17" t="s">
        <v>47</v>
      </c>
      <c r="E258" s="25" t="s">
        <v>54</v>
      </c>
    </row>
    <row r="259" spans="1:16" ht="30" x14ac:dyDescent="0.25">
      <c r="A259" s="17" t="s">
        <v>49</v>
      </c>
      <c r="E259" s="24" t="s">
        <v>274</v>
      </c>
    </row>
    <row r="260" spans="1:16" x14ac:dyDescent="0.25">
      <c r="A260" s="17" t="s">
        <v>49</v>
      </c>
      <c r="E260" s="24" t="s">
        <v>485</v>
      </c>
    </row>
    <row r="261" spans="1:16" x14ac:dyDescent="0.25">
      <c r="A261" s="17" t="s">
        <v>49</v>
      </c>
      <c r="E261" s="24" t="s">
        <v>486</v>
      </c>
    </row>
    <row r="262" spans="1:16" ht="90" x14ac:dyDescent="0.25">
      <c r="A262" s="17" t="s">
        <v>51</v>
      </c>
      <c r="E262" s="19" t="s">
        <v>487</v>
      </c>
    </row>
    <row r="263" spans="1:16" x14ac:dyDescent="0.25">
      <c r="A263" s="17" t="s">
        <v>43</v>
      </c>
      <c r="B263" s="17">
        <v>41</v>
      </c>
      <c r="C263" s="18" t="s">
        <v>488</v>
      </c>
      <c r="D263" t="s">
        <v>54</v>
      </c>
      <c r="E263" s="19" t="s">
        <v>489</v>
      </c>
      <c r="F263" s="20" t="s">
        <v>122</v>
      </c>
      <c r="G263" s="21">
        <v>22.488</v>
      </c>
      <c r="H263" s="22"/>
      <c r="I263" s="22">
        <f>ROUND(G263*H263,P4)</f>
        <v>0</v>
      </c>
      <c r="O263" s="23">
        <f>I263*0.21</f>
        <v>0</v>
      </c>
      <c r="P263">
        <v>3</v>
      </c>
    </row>
    <row r="264" spans="1:16" x14ac:dyDescent="0.25">
      <c r="A264" s="17" t="s">
        <v>47</v>
      </c>
      <c r="E264" s="25" t="s">
        <v>54</v>
      </c>
    </row>
    <row r="265" spans="1:16" ht="30" x14ac:dyDescent="0.25">
      <c r="A265" s="17" t="s">
        <v>49</v>
      </c>
      <c r="E265" s="24" t="s">
        <v>274</v>
      </c>
    </row>
    <row r="266" spans="1:16" x14ac:dyDescent="0.25">
      <c r="A266" s="17" t="s">
        <v>49</v>
      </c>
      <c r="E266" s="24" t="s">
        <v>490</v>
      </c>
    </row>
    <row r="267" spans="1:16" x14ac:dyDescent="0.25">
      <c r="A267" s="17" t="s">
        <v>49</v>
      </c>
      <c r="E267" s="24" t="s">
        <v>491</v>
      </c>
    </row>
    <row r="268" spans="1:16" ht="180" x14ac:dyDescent="0.25">
      <c r="A268" s="17" t="s">
        <v>51</v>
      </c>
      <c r="E268" s="19" t="s">
        <v>492</v>
      </c>
    </row>
    <row r="269" spans="1:16" x14ac:dyDescent="0.25">
      <c r="A269" s="17" t="s">
        <v>43</v>
      </c>
      <c r="B269" s="17">
        <v>42</v>
      </c>
      <c r="C269" s="18" t="s">
        <v>493</v>
      </c>
      <c r="D269" t="s">
        <v>54</v>
      </c>
      <c r="E269" s="19" t="s">
        <v>494</v>
      </c>
      <c r="F269" s="20" t="s">
        <v>122</v>
      </c>
      <c r="G269" s="21">
        <v>6.06</v>
      </c>
      <c r="H269" s="22"/>
      <c r="I269" s="22">
        <f>ROUND(G269*H269,P4)</f>
        <v>0</v>
      </c>
      <c r="O269" s="23">
        <f>I269*0.21</f>
        <v>0</v>
      </c>
      <c r="P269">
        <v>3</v>
      </c>
    </row>
    <row r="270" spans="1:16" x14ac:dyDescent="0.25">
      <c r="A270" s="17" t="s">
        <v>47</v>
      </c>
      <c r="E270" s="25" t="s">
        <v>54</v>
      </c>
    </row>
    <row r="271" spans="1:16" ht="30" x14ac:dyDescent="0.25">
      <c r="A271" s="17" t="s">
        <v>49</v>
      </c>
      <c r="E271" s="24" t="s">
        <v>274</v>
      </c>
    </row>
    <row r="272" spans="1:16" x14ac:dyDescent="0.25">
      <c r="A272" s="17" t="s">
        <v>49</v>
      </c>
      <c r="E272" s="24" t="s">
        <v>495</v>
      </c>
    </row>
    <row r="273" spans="1:16" x14ac:dyDescent="0.25">
      <c r="A273" s="17" t="s">
        <v>49</v>
      </c>
      <c r="E273" s="24" t="s">
        <v>496</v>
      </c>
    </row>
    <row r="274" spans="1:16" ht="409.5" x14ac:dyDescent="0.25">
      <c r="A274" s="17" t="s">
        <v>51</v>
      </c>
      <c r="E274" s="19" t="s">
        <v>497</v>
      </c>
    </row>
    <row r="275" spans="1:16" x14ac:dyDescent="0.25">
      <c r="A275" s="14" t="s">
        <v>40</v>
      </c>
      <c r="B275" s="14"/>
      <c r="C275" s="15" t="s">
        <v>498</v>
      </c>
      <c r="D275" s="14"/>
      <c r="E275" s="14" t="s">
        <v>499</v>
      </c>
      <c r="F275" s="14"/>
      <c r="G275" s="14"/>
      <c r="H275" s="14"/>
      <c r="I275" s="16">
        <f>SUMIFS(I276:I281,A276:A281,"P")</f>
        <v>0</v>
      </c>
    </row>
    <row r="276" spans="1:16" x14ac:dyDescent="0.25">
      <c r="A276" s="17" t="s">
        <v>43</v>
      </c>
      <c r="B276" s="17">
        <v>43</v>
      </c>
      <c r="C276" s="18" t="s">
        <v>500</v>
      </c>
      <c r="D276" t="s">
        <v>54</v>
      </c>
      <c r="E276" s="19" t="s">
        <v>501</v>
      </c>
      <c r="F276" s="20" t="s">
        <v>122</v>
      </c>
      <c r="G276" s="21">
        <v>3.4529999999999998</v>
      </c>
      <c r="H276" s="22"/>
      <c r="I276" s="22">
        <f>ROUND(G276*H276,P4)</f>
        <v>0</v>
      </c>
      <c r="O276" s="23">
        <f>I276*0.21</f>
        <v>0</v>
      </c>
      <c r="P276">
        <v>3</v>
      </c>
    </row>
    <row r="277" spans="1:16" x14ac:dyDescent="0.25">
      <c r="A277" s="17" t="s">
        <v>47</v>
      </c>
      <c r="E277" s="25" t="s">
        <v>54</v>
      </c>
    </row>
    <row r="278" spans="1:16" ht="30" x14ac:dyDescent="0.25">
      <c r="A278" s="17" t="s">
        <v>49</v>
      </c>
      <c r="E278" s="24" t="s">
        <v>274</v>
      </c>
    </row>
    <row r="279" spans="1:16" x14ac:dyDescent="0.25">
      <c r="A279" s="17" t="s">
        <v>49</v>
      </c>
      <c r="E279" s="24" t="s">
        <v>502</v>
      </c>
    </row>
    <row r="280" spans="1:16" x14ac:dyDescent="0.25">
      <c r="A280" s="17" t="s">
        <v>49</v>
      </c>
      <c r="E280" s="24" t="s">
        <v>503</v>
      </c>
    </row>
    <row r="281" spans="1:16" ht="409.5" x14ac:dyDescent="0.25">
      <c r="A281" s="17" t="s">
        <v>51</v>
      </c>
      <c r="E281" s="19" t="s">
        <v>504</v>
      </c>
    </row>
    <row r="282" spans="1:16" s="28" customFormat="1" x14ac:dyDescent="0.25">
      <c r="A282" s="28" t="s">
        <v>40</v>
      </c>
      <c r="B282" s="41"/>
      <c r="C282" s="42">
        <v>7</v>
      </c>
      <c r="D282" s="41"/>
      <c r="E282" s="41" t="s">
        <v>901</v>
      </c>
      <c r="F282" s="41"/>
      <c r="G282" s="41"/>
      <c r="H282" s="41"/>
      <c r="I282" s="43">
        <f>SUMIFS(I283:I286,A283:A286,"P")</f>
        <v>0</v>
      </c>
    </row>
    <row r="283" spans="1:16" x14ac:dyDescent="0.25">
      <c r="A283" t="s">
        <v>43</v>
      </c>
      <c r="B283" s="26">
        <v>62</v>
      </c>
      <c r="C283" s="27" t="s">
        <v>896</v>
      </c>
      <c r="D283" s="28" t="s">
        <v>54</v>
      </c>
      <c r="E283" s="29" t="s">
        <v>897</v>
      </c>
      <c r="F283" s="30" t="s">
        <v>46</v>
      </c>
      <c r="G283" s="31">
        <v>1</v>
      </c>
      <c r="H283" s="22"/>
      <c r="I283" s="32">
        <f>ROUND(G283*H283,)</f>
        <v>0</v>
      </c>
    </row>
    <row r="284" spans="1:16" ht="90" x14ac:dyDescent="0.25">
      <c r="A284" t="s">
        <v>47</v>
      </c>
      <c r="B284" s="28"/>
      <c r="C284" s="28"/>
      <c r="D284" s="28"/>
      <c r="E284" s="33" t="s">
        <v>898</v>
      </c>
      <c r="F284" s="28"/>
      <c r="G284" s="28"/>
      <c r="H284" s="28"/>
      <c r="I284" s="28"/>
    </row>
    <row r="285" spans="1:16" ht="60" x14ac:dyDescent="0.25">
      <c r="A285" t="s">
        <v>49</v>
      </c>
      <c r="B285" s="28"/>
      <c r="C285" s="28"/>
      <c r="D285" s="28"/>
      <c r="E285" s="33" t="s">
        <v>899</v>
      </c>
      <c r="F285" s="28"/>
      <c r="G285" s="28"/>
      <c r="H285" s="28"/>
      <c r="I285" s="28"/>
    </row>
    <row r="286" spans="1:16" ht="105" x14ac:dyDescent="0.25">
      <c r="A286" t="s">
        <v>51</v>
      </c>
      <c r="B286" s="28"/>
      <c r="C286" s="28"/>
      <c r="D286" s="28"/>
      <c r="E286" s="34" t="s">
        <v>900</v>
      </c>
      <c r="F286" s="28"/>
      <c r="G286" s="35"/>
      <c r="H286" s="28"/>
      <c r="I286" s="28"/>
    </row>
    <row r="287" spans="1:16" x14ac:dyDescent="0.25">
      <c r="A287" s="14" t="s">
        <v>40</v>
      </c>
      <c r="B287" s="14"/>
      <c r="C287" s="15" t="s">
        <v>505</v>
      </c>
      <c r="D287" s="14"/>
      <c r="E287" s="14" t="s">
        <v>506</v>
      </c>
      <c r="F287" s="14"/>
      <c r="G287" s="14"/>
      <c r="H287" s="14"/>
      <c r="I287" s="16">
        <f>SUMIFS(I288:I308,A288:A308,"P")</f>
        <v>0</v>
      </c>
    </row>
    <row r="288" spans="1:16" ht="30" x14ac:dyDescent="0.25">
      <c r="A288" s="17" t="s">
        <v>43</v>
      </c>
      <c r="B288" s="17">
        <v>44</v>
      </c>
      <c r="C288" s="18" t="s">
        <v>507</v>
      </c>
      <c r="D288" t="s">
        <v>54</v>
      </c>
      <c r="E288" s="19" t="s">
        <v>508</v>
      </c>
      <c r="F288" s="20" t="s">
        <v>128</v>
      </c>
      <c r="G288" s="21">
        <v>511.70800000000003</v>
      </c>
      <c r="H288" s="22"/>
      <c r="I288" s="22">
        <f>ROUND(G288*H288,P4)</f>
        <v>0</v>
      </c>
      <c r="O288" s="23">
        <f>I288*0.21</f>
        <v>0</v>
      </c>
      <c r="P288">
        <v>3</v>
      </c>
    </row>
    <row r="289" spans="1:16" x14ac:dyDescent="0.25">
      <c r="A289" s="17" t="s">
        <v>47</v>
      </c>
      <c r="E289" s="25" t="s">
        <v>54</v>
      </c>
    </row>
    <row r="290" spans="1:16" ht="30" x14ac:dyDescent="0.25">
      <c r="A290" s="17" t="s">
        <v>49</v>
      </c>
      <c r="E290" s="24" t="s">
        <v>274</v>
      </c>
    </row>
    <row r="291" spans="1:16" x14ac:dyDescent="0.25">
      <c r="A291" s="17" t="s">
        <v>49</v>
      </c>
      <c r="E291" s="24" t="s">
        <v>509</v>
      </c>
    </row>
    <row r="292" spans="1:16" x14ac:dyDescent="0.25">
      <c r="A292" s="17" t="s">
        <v>49</v>
      </c>
      <c r="E292" s="24" t="s">
        <v>510</v>
      </c>
    </row>
    <row r="293" spans="1:16" x14ac:dyDescent="0.25">
      <c r="A293" s="17" t="s">
        <v>49</v>
      </c>
      <c r="E293" s="24" t="s">
        <v>511</v>
      </c>
    </row>
    <row r="294" spans="1:16" x14ac:dyDescent="0.25">
      <c r="A294" s="17" t="s">
        <v>49</v>
      </c>
      <c r="E294" s="24" t="s">
        <v>512</v>
      </c>
    </row>
    <row r="295" spans="1:16" x14ac:dyDescent="0.25">
      <c r="A295" s="17" t="s">
        <v>49</v>
      </c>
      <c r="E295" s="24" t="s">
        <v>513</v>
      </c>
    </row>
    <row r="296" spans="1:16" x14ac:dyDescent="0.25">
      <c r="A296" s="17" t="s">
        <v>49</v>
      </c>
      <c r="E296" s="24" t="s">
        <v>514</v>
      </c>
    </row>
    <row r="297" spans="1:16" x14ac:dyDescent="0.25">
      <c r="A297" s="17" t="s">
        <v>49</v>
      </c>
      <c r="E297" s="24" t="s">
        <v>515</v>
      </c>
    </row>
    <row r="298" spans="1:16" x14ac:dyDescent="0.25">
      <c r="A298" s="17" t="s">
        <v>49</v>
      </c>
      <c r="E298" s="24" t="s">
        <v>516</v>
      </c>
    </row>
    <row r="299" spans="1:16" x14ac:dyDescent="0.25">
      <c r="A299" s="17" t="s">
        <v>49</v>
      </c>
      <c r="E299" s="24" t="s">
        <v>517</v>
      </c>
    </row>
    <row r="300" spans="1:16" ht="270" x14ac:dyDescent="0.25">
      <c r="A300" s="17" t="s">
        <v>51</v>
      </c>
      <c r="E300" s="19" t="s">
        <v>518</v>
      </c>
    </row>
    <row r="301" spans="1:16" x14ac:dyDescent="0.25">
      <c r="A301" s="17" t="s">
        <v>43</v>
      </c>
      <c r="B301" s="17">
        <v>45</v>
      </c>
      <c r="C301" s="18" t="s">
        <v>519</v>
      </c>
      <c r="D301" t="s">
        <v>54</v>
      </c>
      <c r="E301" s="19" t="s">
        <v>520</v>
      </c>
      <c r="F301" s="20" t="s">
        <v>128</v>
      </c>
      <c r="G301" s="21">
        <v>315.34899999999999</v>
      </c>
      <c r="H301" s="22"/>
      <c r="I301" s="22">
        <f>ROUND(G301*H301,P4)</f>
        <v>0</v>
      </c>
      <c r="O301" s="23">
        <f>I301*0.21</f>
        <v>0</v>
      </c>
      <c r="P301">
        <v>3</v>
      </c>
    </row>
    <row r="302" spans="1:16" x14ac:dyDescent="0.25">
      <c r="A302" s="17" t="s">
        <v>47</v>
      </c>
      <c r="E302" s="25" t="s">
        <v>54</v>
      </c>
    </row>
    <row r="303" spans="1:16" x14ac:dyDescent="0.25">
      <c r="A303" s="17" t="s">
        <v>49</v>
      </c>
      <c r="E303" s="24" t="s">
        <v>521</v>
      </c>
    </row>
    <row r="304" spans="1:16" x14ac:dyDescent="0.25">
      <c r="A304" s="17" t="s">
        <v>49</v>
      </c>
      <c r="E304" s="24" t="s">
        <v>522</v>
      </c>
    </row>
    <row r="305" spans="1:16" x14ac:dyDescent="0.25">
      <c r="A305" s="17" t="s">
        <v>49</v>
      </c>
      <c r="E305" s="24" t="s">
        <v>523</v>
      </c>
    </row>
    <row r="306" spans="1:16" x14ac:dyDescent="0.25">
      <c r="A306" s="17" t="s">
        <v>49</v>
      </c>
      <c r="E306" s="24" t="s">
        <v>524</v>
      </c>
    </row>
    <row r="307" spans="1:16" x14ac:dyDescent="0.25">
      <c r="A307" s="17" t="s">
        <v>49</v>
      </c>
      <c r="E307" s="24" t="s">
        <v>525</v>
      </c>
    </row>
    <row r="308" spans="1:16" ht="45" x14ac:dyDescent="0.25">
      <c r="A308" s="17" t="s">
        <v>51</v>
      </c>
      <c r="E308" s="19" t="s">
        <v>526</v>
      </c>
    </row>
    <row r="309" spans="1:16" x14ac:dyDescent="0.25">
      <c r="A309" s="14" t="s">
        <v>40</v>
      </c>
      <c r="B309" s="14"/>
      <c r="C309" s="15" t="s">
        <v>527</v>
      </c>
      <c r="D309" s="14"/>
      <c r="E309" s="14" t="s">
        <v>528</v>
      </c>
      <c r="F309" s="14"/>
      <c r="G309" s="14"/>
      <c r="H309" s="14"/>
      <c r="I309" s="16">
        <f>SUMIFS(I310:I315,A310:A315,"P")</f>
        <v>0</v>
      </c>
    </row>
    <row r="310" spans="1:16" ht="30" x14ac:dyDescent="0.25">
      <c r="A310" s="17" t="s">
        <v>43</v>
      </c>
      <c r="B310" s="17">
        <v>46</v>
      </c>
      <c r="C310" s="18" t="s">
        <v>529</v>
      </c>
      <c r="D310" t="s">
        <v>54</v>
      </c>
      <c r="E310" s="19" t="s">
        <v>530</v>
      </c>
      <c r="F310" s="20" t="s">
        <v>128</v>
      </c>
      <c r="G310" s="21">
        <v>58.256</v>
      </c>
      <c r="H310" s="22"/>
      <c r="I310" s="22">
        <f>ROUND(G310*H310,P4)</f>
        <v>0</v>
      </c>
      <c r="O310" s="23">
        <f>I310*0.21</f>
        <v>0</v>
      </c>
      <c r="P310">
        <v>3</v>
      </c>
    </row>
    <row r="311" spans="1:16" x14ac:dyDescent="0.25">
      <c r="A311" s="17" t="s">
        <v>47</v>
      </c>
      <c r="E311" s="25" t="s">
        <v>54</v>
      </c>
    </row>
    <row r="312" spans="1:16" ht="30" x14ac:dyDescent="0.25">
      <c r="A312" s="17" t="s">
        <v>49</v>
      </c>
      <c r="E312" s="24" t="s">
        <v>274</v>
      </c>
    </row>
    <row r="313" spans="1:16" x14ac:dyDescent="0.25">
      <c r="A313" s="17" t="s">
        <v>49</v>
      </c>
      <c r="E313" s="24" t="s">
        <v>531</v>
      </c>
    </row>
    <row r="314" spans="1:16" x14ac:dyDescent="0.25">
      <c r="A314" s="17" t="s">
        <v>49</v>
      </c>
      <c r="E314" s="24" t="s">
        <v>532</v>
      </c>
    </row>
    <row r="315" spans="1:16" ht="409.5" x14ac:dyDescent="0.25">
      <c r="A315" s="17" t="s">
        <v>51</v>
      </c>
      <c r="E315" s="19" t="s">
        <v>533</v>
      </c>
    </row>
    <row r="316" spans="1:16" x14ac:dyDescent="0.25">
      <c r="A316" s="14" t="s">
        <v>40</v>
      </c>
      <c r="B316" s="14"/>
      <c r="C316" s="15" t="s">
        <v>534</v>
      </c>
      <c r="D316" s="14"/>
      <c r="E316" s="14" t="s">
        <v>535</v>
      </c>
      <c r="F316" s="14"/>
      <c r="G316" s="14"/>
      <c r="H316" s="14"/>
      <c r="I316" s="16">
        <f>SUMIFS(I317:I332,A317:A332,"P")</f>
        <v>0</v>
      </c>
    </row>
    <row r="317" spans="1:16" x14ac:dyDescent="0.25">
      <c r="A317" s="17" t="s">
        <v>43</v>
      </c>
      <c r="B317" s="17">
        <v>47</v>
      </c>
      <c r="C317" s="18" t="s">
        <v>536</v>
      </c>
      <c r="D317" t="s">
        <v>54</v>
      </c>
      <c r="E317" s="19" t="s">
        <v>537</v>
      </c>
      <c r="F317" s="20" t="s">
        <v>380</v>
      </c>
      <c r="G317" s="21">
        <v>1</v>
      </c>
      <c r="H317" s="22"/>
      <c r="I317" s="22">
        <f>ROUND(G317*H317,P4)</f>
        <v>0</v>
      </c>
      <c r="O317" s="23">
        <f>I317*0.21</f>
        <v>0</v>
      </c>
      <c r="P317">
        <v>3</v>
      </c>
    </row>
    <row r="318" spans="1:16" x14ac:dyDescent="0.25">
      <c r="A318" s="17" t="s">
        <v>47</v>
      </c>
      <c r="E318" s="25" t="s">
        <v>54</v>
      </c>
    </row>
    <row r="319" spans="1:16" ht="30" x14ac:dyDescent="0.25">
      <c r="A319" s="17" t="s">
        <v>49</v>
      </c>
      <c r="E319" s="24" t="s">
        <v>274</v>
      </c>
    </row>
    <row r="320" spans="1:16" x14ac:dyDescent="0.25">
      <c r="A320" s="17" t="s">
        <v>49</v>
      </c>
      <c r="E320" s="24" t="s">
        <v>538</v>
      </c>
    </row>
    <row r="321" spans="1:16" ht="360" x14ac:dyDescent="0.25">
      <c r="A321" s="17" t="s">
        <v>51</v>
      </c>
      <c r="E321" s="19" t="s">
        <v>539</v>
      </c>
    </row>
    <row r="322" spans="1:16" x14ac:dyDescent="0.25">
      <c r="A322" s="17" t="s">
        <v>43</v>
      </c>
      <c r="B322" s="17">
        <v>48</v>
      </c>
      <c r="C322" s="18" t="s">
        <v>540</v>
      </c>
      <c r="D322" t="s">
        <v>54</v>
      </c>
      <c r="E322" s="19" t="s">
        <v>541</v>
      </c>
      <c r="F322" s="20" t="s">
        <v>380</v>
      </c>
      <c r="G322" s="21">
        <v>13.6</v>
      </c>
      <c r="H322" s="22"/>
      <c r="I322" s="22">
        <f>ROUND(G322*H322,P4)</f>
        <v>0</v>
      </c>
      <c r="O322" s="23">
        <f>I322*0.21</f>
        <v>0</v>
      </c>
      <c r="P322">
        <v>3</v>
      </c>
    </row>
    <row r="323" spans="1:16" x14ac:dyDescent="0.25">
      <c r="A323" s="17" t="s">
        <v>47</v>
      </c>
      <c r="E323" s="25" t="s">
        <v>54</v>
      </c>
    </row>
    <row r="324" spans="1:16" ht="30" x14ac:dyDescent="0.25">
      <c r="A324" s="17" t="s">
        <v>49</v>
      </c>
      <c r="E324" s="24" t="s">
        <v>274</v>
      </c>
    </row>
    <row r="325" spans="1:16" x14ac:dyDescent="0.25">
      <c r="A325" s="17" t="s">
        <v>49</v>
      </c>
      <c r="E325" s="24" t="s">
        <v>542</v>
      </c>
    </row>
    <row r="326" spans="1:16" x14ac:dyDescent="0.25">
      <c r="A326" s="17" t="s">
        <v>49</v>
      </c>
      <c r="E326" s="24" t="s">
        <v>543</v>
      </c>
    </row>
    <row r="327" spans="1:16" ht="315" x14ac:dyDescent="0.25">
      <c r="A327" s="17" t="s">
        <v>51</v>
      </c>
      <c r="E327" s="19" t="s">
        <v>544</v>
      </c>
    </row>
    <row r="328" spans="1:16" x14ac:dyDescent="0.25">
      <c r="A328" s="17" t="s">
        <v>43</v>
      </c>
      <c r="B328" s="17">
        <v>49</v>
      </c>
      <c r="C328" s="18" t="s">
        <v>545</v>
      </c>
      <c r="D328" t="s">
        <v>54</v>
      </c>
      <c r="E328" s="19" t="s">
        <v>546</v>
      </c>
      <c r="F328" s="20" t="s">
        <v>287</v>
      </c>
      <c r="G328" s="21">
        <v>2</v>
      </c>
      <c r="H328" s="22"/>
      <c r="I328" s="22">
        <f>ROUND(G328*H328,P4)</f>
        <v>0</v>
      </c>
      <c r="O328" s="23">
        <f>I328*0.21</f>
        <v>0</v>
      </c>
      <c r="P328">
        <v>3</v>
      </c>
    </row>
    <row r="329" spans="1:16" x14ac:dyDescent="0.25">
      <c r="A329" s="17" t="s">
        <v>47</v>
      </c>
      <c r="E329" s="25" t="s">
        <v>54</v>
      </c>
    </row>
    <row r="330" spans="1:16" ht="30" x14ac:dyDescent="0.25">
      <c r="A330" s="17" t="s">
        <v>49</v>
      </c>
      <c r="E330" s="24" t="s">
        <v>274</v>
      </c>
    </row>
    <row r="331" spans="1:16" x14ac:dyDescent="0.25">
      <c r="A331" s="17" t="s">
        <v>49</v>
      </c>
      <c r="E331" s="24" t="s">
        <v>547</v>
      </c>
    </row>
    <row r="332" spans="1:16" ht="30" x14ac:dyDescent="0.25">
      <c r="A332" s="17" t="s">
        <v>51</v>
      </c>
      <c r="E332" s="19" t="s">
        <v>548</v>
      </c>
    </row>
    <row r="333" spans="1:16" x14ac:dyDescent="0.25">
      <c r="A333" s="14" t="s">
        <v>40</v>
      </c>
      <c r="B333" s="14"/>
      <c r="C333" s="15" t="s">
        <v>549</v>
      </c>
      <c r="D333" s="14"/>
      <c r="E333" s="14" t="s">
        <v>550</v>
      </c>
      <c r="F333" s="14"/>
      <c r="G333" s="14"/>
      <c r="H333" s="14"/>
      <c r="I333" s="16">
        <f>SUMIFS(I334:I367,A334:A367,"P")</f>
        <v>0</v>
      </c>
    </row>
    <row r="334" spans="1:16" x14ac:dyDescent="0.25">
      <c r="A334" s="17" t="s">
        <v>43</v>
      </c>
      <c r="B334" s="17">
        <v>50</v>
      </c>
      <c r="C334" s="18" t="s">
        <v>551</v>
      </c>
      <c r="D334" t="s">
        <v>54</v>
      </c>
      <c r="E334" s="19" t="s">
        <v>552</v>
      </c>
      <c r="F334" s="20" t="s">
        <v>287</v>
      </c>
      <c r="G334" s="21">
        <v>1</v>
      </c>
      <c r="H334" s="22"/>
      <c r="I334" s="22">
        <f>ROUND(G334*H334,P4)</f>
        <v>0</v>
      </c>
      <c r="O334" s="23">
        <f>I334*0.21</f>
        <v>0</v>
      </c>
      <c r="P334">
        <v>3</v>
      </c>
    </row>
    <row r="335" spans="1:16" x14ac:dyDescent="0.25">
      <c r="A335" s="17" t="s">
        <v>47</v>
      </c>
      <c r="E335" s="25" t="s">
        <v>54</v>
      </c>
    </row>
    <row r="336" spans="1:16" ht="30" x14ac:dyDescent="0.25">
      <c r="A336" s="17" t="s">
        <v>49</v>
      </c>
      <c r="E336" s="24" t="s">
        <v>274</v>
      </c>
    </row>
    <row r="337" spans="1:16" x14ac:dyDescent="0.25">
      <c r="A337" s="17" t="s">
        <v>49</v>
      </c>
      <c r="E337" s="24" t="s">
        <v>553</v>
      </c>
    </row>
    <row r="338" spans="1:16" ht="45" x14ac:dyDescent="0.25">
      <c r="A338" s="17" t="s">
        <v>51</v>
      </c>
      <c r="E338" s="19" t="s">
        <v>554</v>
      </c>
    </row>
    <row r="339" spans="1:16" x14ac:dyDescent="0.25">
      <c r="A339" s="17" t="s">
        <v>43</v>
      </c>
      <c r="B339" s="17">
        <v>51</v>
      </c>
      <c r="C339" s="18" t="s">
        <v>555</v>
      </c>
      <c r="D339" t="s">
        <v>54</v>
      </c>
      <c r="E339" s="19" t="s">
        <v>556</v>
      </c>
      <c r="F339" s="20" t="s">
        <v>380</v>
      </c>
      <c r="G339" s="21">
        <v>21</v>
      </c>
      <c r="H339" s="22"/>
      <c r="I339" s="22">
        <f>ROUND(G339*H339,P4)</f>
        <v>0</v>
      </c>
      <c r="O339" s="23">
        <f>I339*0.21</f>
        <v>0</v>
      </c>
      <c r="P339">
        <v>3</v>
      </c>
    </row>
    <row r="340" spans="1:16" x14ac:dyDescent="0.25">
      <c r="A340" s="17" t="s">
        <v>47</v>
      </c>
      <c r="E340" s="25" t="s">
        <v>54</v>
      </c>
    </row>
    <row r="341" spans="1:16" ht="30" x14ac:dyDescent="0.25">
      <c r="A341" s="17" t="s">
        <v>49</v>
      </c>
      <c r="E341" s="24" t="s">
        <v>274</v>
      </c>
    </row>
    <row r="342" spans="1:16" x14ac:dyDescent="0.25">
      <c r="A342" s="17" t="s">
        <v>49</v>
      </c>
      <c r="E342" s="24" t="s">
        <v>557</v>
      </c>
    </row>
    <row r="343" spans="1:16" x14ac:dyDescent="0.25">
      <c r="A343" s="17" t="s">
        <v>49</v>
      </c>
      <c r="E343" s="24" t="s">
        <v>558</v>
      </c>
    </row>
    <row r="344" spans="1:16" ht="60" x14ac:dyDescent="0.25">
      <c r="A344" s="17" t="s">
        <v>51</v>
      </c>
      <c r="E344" s="19" t="s">
        <v>559</v>
      </c>
    </row>
    <row r="345" spans="1:16" ht="30" x14ac:dyDescent="0.25">
      <c r="A345" s="17" t="s">
        <v>43</v>
      </c>
      <c r="B345" s="17">
        <v>52</v>
      </c>
      <c r="C345" s="18" t="s">
        <v>560</v>
      </c>
      <c r="D345" t="s">
        <v>54</v>
      </c>
      <c r="E345" s="19" t="s">
        <v>561</v>
      </c>
      <c r="F345" s="20" t="s">
        <v>287</v>
      </c>
      <c r="G345" s="21">
        <v>14</v>
      </c>
      <c r="H345" s="22"/>
      <c r="I345" s="22">
        <f>ROUND(G345*H345,P4)</f>
        <v>0</v>
      </c>
      <c r="O345" s="23">
        <f>I345*0.21</f>
        <v>0</v>
      </c>
      <c r="P345">
        <v>3</v>
      </c>
    </row>
    <row r="346" spans="1:16" x14ac:dyDescent="0.25">
      <c r="A346" s="17" t="s">
        <v>47</v>
      </c>
      <c r="E346" s="25" t="s">
        <v>54</v>
      </c>
    </row>
    <row r="347" spans="1:16" ht="30" x14ac:dyDescent="0.25">
      <c r="A347" s="17" t="s">
        <v>49</v>
      </c>
      <c r="E347" s="24" t="s">
        <v>274</v>
      </c>
    </row>
    <row r="348" spans="1:16" x14ac:dyDescent="0.25">
      <c r="A348" s="17" t="s">
        <v>49</v>
      </c>
      <c r="E348" s="24" t="s">
        <v>562</v>
      </c>
    </row>
    <row r="349" spans="1:16" ht="75" x14ac:dyDescent="0.25">
      <c r="A349" s="17" t="s">
        <v>51</v>
      </c>
      <c r="E349" s="19" t="s">
        <v>563</v>
      </c>
    </row>
    <row r="350" spans="1:16" ht="30" x14ac:dyDescent="0.25">
      <c r="A350" s="17" t="s">
        <v>43</v>
      </c>
      <c r="B350" s="17">
        <v>53</v>
      </c>
      <c r="C350" s="18" t="s">
        <v>564</v>
      </c>
      <c r="D350" t="s">
        <v>54</v>
      </c>
      <c r="E350" s="19" t="s">
        <v>565</v>
      </c>
      <c r="F350" s="20" t="s">
        <v>380</v>
      </c>
      <c r="G350" s="21">
        <v>3.1</v>
      </c>
      <c r="H350" s="22"/>
      <c r="I350" s="22">
        <f>ROUND(G350*H350,P4)</f>
        <v>0</v>
      </c>
      <c r="O350" s="23">
        <f>I350*0.21</f>
        <v>0</v>
      </c>
      <c r="P350">
        <v>3</v>
      </c>
    </row>
    <row r="351" spans="1:16" x14ac:dyDescent="0.25">
      <c r="A351" s="17" t="s">
        <v>47</v>
      </c>
      <c r="E351" s="25" t="s">
        <v>54</v>
      </c>
    </row>
    <row r="352" spans="1:16" ht="30" x14ac:dyDescent="0.25">
      <c r="A352" s="17" t="s">
        <v>49</v>
      </c>
      <c r="E352" s="24" t="s">
        <v>274</v>
      </c>
    </row>
    <row r="353" spans="1:16" x14ac:dyDescent="0.25">
      <c r="A353" s="17" t="s">
        <v>49</v>
      </c>
      <c r="E353" s="24" t="s">
        <v>566</v>
      </c>
    </row>
    <row r="354" spans="1:16" x14ac:dyDescent="0.25">
      <c r="A354" s="17" t="s">
        <v>49</v>
      </c>
      <c r="E354" s="24" t="s">
        <v>567</v>
      </c>
    </row>
    <row r="355" spans="1:16" ht="135" x14ac:dyDescent="0.25">
      <c r="A355" s="17" t="s">
        <v>51</v>
      </c>
      <c r="E355" s="19" t="s">
        <v>568</v>
      </c>
    </row>
    <row r="356" spans="1:16" x14ac:dyDescent="0.25">
      <c r="A356" s="17" t="s">
        <v>43</v>
      </c>
      <c r="B356" s="17">
        <v>54</v>
      </c>
      <c r="C356" s="18" t="s">
        <v>569</v>
      </c>
      <c r="D356" t="s">
        <v>54</v>
      </c>
      <c r="E356" s="19" t="s">
        <v>570</v>
      </c>
      <c r="F356" s="20" t="s">
        <v>443</v>
      </c>
      <c r="G356" s="21">
        <v>158.154</v>
      </c>
      <c r="H356" s="22"/>
      <c r="I356" s="22">
        <f>ROUND(G356*H356,P4)</f>
        <v>0</v>
      </c>
      <c r="O356" s="23">
        <f>I356*0.21</f>
        <v>0</v>
      </c>
      <c r="P356">
        <v>3</v>
      </c>
    </row>
    <row r="357" spans="1:16" x14ac:dyDescent="0.25">
      <c r="A357" s="17" t="s">
        <v>47</v>
      </c>
      <c r="E357" s="25" t="s">
        <v>54</v>
      </c>
    </row>
    <row r="358" spans="1:16" ht="30" x14ac:dyDescent="0.25">
      <c r="A358" s="17" t="s">
        <v>49</v>
      </c>
      <c r="E358" s="24" t="s">
        <v>274</v>
      </c>
    </row>
    <row r="359" spans="1:16" x14ac:dyDescent="0.25">
      <c r="A359" s="17" t="s">
        <v>49</v>
      </c>
      <c r="E359" s="24" t="s">
        <v>571</v>
      </c>
    </row>
    <row r="360" spans="1:16" x14ac:dyDescent="0.25">
      <c r="A360" s="17" t="s">
        <v>49</v>
      </c>
      <c r="E360" s="24" t="s">
        <v>572</v>
      </c>
    </row>
    <row r="361" spans="1:16" x14ac:dyDescent="0.25">
      <c r="A361" s="17" t="s">
        <v>49</v>
      </c>
      <c r="E361" s="24" t="s">
        <v>573</v>
      </c>
    </row>
    <row r="362" spans="1:16" ht="409.5" x14ac:dyDescent="0.25">
      <c r="A362" s="17" t="s">
        <v>51</v>
      </c>
      <c r="E362" s="19" t="s">
        <v>574</v>
      </c>
    </row>
    <row r="363" spans="1:16" x14ac:dyDescent="0.25">
      <c r="A363" s="17" t="s">
        <v>43</v>
      </c>
      <c r="B363" s="17">
        <v>55</v>
      </c>
      <c r="C363" s="18" t="s">
        <v>575</v>
      </c>
      <c r="D363" t="s">
        <v>54</v>
      </c>
      <c r="E363" s="19" t="s">
        <v>576</v>
      </c>
      <c r="F363" s="20" t="s">
        <v>287</v>
      </c>
      <c r="G363" s="21">
        <v>2</v>
      </c>
      <c r="H363" s="22"/>
      <c r="I363" s="22">
        <f>ROUND(G363*H363,P4)</f>
        <v>0</v>
      </c>
      <c r="O363" s="23">
        <f>I363*0.21</f>
        <v>0</v>
      </c>
      <c r="P363">
        <v>3</v>
      </c>
    </row>
    <row r="364" spans="1:16" x14ac:dyDescent="0.25">
      <c r="A364" s="17" t="s">
        <v>47</v>
      </c>
      <c r="E364" s="25" t="s">
        <v>54</v>
      </c>
    </row>
    <row r="365" spans="1:16" ht="30" x14ac:dyDescent="0.25">
      <c r="A365" s="17" t="s">
        <v>49</v>
      </c>
      <c r="E365" s="24" t="s">
        <v>274</v>
      </c>
    </row>
    <row r="366" spans="1:16" x14ac:dyDescent="0.25">
      <c r="A366" s="17" t="s">
        <v>49</v>
      </c>
      <c r="E366" s="24" t="s">
        <v>577</v>
      </c>
    </row>
    <row r="367" spans="1:16" ht="30" x14ac:dyDescent="0.25">
      <c r="A367" s="17" t="s">
        <v>51</v>
      </c>
      <c r="E367" s="19" t="s">
        <v>578</v>
      </c>
    </row>
    <row r="368" spans="1:16" x14ac:dyDescent="0.25">
      <c r="A368" s="14" t="s">
        <v>40</v>
      </c>
      <c r="B368" s="14"/>
      <c r="C368" s="15" t="s">
        <v>579</v>
      </c>
      <c r="D368" s="14"/>
      <c r="E368" s="14" t="s">
        <v>580</v>
      </c>
      <c r="F368" s="14"/>
      <c r="G368" s="14"/>
      <c r="H368" s="14"/>
      <c r="I368" s="16">
        <f>SUMIFS(I369:I394,A369:A394,"P")</f>
        <v>0</v>
      </c>
    </row>
    <row r="369" spans="1:16" x14ac:dyDescent="0.25">
      <c r="A369" s="17" t="s">
        <v>43</v>
      </c>
      <c r="B369" s="17">
        <v>56</v>
      </c>
      <c r="C369" s="18" t="s">
        <v>581</v>
      </c>
      <c r="D369" t="s">
        <v>54</v>
      </c>
      <c r="E369" s="19" t="s">
        <v>582</v>
      </c>
      <c r="F369" s="20" t="s">
        <v>122</v>
      </c>
      <c r="G369" s="21">
        <v>284.88099999999997</v>
      </c>
      <c r="H369" s="22"/>
      <c r="I369" s="22">
        <f>ROUND(G369*H369,P4)</f>
        <v>0</v>
      </c>
      <c r="O369" s="23">
        <f>I369*0.21</f>
        <v>0</v>
      </c>
      <c r="P369">
        <v>3</v>
      </c>
    </row>
    <row r="370" spans="1:16" x14ac:dyDescent="0.25">
      <c r="A370" s="17" t="s">
        <v>47</v>
      </c>
      <c r="E370" s="25" t="s">
        <v>54</v>
      </c>
    </row>
    <row r="371" spans="1:16" ht="30" x14ac:dyDescent="0.25">
      <c r="A371" s="17" t="s">
        <v>49</v>
      </c>
      <c r="E371" s="24" t="s">
        <v>274</v>
      </c>
    </row>
    <row r="372" spans="1:16" x14ac:dyDescent="0.25">
      <c r="A372" s="17" t="s">
        <v>49</v>
      </c>
      <c r="E372" s="24" t="s">
        <v>583</v>
      </c>
    </row>
    <row r="373" spans="1:16" x14ac:dyDescent="0.25">
      <c r="A373" s="17" t="s">
        <v>49</v>
      </c>
      <c r="E373" s="24" t="s">
        <v>584</v>
      </c>
    </row>
    <row r="374" spans="1:16" x14ac:dyDescent="0.25">
      <c r="A374" s="17" t="s">
        <v>49</v>
      </c>
      <c r="E374" s="24" t="s">
        <v>585</v>
      </c>
    </row>
    <row r="375" spans="1:16" x14ac:dyDescent="0.25">
      <c r="A375" s="17" t="s">
        <v>49</v>
      </c>
      <c r="E375" s="24" t="s">
        <v>586</v>
      </c>
    </row>
    <row r="376" spans="1:16" x14ac:dyDescent="0.25">
      <c r="A376" s="17" t="s">
        <v>49</v>
      </c>
      <c r="E376" s="24" t="s">
        <v>587</v>
      </c>
    </row>
    <row r="377" spans="1:16" x14ac:dyDescent="0.25">
      <c r="A377" s="17" t="s">
        <v>49</v>
      </c>
      <c r="E377" s="24" t="s">
        <v>588</v>
      </c>
    </row>
    <row r="378" spans="1:16" x14ac:dyDescent="0.25">
      <c r="A378" s="17" t="s">
        <v>49</v>
      </c>
      <c r="E378" s="24" t="s">
        <v>589</v>
      </c>
    </row>
    <row r="379" spans="1:16" x14ac:dyDescent="0.25">
      <c r="A379" s="17" t="s">
        <v>49</v>
      </c>
      <c r="E379" s="24" t="s">
        <v>590</v>
      </c>
    </row>
    <row r="380" spans="1:16" ht="150" x14ac:dyDescent="0.25">
      <c r="A380" s="17" t="s">
        <v>51</v>
      </c>
      <c r="E380" s="19" t="s">
        <v>591</v>
      </c>
    </row>
    <row r="381" spans="1:16" x14ac:dyDescent="0.25">
      <c r="A381" s="17" t="s">
        <v>43</v>
      </c>
      <c r="B381" s="17">
        <v>57</v>
      </c>
      <c r="C381" s="18" t="s">
        <v>592</v>
      </c>
      <c r="D381" t="s">
        <v>54</v>
      </c>
      <c r="E381" s="19" t="s">
        <v>593</v>
      </c>
      <c r="F381" s="20" t="s">
        <v>122</v>
      </c>
      <c r="G381" s="21">
        <v>15.771000000000001</v>
      </c>
      <c r="H381" s="22"/>
      <c r="I381" s="22">
        <f>ROUND(G381*H381,P4)</f>
        <v>0</v>
      </c>
      <c r="O381" s="23">
        <f>I381*0.21</f>
        <v>0</v>
      </c>
      <c r="P381">
        <v>3</v>
      </c>
    </row>
    <row r="382" spans="1:16" x14ac:dyDescent="0.25">
      <c r="A382" s="17" t="s">
        <v>47</v>
      </c>
      <c r="E382" s="25" t="s">
        <v>54</v>
      </c>
    </row>
    <row r="383" spans="1:16" ht="30" x14ac:dyDescent="0.25">
      <c r="A383" s="17" t="s">
        <v>49</v>
      </c>
      <c r="E383" s="24" t="s">
        <v>274</v>
      </c>
    </row>
    <row r="384" spans="1:16" x14ac:dyDescent="0.25">
      <c r="A384" s="17" t="s">
        <v>49</v>
      </c>
      <c r="E384" s="24" t="s">
        <v>594</v>
      </c>
    </row>
    <row r="385" spans="1:16" x14ac:dyDescent="0.25">
      <c r="A385" s="17" t="s">
        <v>49</v>
      </c>
      <c r="E385" s="24" t="s">
        <v>595</v>
      </c>
    </row>
    <row r="386" spans="1:16" ht="150" x14ac:dyDescent="0.25">
      <c r="A386" s="17" t="s">
        <v>51</v>
      </c>
      <c r="E386" s="19" t="s">
        <v>591</v>
      </c>
    </row>
    <row r="387" spans="1:16" x14ac:dyDescent="0.25">
      <c r="A387" s="17" t="s">
        <v>43</v>
      </c>
      <c r="B387" s="17">
        <v>58</v>
      </c>
      <c r="C387" s="18" t="s">
        <v>596</v>
      </c>
      <c r="D387" t="s">
        <v>54</v>
      </c>
      <c r="E387" s="19" t="s">
        <v>597</v>
      </c>
      <c r="F387" s="20" t="s">
        <v>91</v>
      </c>
      <c r="G387" s="21">
        <v>1.871</v>
      </c>
      <c r="H387" s="22"/>
      <c r="I387" s="22">
        <f>ROUND(G387*H387,P4)</f>
        <v>0</v>
      </c>
      <c r="O387" s="23">
        <f>I387*0.21</f>
        <v>0</v>
      </c>
      <c r="P387">
        <v>3</v>
      </c>
    </row>
    <row r="388" spans="1:16" x14ac:dyDescent="0.25">
      <c r="A388" s="17" t="s">
        <v>47</v>
      </c>
      <c r="E388" s="25" t="s">
        <v>54</v>
      </c>
    </row>
    <row r="389" spans="1:16" ht="30" x14ac:dyDescent="0.25">
      <c r="A389" s="17" t="s">
        <v>49</v>
      </c>
      <c r="E389" s="24" t="s">
        <v>274</v>
      </c>
    </row>
    <row r="390" spans="1:16" x14ac:dyDescent="0.25">
      <c r="A390" s="17" t="s">
        <v>49</v>
      </c>
      <c r="E390" s="24" t="s">
        <v>598</v>
      </c>
    </row>
    <row r="391" spans="1:16" x14ac:dyDescent="0.25">
      <c r="A391" s="17" t="s">
        <v>49</v>
      </c>
      <c r="E391" s="24" t="s">
        <v>599</v>
      </c>
    </row>
    <row r="392" spans="1:16" x14ac:dyDescent="0.25">
      <c r="A392" s="17" t="s">
        <v>49</v>
      </c>
      <c r="E392" s="24" t="s">
        <v>600</v>
      </c>
    </row>
    <row r="393" spans="1:16" ht="30" x14ac:dyDescent="0.25">
      <c r="A393" s="17" t="s">
        <v>49</v>
      </c>
      <c r="E393" s="24" t="s">
        <v>601</v>
      </c>
    </row>
    <row r="394" spans="1:16" ht="135" x14ac:dyDescent="0.25">
      <c r="A394" s="17" t="s">
        <v>51</v>
      </c>
      <c r="E394" s="19" t="s">
        <v>602</v>
      </c>
    </row>
    <row r="395" spans="1:16" x14ac:dyDescent="0.25">
      <c r="A395" s="14" t="s">
        <v>40</v>
      </c>
      <c r="B395" s="14"/>
      <c r="C395" s="15" t="s">
        <v>603</v>
      </c>
      <c r="D395" s="14"/>
      <c r="E395" s="14" t="s">
        <v>604</v>
      </c>
      <c r="F395" s="14"/>
      <c r="G395" s="14"/>
      <c r="H395" s="14"/>
      <c r="I395" s="16">
        <f>SUMIFS(I396:I410,A396:A410,"P")</f>
        <v>0</v>
      </c>
    </row>
    <row r="396" spans="1:16" ht="30" x14ac:dyDescent="0.25">
      <c r="A396" s="17" t="s">
        <v>43</v>
      </c>
      <c r="B396" s="17">
        <v>59</v>
      </c>
      <c r="C396" s="18" t="s">
        <v>605</v>
      </c>
      <c r="D396" t="s">
        <v>54</v>
      </c>
      <c r="E396" s="19" t="s">
        <v>606</v>
      </c>
      <c r="F396" s="20" t="s">
        <v>91</v>
      </c>
      <c r="G396" s="21">
        <v>2879.5819999999999</v>
      </c>
      <c r="H396" s="22"/>
      <c r="I396" s="22">
        <f>ROUND(G396*H396,P4)</f>
        <v>0</v>
      </c>
      <c r="O396" s="23">
        <f>I396*0.21</f>
        <v>0</v>
      </c>
      <c r="P396">
        <v>3</v>
      </c>
    </row>
    <row r="397" spans="1:16" x14ac:dyDescent="0.25">
      <c r="A397" s="17" t="s">
        <v>47</v>
      </c>
      <c r="E397" s="25" t="s">
        <v>54</v>
      </c>
    </row>
    <row r="398" spans="1:16" ht="30" x14ac:dyDescent="0.25">
      <c r="A398" s="17" t="s">
        <v>49</v>
      </c>
      <c r="E398" s="24" t="s">
        <v>274</v>
      </c>
    </row>
    <row r="399" spans="1:16" x14ac:dyDescent="0.25">
      <c r="A399" s="17" t="s">
        <v>49</v>
      </c>
      <c r="E399" s="24" t="s">
        <v>607</v>
      </c>
    </row>
    <row r="400" spans="1:16" x14ac:dyDescent="0.25">
      <c r="A400" s="17" t="s">
        <v>49</v>
      </c>
      <c r="E400" s="24" t="s">
        <v>608</v>
      </c>
    </row>
    <row r="401" spans="1:16" x14ac:dyDescent="0.25">
      <c r="A401" s="17" t="s">
        <v>49</v>
      </c>
      <c r="E401" s="24" t="s">
        <v>609</v>
      </c>
    </row>
    <row r="402" spans="1:16" ht="165" x14ac:dyDescent="0.25">
      <c r="A402" s="17" t="s">
        <v>51</v>
      </c>
      <c r="E402" s="19" t="s">
        <v>610</v>
      </c>
    </row>
    <row r="403" spans="1:16" ht="30" x14ac:dyDescent="0.25">
      <c r="A403" s="17" t="s">
        <v>43</v>
      </c>
      <c r="B403" s="17">
        <v>60</v>
      </c>
      <c r="C403" s="18" t="s">
        <v>611</v>
      </c>
      <c r="D403" t="s">
        <v>54</v>
      </c>
      <c r="E403" s="19" t="s">
        <v>612</v>
      </c>
      <c r="F403" s="20" t="s">
        <v>91</v>
      </c>
      <c r="G403" s="21">
        <v>37.85</v>
      </c>
      <c r="H403" s="22"/>
      <c r="I403" s="22">
        <f>ROUND(G403*H403,P4)</f>
        <v>0</v>
      </c>
      <c r="O403" s="23">
        <f>I403*0.21</f>
        <v>0</v>
      </c>
      <c r="P403">
        <v>3</v>
      </c>
    </row>
    <row r="404" spans="1:16" x14ac:dyDescent="0.25">
      <c r="A404" s="17" t="s">
        <v>47</v>
      </c>
      <c r="E404" s="25" t="s">
        <v>54</v>
      </c>
    </row>
    <row r="405" spans="1:16" x14ac:dyDescent="0.25">
      <c r="A405" s="17" t="s">
        <v>49</v>
      </c>
      <c r="E405" s="24" t="s">
        <v>613</v>
      </c>
    </row>
    <row r="406" spans="1:16" ht="165" x14ac:dyDescent="0.25">
      <c r="A406" s="17" t="s">
        <v>51</v>
      </c>
      <c r="E406" s="19" t="s">
        <v>610</v>
      </c>
    </row>
    <row r="407" spans="1:16" ht="30" x14ac:dyDescent="0.25">
      <c r="A407" s="17" t="s">
        <v>43</v>
      </c>
      <c r="B407" s="17">
        <v>61</v>
      </c>
      <c r="C407" s="18" t="s">
        <v>614</v>
      </c>
      <c r="D407" t="s">
        <v>54</v>
      </c>
      <c r="E407" s="19" t="s">
        <v>615</v>
      </c>
      <c r="F407" s="20" t="s">
        <v>91</v>
      </c>
      <c r="G407" s="21">
        <v>712.202</v>
      </c>
      <c r="H407" s="22"/>
      <c r="I407" s="22">
        <f>ROUND(G407*H407,P4)</f>
        <v>0</v>
      </c>
      <c r="O407" s="23">
        <f>I407*0.21</f>
        <v>0</v>
      </c>
      <c r="P407">
        <v>3</v>
      </c>
    </row>
    <row r="408" spans="1:16" x14ac:dyDescent="0.25">
      <c r="A408" s="17" t="s">
        <v>47</v>
      </c>
      <c r="E408" s="25" t="s">
        <v>54</v>
      </c>
    </row>
    <row r="409" spans="1:16" x14ac:dyDescent="0.25">
      <c r="A409" s="17" t="s">
        <v>49</v>
      </c>
      <c r="E409" s="24" t="s">
        <v>616</v>
      </c>
    </row>
    <row r="410" spans="1:16" ht="165" x14ac:dyDescent="0.25">
      <c r="A410" s="17" t="s">
        <v>51</v>
      </c>
      <c r="E410" s="19" t="s">
        <v>610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50"/>
  <sheetViews>
    <sheetView topLeftCell="B1" workbookViewId="0">
      <selection activeCell="N6" sqref="N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19</v>
      </c>
      <c r="I3" s="13">
        <f>SUMIFS(I10:I250,A10:A250,"SD")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39" t="s">
        <v>81</v>
      </c>
      <c r="D4" s="4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ht="30" x14ac:dyDescent="0.25">
      <c r="A5" t="s">
        <v>83</v>
      </c>
      <c r="B5" s="11" t="s">
        <v>80</v>
      </c>
      <c r="C5" s="39" t="s">
        <v>617</v>
      </c>
      <c r="D5" s="40"/>
      <c r="E5" s="11" t="s">
        <v>618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39" t="s">
        <v>19</v>
      </c>
      <c r="D6" s="40"/>
      <c r="E6" s="11" t="s">
        <v>20</v>
      </c>
      <c r="F6" s="3"/>
      <c r="G6" s="3"/>
      <c r="H6" s="3"/>
      <c r="I6" s="3"/>
    </row>
    <row r="7" spans="1:16" x14ac:dyDescent="0.25">
      <c r="A7" s="38" t="s">
        <v>30</v>
      </c>
      <c r="B7" s="38" t="s">
        <v>31</v>
      </c>
      <c r="C7" s="38" t="s">
        <v>32</v>
      </c>
      <c r="D7" s="38" t="s">
        <v>33</v>
      </c>
      <c r="E7" s="38" t="s">
        <v>34</v>
      </c>
      <c r="F7" s="38" t="s">
        <v>35</v>
      </c>
      <c r="G7" s="38" t="s">
        <v>36</v>
      </c>
      <c r="H7" s="38" t="s">
        <v>37</v>
      </c>
      <c r="I7" s="38"/>
    </row>
    <row r="8" spans="1:16" x14ac:dyDescent="0.25">
      <c r="A8" s="38"/>
      <c r="B8" s="38"/>
      <c r="C8" s="38"/>
      <c r="D8" s="38"/>
      <c r="E8" s="38"/>
      <c r="F8" s="38"/>
      <c r="G8" s="3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41</v>
      </c>
      <c r="D10" s="14"/>
      <c r="E10" s="14" t="s">
        <v>619</v>
      </c>
      <c r="F10" s="14"/>
      <c r="G10" s="14"/>
      <c r="H10" s="14"/>
      <c r="I10" s="16">
        <f>SUMIFS(I11:I250,A11:A250,"P")</f>
        <v>0</v>
      </c>
    </row>
    <row r="11" spans="1:16" x14ac:dyDescent="0.25">
      <c r="A11" s="17" t="s">
        <v>43</v>
      </c>
      <c r="B11" s="17">
        <v>1</v>
      </c>
      <c r="C11" s="18" t="s">
        <v>620</v>
      </c>
      <c r="D11" t="s">
        <v>54</v>
      </c>
      <c r="E11" s="19" t="s">
        <v>278</v>
      </c>
      <c r="F11" s="20" t="s">
        <v>46</v>
      </c>
      <c r="G11" s="21">
        <v>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x14ac:dyDescent="0.25">
      <c r="A13" s="17" t="s">
        <v>49</v>
      </c>
      <c r="E13" s="24" t="s">
        <v>621</v>
      </c>
    </row>
    <row r="14" spans="1:16" x14ac:dyDescent="0.25">
      <c r="A14" s="17" t="s">
        <v>49</v>
      </c>
      <c r="E14" s="24" t="s">
        <v>622</v>
      </c>
    </row>
    <row r="15" spans="1:16" x14ac:dyDescent="0.25">
      <c r="A15" s="17" t="s">
        <v>49</v>
      </c>
      <c r="E15" s="24" t="s">
        <v>118</v>
      </c>
    </row>
    <row r="16" spans="1:16" x14ac:dyDescent="0.25">
      <c r="A16" s="17" t="s">
        <v>51</v>
      </c>
      <c r="E16" s="25" t="s">
        <v>54</v>
      </c>
    </row>
    <row r="17" spans="1:16" x14ac:dyDescent="0.25">
      <c r="A17" s="17" t="s">
        <v>43</v>
      </c>
      <c r="B17" s="17">
        <v>2</v>
      </c>
      <c r="C17" s="18" t="s">
        <v>623</v>
      </c>
      <c r="D17" t="s">
        <v>54</v>
      </c>
      <c r="E17" s="19" t="s">
        <v>624</v>
      </c>
      <c r="F17" s="20" t="s">
        <v>625</v>
      </c>
      <c r="G17" s="21">
        <v>0.9</v>
      </c>
      <c r="H17" s="22"/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47</v>
      </c>
      <c r="E18" s="25" t="s">
        <v>54</v>
      </c>
    </row>
    <row r="19" spans="1:16" x14ac:dyDescent="0.25">
      <c r="A19" s="17" t="s">
        <v>49</v>
      </c>
      <c r="E19" s="24" t="s">
        <v>626</v>
      </c>
    </row>
    <row r="20" spans="1:16" x14ac:dyDescent="0.25">
      <c r="A20" s="17" t="s">
        <v>49</v>
      </c>
      <c r="E20" s="24" t="s">
        <v>627</v>
      </c>
    </row>
    <row r="21" spans="1:16" x14ac:dyDescent="0.25">
      <c r="A21" s="17" t="s">
        <v>49</v>
      </c>
      <c r="E21" s="24" t="s">
        <v>628</v>
      </c>
    </row>
    <row r="22" spans="1:16" x14ac:dyDescent="0.25">
      <c r="A22" s="17" t="s">
        <v>51</v>
      </c>
      <c r="E22" s="25" t="s">
        <v>54</v>
      </c>
    </row>
    <row r="23" spans="1:16" x14ac:dyDescent="0.25">
      <c r="A23" s="17" t="s">
        <v>43</v>
      </c>
      <c r="B23" s="17">
        <v>3</v>
      </c>
      <c r="C23" s="18" t="s">
        <v>629</v>
      </c>
      <c r="D23" t="s">
        <v>54</v>
      </c>
      <c r="E23" s="19" t="s">
        <v>630</v>
      </c>
      <c r="F23" s="20" t="s">
        <v>122</v>
      </c>
      <c r="G23" s="21">
        <v>11.025</v>
      </c>
      <c r="H23" s="22"/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47</v>
      </c>
      <c r="E24" s="25" t="s">
        <v>54</v>
      </c>
    </row>
    <row r="25" spans="1:16" x14ac:dyDescent="0.25">
      <c r="A25" s="17" t="s">
        <v>49</v>
      </c>
      <c r="E25" s="24" t="s">
        <v>631</v>
      </c>
    </row>
    <row r="26" spans="1:16" x14ac:dyDescent="0.25">
      <c r="A26" s="17" t="s">
        <v>49</v>
      </c>
      <c r="E26" s="24" t="s">
        <v>632</v>
      </c>
    </row>
    <row r="27" spans="1:16" x14ac:dyDescent="0.25">
      <c r="A27" s="17" t="s">
        <v>49</v>
      </c>
      <c r="E27" s="24" t="s">
        <v>633</v>
      </c>
    </row>
    <row r="28" spans="1:16" x14ac:dyDescent="0.25">
      <c r="A28" s="17" t="s">
        <v>51</v>
      </c>
      <c r="E28" s="25" t="s">
        <v>54</v>
      </c>
    </row>
    <row r="29" spans="1:16" x14ac:dyDescent="0.25">
      <c r="A29" s="17" t="s">
        <v>43</v>
      </c>
      <c r="B29" s="17">
        <v>4</v>
      </c>
      <c r="C29" s="18" t="s">
        <v>634</v>
      </c>
      <c r="D29" t="s">
        <v>54</v>
      </c>
      <c r="E29" s="19" t="s">
        <v>635</v>
      </c>
      <c r="F29" s="20" t="s">
        <v>193</v>
      </c>
      <c r="G29" s="21">
        <v>2</v>
      </c>
      <c r="H29" s="22"/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47</v>
      </c>
      <c r="E30" s="25" t="s">
        <v>54</v>
      </c>
    </row>
    <row r="31" spans="1:16" x14ac:dyDescent="0.25">
      <c r="A31" s="17" t="s">
        <v>49</v>
      </c>
      <c r="E31" s="24" t="s">
        <v>636</v>
      </c>
    </row>
    <row r="32" spans="1:16" x14ac:dyDescent="0.25">
      <c r="A32" s="17" t="s">
        <v>49</v>
      </c>
      <c r="E32" s="24" t="s">
        <v>637</v>
      </c>
    </row>
    <row r="33" spans="1:16" x14ac:dyDescent="0.25">
      <c r="A33" s="17" t="s">
        <v>49</v>
      </c>
      <c r="E33" s="24" t="s">
        <v>113</v>
      </c>
    </row>
    <row r="34" spans="1:16" x14ac:dyDescent="0.25">
      <c r="A34" s="17" t="s">
        <v>51</v>
      </c>
      <c r="E34" s="25" t="s">
        <v>54</v>
      </c>
    </row>
    <row r="35" spans="1:16" x14ac:dyDescent="0.25">
      <c r="A35" s="17" t="s">
        <v>43</v>
      </c>
      <c r="B35" s="17">
        <v>5</v>
      </c>
      <c r="C35" s="18" t="s">
        <v>638</v>
      </c>
      <c r="D35" t="s">
        <v>54</v>
      </c>
      <c r="E35" s="19" t="s">
        <v>639</v>
      </c>
      <c r="F35" s="20" t="s">
        <v>170</v>
      </c>
      <c r="G35" s="21">
        <v>40</v>
      </c>
      <c r="H35" s="22"/>
      <c r="I35" s="22">
        <f>ROUND(G35*H35,P4)</f>
        <v>0</v>
      </c>
      <c r="O35" s="23">
        <f>I35*0.21</f>
        <v>0</v>
      </c>
      <c r="P35">
        <v>3</v>
      </c>
    </row>
    <row r="36" spans="1:16" x14ac:dyDescent="0.25">
      <c r="A36" s="17" t="s">
        <v>47</v>
      </c>
      <c r="E36" s="25" t="s">
        <v>54</v>
      </c>
    </row>
    <row r="37" spans="1:16" x14ac:dyDescent="0.25">
      <c r="A37" s="17" t="s">
        <v>49</v>
      </c>
      <c r="E37" s="24" t="s">
        <v>640</v>
      </c>
    </row>
    <row r="38" spans="1:16" x14ac:dyDescent="0.25">
      <c r="A38" s="17" t="s">
        <v>49</v>
      </c>
      <c r="E38" s="24" t="s">
        <v>641</v>
      </c>
    </row>
    <row r="39" spans="1:16" x14ac:dyDescent="0.25">
      <c r="A39" s="17" t="s">
        <v>49</v>
      </c>
      <c r="E39" s="24" t="s">
        <v>642</v>
      </c>
    </row>
    <row r="40" spans="1:16" x14ac:dyDescent="0.25">
      <c r="A40" s="17" t="s">
        <v>51</v>
      </c>
      <c r="E40" s="25" t="s">
        <v>54</v>
      </c>
    </row>
    <row r="41" spans="1:16" x14ac:dyDescent="0.25">
      <c r="A41" s="17" t="s">
        <v>43</v>
      </c>
      <c r="B41" s="17">
        <v>6</v>
      </c>
      <c r="C41" s="18" t="s">
        <v>643</v>
      </c>
      <c r="D41" t="s">
        <v>54</v>
      </c>
      <c r="E41" s="19" t="s">
        <v>644</v>
      </c>
      <c r="F41" s="20" t="s">
        <v>170</v>
      </c>
      <c r="G41" s="21">
        <v>20</v>
      </c>
      <c r="H41" s="22"/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47</v>
      </c>
      <c r="E42" s="25" t="s">
        <v>54</v>
      </c>
    </row>
    <row r="43" spans="1:16" x14ac:dyDescent="0.25">
      <c r="A43" s="17" t="s">
        <v>49</v>
      </c>
      <c r="E43" s="24" t="s">
        <v>645</v>
      </c>
    </row>
    <row r="44" spans="1:16" x14ac:dyDescent="0.25">
      <c r="A44" s="17" t="s">
        <v>49</v>
      </c>
      <c r="E44" s="24" t="s">
        <v>646</v>
      </c>
    </row>
    <row r="45" spans="1:16" x14ac:dyDescent="0.25">
      <c r="A45" s="17" t="s">
        <v>49</v>
      </c>
      <c r="E45" s="24" t="s">
        <v>647</v>
      </c>
    </row>
    <row r="46" spans="1:16" x14ac:dyDescent="0.25">
      <c r="A46" s="17" t="s">
        <v>51</v>
      </c>
      <c r="E46" s="25" t="s">
        <v>54</v>
      </c>
    </row>
    <row r="47" spans="1:16" x14ac:dyDescent="0.25">
      <c r="A47" s="17" t="s">
        <v>43</v>
      </c>
      <c r="B47" s="17">
        <v>7</v>
      </c>
      <c r="C47" s="18" t="s">
        <v>648</v>
      </c>
      <c r="D47" t="s">
        <v>54</v>
      </c>
      <c r="E47" s="19" t="s">
        <v>649</v>
      </c>
      <c r="F47" s="20" t="s">
        <v>170</v>
      </c>
      <c r="G47" s="21">
        <v>60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x14ac:dyDescent="0.25">
      <c r="A49" s="17" t="s">
        <v>49</v>
      </c>
      <c r="E49" s="24" t="s">
        <v>650</v>
      </c>
    </row>
    <row r="50" spans="1:16" x14ac:dyDescent="0.25">
      <c r="A50" s="17" t="s">
        <v>49</v>
      </c>
      <c r="E50" s="24" t="s">
        <v>651</v>
      </c>
    </row>
    <row r="51" spans="1:16" x14ac:dyDescent="0.25">
      <c r="A51" s="17" t="s">
        <v>49</v>
      </c>
      <c r="E51" s="24" t="s">
        <v>652</v>
      </c>
    </row>
    <row r="52" spans="1:16" x14ac:dyDescent="0.25">
      <c r="A52" s="17" t="s">
        <v>51</v>
      </c>
      <c r="E52" s="25" t="s">
        <v>54</v>
      </c>
    </row>
    <row r="53" spans="1:16" x14ac:dyDescent="0.25">
      <c r="A53" s="17" t="s">
        <v>43</v>
      </c>
      <c r="B53" s="17">
        <v>8</v>
      </c>
      <c r="C53" s="18" t="s">
        <v>653</v>
      </c>
      <c r="D53" t="s">
        <v>54</v>
      </c>
      <c r="E53" s="19" t="s">
        <v>654</v>
      </c>
      <c r="F53" s="20" t="s">
        <v>170</v>
      </c>
      <c r="G53" s="21">
        <v>340</v>
      </c>
      <c r="H53" s="22"/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47</v>
      </c>
      <c r="E54" s="25" t="s">
        <v>54</v>
      </c>
    </row>
    <row r="55" spans="1:16" x14ac:dyDescent="0.25">
      <c r="A55" s="17" t="s">
        <v>49</v>
      </c>
      <c r="E55" s="24" t="s">
        <v>655</v>
      </c>
    </row>
    <row r="56" spans="1:16" x14ac:dyDescent="0.25">
      <c r="A56" s="17" t="s">
        <v>49</v>
      </c>
      <c r="E56" s="24" t="s">
        <v>656</v>
      </c>
    </row>
    <row r="57" spans="1:16" x14ac:dyDescent="0.25">
      <c r="A57" s="17" t="s">
        <v>49</v>
      </c>
      <c r="E57" s="24" t="s">
        <v>657</v>
      </c>
    </row>
    <row r="58" spans="1:16" x14ac:dyDescent="0.25">
      <c r="A58" s="17" t="s">
        <v>51</v>
      </c>
      <c r="E58" s="25" t="s">
        <v>54</v>
      </c>
    </row>
    <row r="59" spans="1:16" x14ac:dyDescent="0.25">
      <c r="A59" s="17" t="s">
        <v>43</v>
      </c>
      <c r="B59" s="17">
        <v>9</v>
      </c>
      <c r="C59" s="18" t="s">
        <v>658</v>
      </c>
      <c r="D59" t="s">
        <v>54</v>
      </c>
      <c r="E59" s="19" t="s">
        <v>659</v>
      </c>
      <c r="F59" s="20" t="s">
        <v>193</v>
      </c>
      <c r="G59" s="21">
        <v>4</v>
      </c>
      <c r="H59" s="22"/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47</v>
      </c>
      <c r="E60" s="25" t="s">
        <v>54</v>
      </c>
    </row>
    <row r="61" spans="1:16" x14ac:dyDescent="0.25">
      <c r="A61" s="17" t="s">
        <v>49</v>
      </c>
      <c r="E61" s="24" t="s">
        <v>660</v>
      </c>
    </row>
    <row r="62" spans="1:16" x14ac:dyDescent="0.25">
      <c r="A62" s="17" t="s">
        <v>49</v>
      </c>
      <c r="E62" s="24" t="s">
        <v>661</v>
      </c>
    </row>
    <row r="63" spans="1:16" x14ac:dyDescent="0.25">
      <c r="A63" s="17" t="s">
        <v>49</v>
      </c>
      <c r="E63" s="24" t="s">
        <v>223</v>
      </c>
    </row>
    <row r="64" spans="1:16" x14ac:dyDescent="0.25">
      <c r="A64" s="17" t="s">
        <v>51</v>
      </c>
      <c r="E64" s="25" t="s">
        <v>54</v>
      </c>
    </row>
    <row r="65" spans="1:16" x14ac:dyDescent="0.25">
      <c r="A65" s="17" t="s">
        <v>43</v>
      </c>
      <c r="B65" s="17">
        <v>10</v>
      </c>
      <c r="C65" s="18" t="s">
        <v>662</v>
      </c>
      <c r="D65" t="s">
        <v>54</v>
      </c>
      <c r="E65" s="19" t="s">
        <v>663</v>
      </c>
      <c r="F65" s="20" t="s">
        <v>193</v>
      </c>
      <c r="G65" s="21">
        <v>3</v>
      </c>
      <c r="H65" s="22"/>
      <c r="I65" s="22">
        <f>ROUND(G65*H65,P4)</f>
        <v>0</v>
      </c>
      <c r="O65" s="23">
        <f>I65*0.21</f>
        <v>0</v>
      </c>
      <c r="P65">
        <v>3</v>
      </c>
    </row>
    <row r="66" spans="1:16" x14ac:dyDescent="0.25">
      <c r="A66" s="17" t="s">
        <v>47</v>
      </c>
      <c r="E66" s="25" t="s">
        <v>54</v>
      </c>
    </row>
    <row r="67" spans="1:16" x14ac:dyDescent="0.25">
      <c r="A67" s="17" t="s">
        <v>49</v>
      </c>
      <c r="E67" s="24" t="s">
        <v>664</v>
      </c>
    </row>
    <row r="68" spans="1:16" x14ac:dyDescent="0.25">
      <c r="A68" s="17" t="s">
        <v>49</v>
      </c>
      <c r="E68" s="24" t="s">
        <v>665</v>
      </c>
    </row>
    <row r="69" spans="1:16" x14ac:dyDescent="0.25">
      <c r="A69" s="17" t="s">
        <v>49</v>
      </c>
      <c r="E69" s="24" t="s">
        <v>666</v>
      </c>
    </row>
    <row r="70" spans="1:16" x14ac:dyDescent="0.25">
      <c r="A70" s="17" t="s">
        <v>51</v>
      </c>
      <c r="E70" s="25" t="s">
        <v>54</v>
      </c>
    </row>
    <row r="71" spans="1:16" x14ac:dyDescent="0.25">
      <c r="A71" s="17" t="s">
        <v>43</v>
      </c>
      <c r="B71" s="17">
        <v>11</v>
      </c>
      <c r="C71" s="18" t="s">
        <v>667</v>
      </c>
      <c r="D71" t="s">
        <v>54</v>
      </c>
      <c r="E71" s="19" t="s">
        <v>668</v>
      </c>
      <c r="F71" s="20" t="s">
        <v>193</v>
      </c>
      <c r="G71" s="21">
        <v>1</v>
      </c>
      <c r="H71" s="22"/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47</v>
      </c>
      <c r="E72" s="25" t="s">
        <v>54</v>
      </c>
    </row>
    <row r="73" spans="1:16" x14ac:dyDescent="0.25">
      <c r="A73" s="17" t="s">
        <v>49</v>
      </c>
      <c r="E73" s="24" t="s">
        <v>669</v>
      </c>
    </row>
    <row r="74" spans="1:16" x14ac:dyDescent="0.25">
      <c r="A74" s="17" t="s">
        <v>49</v>
      </c>
      <c r="E74" s="24" t="s">
        <v>622</v>
      </c>
    </row>
    <row r="75" spans="1:16" x14ac:dyDescent="0.25">
      <c r="A75" s="17" t="s">
        <v>49</v>
      </c>
      <c r="E75" s="24" t="s">
        <v>118</v>
      </c>
    </row>
    <row r="76" spans="1:16" x14ac:dyDescent="0.25">
      <c r="A76" s="17" t="s">
        <v>51</v>
      </c>
      <c r="E76" s="25" t="s">
        <v>54</v>
      </c>
    </row>
    <row r="77" spans="1:16" x14ac:dyDescent="0.25">
      <c r="A77" s="17" t="s">
        <v>43</v>
      </c>
      <c r="B77" s="17">
        <v>12</v>
      </c>
      <c r="C77" s="18" t="s">
        <v>670</v>
      </c>
      <c r="D77" t="s">
        <v>54</v>
      </c>
      <c r="E77" s="19" t="s">
        <v>671</v>
      </c>
      <c r="F77" s="20" t="s">
        <v>672</v>
      </c>
      <c r="G77" s="21">
        <v>4</v>
      </c>
      <c r="H77" s="22"/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47</v>
      </c>
      <c r="E78" s="25" t="s">
        <v>54</v>
      </c>
    </row>
    <row r="79" spans="1:16" x14ac:dyDescent="0.25">
      <c r="A79" s="17" t="s">
        <v>49</v>
      </c>
      <c r="E79" s="24" t="s">
        <v>673</v>
      </c>
    </row>
    <row r="80" spans="1:16" x14ac:dyDescent="0.25">
      <c r="A80" s="17" t="s">
        <v>49</v>
      </c>
      <c r="E80" s="24" t="s">
        <v>661</v>
      </c>
    </row>
    <row r="81" spans="1:16" x14ac:dyDescent="0.25">
      <c r="A81" s="17" t="s">
        <v>49</v>
      </c>
      <c r="E81" s="24" t="s">
        <v>223</v>
      </c>
    </row>
    <row r="82" spans="1:16" x14ac:dyDescent="0.25">
      <c r="A82" s="17" t="s">
        <v>51</v>
      </c>
      <c r="E82" s="25" t="s">
        <v>54</v>
      </c>
    </row>
    <row r="83" spans="1:16" ht="30" x14ac:dyDescent="0.25">
      <c r="A83" s="17" t="s">
        <v>43</v>
      </c>
      <c r="B83" s="17">
        <v>13</v>
      </c>
      <c r="C83" s="18" t="s">
        <v>674</v>
      </c>
      <c r="D83" t="s">
        <v>54</v>
      </c>
      <c r="E83" s="19" t="s">
        <v>675</v>
      </c>
      <c r="F83" s="20" t="s">
        <v>676</v>
      </c>
      <c r="G83" s="21">
        <v>0.8</v>
      </c>
      <c r="H83" s="22"/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47</v>
      </c>
      <c r="E84" s="25" t="s">
        <v>54</v>
      </c>
    </row>
    <row r="85" spans="1:16" x14ac:dyDescent="0.25">
      <c r="A85" s="17" t="s">
        <v>49</v>
      </c>
      <c r="E85" s="24" t="s">
        <v>677</v>
      </c>
    </row>
    <row r="86" spans="1:16" x14ac:dyDescent="0.25">
      <c r="A86" s="17" t="s">
        <v>49</v>
      </c>
      <c r="E86" s="24" t="s">
        <v>678</v>
      </c>
    </row>
    <row r="87" spans="1:16" x14ac:dyDescent="0.25">
      <c r="A87" s="17" t="s">
        <v>49</v>
      </c>
      <c r="E87" s="24" t="s">
        <v>679</v>
      </c>
    </row>
    <row r="88" spans="1:16" x14ac:dyDescent="0.25">
      <c r="A88" s="17" t="s">
        <v>51</v>
      </c>
      <c r="E88" s="25" t="s">
        <v>54</v>
      </c>
    </row>
    <row r="89" spans="1:16" ht="30" x14ac:dyDescent="0.25">
      <c r="A89" s="17" t="s">
        <v>43</v>
      </c>
      <c r="B89" s="17">
        <v>14</v>
      </c>
      <c r="C89" s="18" t="s">
        <v>680</v>
      </c>
      <c r="D89" t="s">
        <v>54</v>
      </c>
      <c r="E89" s="19" t="s">
        <v>681</v>
      </c>
      <c r="F89" s="20" t="s">
        <v>170</v>
      </c>
      <c r="G89" s="21">
        <v>80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25" t="s">
        <v>54</v>
      </c>
    </row>
    <row r="91" spans="1:16" x14ac:dyDescent="0.25">
      <c r="A91" s="17" t="s">
        <v>49</v>
      </c>
      <c r="E91" s="24" t="s">
        <v>682</v>
      </c>
    </row>
    <row r="92" spans="1:16" x14ac:dyDescent="0.25">
      <c r="A92" s="17" t="s">
        <v>49</v>
      </c>
      <c r="E92" s="24" t="s">
        <v>683</v>
      </c>
    </row>
    <row r="93" spans="1:16" x14ac:dyDescent="0.25">
      <c r="A93" s="17" t="s">
        <v>49</v>
      </c>
      <c r="E93" s="24" t="s">
        <v>684</v>
      </c>
    </row>
    <row r="94" spans="1:16" x14ac:dyDescent="0.25">
      <c r="A94" s="17" t="s">
        <v>51</v>
      </c>
      <c r="E94" s="25" t="s">
        <v>54</v>
      </c>
    </row>
    <row r="95" spans="1:16" ht="30" x14ac:dyDescent="0.25">
      <c r="A95" s="17" t="s">
        <v>43</v>
      </c>
      <c r="B95" s="17">
        <v>15</v>
      </c>
      <c r="C95" s="18" t="s">
        <v>685</v>
      </c>
      <c r="D95" t="s">
        <v>54</v>
      </c>
      <c r="E95" s="19" t="s">
        <v>686</v>
      </c>
      <c r="F95" s="20" t="s">
        <v>170</v>
      </c>
      <c r="G95" s="21">
        <v>80</v>
      </c>
      <c r="H95" s="22"/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47</v>
      </c>
      <c r="E96" s="25" t="s">
        <v>54</v>
      </c>
    </row>
    <row r="97" spans="1:16" x14ac:dyDescent="0.25">
      <c r="A97" s="17" t="s">
        <v>49</v>
      </c>
      <c r="E97" s="24" t="s">
        <v>682</v>
      </c>
    </row>
    <row r="98" spans="1:16" x14ac:dyDescent="0.25">
      <c r="A98" s="17" t="s">
        <v>49</v>
      </c>
      <c r="E98" s="24" t="s">
        <v>683</v>
      </c>
    </row>
    <row r="99" spans="1:16" x14ac:dyDescent="0.25">
      <c r="A99" s="17" t="s">
        <v>49</v>
      </c>
      <c r="E99" s="24" t="s">
        <v>684</v>
      </c>
    </row>
    <row r="100" spans="1:16" x14ac:dyDescent="0.25">
      <c r="A100" s="17" t="s">
        <v>51</v>
      </c>
      <c r="E100" s="25" t="s">
        <v>54</v>
      </c>
    </row>
    <row r="101" spans="1:16" x14ac:dyDescent="0.25">
      <c r="A101" s="17" t="s">
        <v>43</v>
      </c>
      <c r="B101" s="17">
        <v>16</v>
      </c>
      <c r="C101" s="18" t="s">
        <v>687</v>
      </c>
      <c r="D101" t="s">
        <v>54</v>
      </c>
      <c r="E101" s="19" t="s">
        <v>688</v>
      </c>
      <c r="F101" s="20" t="s">
        <v>689</v>
      </c>
      <c r="G101" s="21">
        <v>2.4</v>
      </c>
      <c r="H101" s="22"/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47</v>
      </c>
      <c r="E102" s="25" t="s">
        <v>54</v>
      </c>
    </row>
    <row r="103" spans="1:16" x14ac:dyDescent="0.25">
      <c r="A103" s="17" t="s">
        <v>49</v>
      </c>
      <c r="E103" s="24" t="s">
        <v>690</v>
      </c>
    </row>
    <row r="104" spans="1:16" x14ac:dyDescent="0.25">
      <c r="A104" s="17" t="s">
        <v>49</v>
      </c>
      <c r="E104" s="24" t="s">
        <v>691</v>
      </c>
    </row>
    <row r="105" spans="1:16" x14ac:dyDescent="0.25">
      <c r="A105" s="17" t="s">
        <v>49</v>
      </c>
      <c r="E105" s="24" t="s">
        <v>692</v>
      </c>
    </row>
    <row r="106" spans="1:16" x14ac:dyDescent="0.25">
      <c r="A106" s="17" t="s">
        <v>51</v>
      </c>
      <c r="E106" s="25" t="s">
        <v>54</v>
      </c>
    </row>
    <row r="107" spans="1:16" x14ac:dyDescent="0.25">
      <c r="A107" s="17" t="s">
        <v>43</v>
      </c>
      <c r="B107" s="17">
        <v>17</v>
      </c>
      <c r="C107" s="18" t="s">
        <v>693</v>
      </c>
      <c r="D107" t="s">
        <v>54</v>
      </c>
      <c r="E107" s="19" t="s">
        <v>694</v>
      </c>
      <c r="F107" s="20" t="s">
        <v>170</v>
      </c>
      <c r="G107" s="21">
        <v>80</v>
      </c>
      <c r="H107" s="22"/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47</v>
      </c>
      <c r="E108" s="25" t="s">
        <v>54</v>
      </c>
    </row>
    <row r="109" spans="1:16" x14ac:dyDescent="0.25">
      <c r="A109" s="17" t="s">
        <v>49</v>
      </c>
      <c r="E109" s="24" t="s">
        <v>682</v>
      </c>
    </row>
    <row r="110" spans="1:16" x14ac:dyDescent="0.25">
      <c r="A110" s="17" t="s">
        <v>49</v>
      </c>
      <c r="E110" s="24" t="s">
        <v>683</v>
      </c>
    </row>
    <row r="111" spans="1:16" x14ac:dyDescent="0.25">
      <c r="A111" s="17" t="s">
        <v>49</v>
      </c>
      <c r="E111" s="24" t="s">
        <v>684</v>
      </c>
    </row>
    <row r="112" spans="1:16" x14ac:dyDescent="0.25">
      <c r="A112" s="17" t="s">
        <v>51</v>
      </c>
      <c r="E112" s="25" t="s">
        <v>54</v>
      </c>
    </row>
    <row r="113" spans="1:16" x14ac:dyDescent="0.25">
      <c r="A113" s="17" t="s">
        <v>43</v>
      </c>
      <c r="B113" s="17">
        <v>18</v>
      </c>
      <c r="C113" s="18" t="s">
        <v>695</v>
      </c>
      <c r="D113" t="s">
        <v>54</v>
      </c>
      <c r="E113" s="19" t="s">
        <v>696</v>
      </c>
      <c r="F113" s="20" t="s">
        <v>170</v>
      </c>
      <c r="G113" s="21">
        <v>80</v>
      </c>
      <c r="H113" s="22"/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47</v>
      </c>
      <c r="E114" s="25" t="s">
        <v>54</v>
      </c>
    </row>
    <row r="115" spans="1:16" x14ac:dyDescent="0.25">
      <c r="A115" s="17" t="s">
        <v>49</v>
      </c>
      <c r="E115" s="24" t="s">
        <v>697</v>
      </c>
    </row>
    <row r="116" spans="1:16" x14ac:dyDescent="0.25">
      <c r="A116" s="17" t="s">
        <v>49</v>
      </c>
      <c r="E116" s="24" t="s">
        <v>683</v>
      </c>
    </row>
    <row r="117" spans="1:16" x14ac:dyDescent="0.25">
      <c r="A117" s="17" t="s">
        <v>49</v>
      </c>
      <c r="E117" s="24" t="s">
        <v>684</v>
      </c>
    </row>
    <row r="118" spans="1:16" x14ac:dyDescent="0.25">
      <c r="A118" s="17" t="s">
        <v>51</v>
      </c>
      <c r="E118" s="25" t="s">
        <v>54</v>
      </c>
    </row>
    <row r="119" spans="1:16" x14ac:dyDescent="0.25">
      <c r="A119" s="17" t="s">
        <v>43</v>
      </c>
      <c r="B119" s="17">
        <v>19</v>
      </c>
      <c r="C119" s="18" t="s">
        <v>698</v>
      </c>
      <c r="D119" t="s">
        <v>54</v>
      </c>
      <c r="E119" s="19" t="s">
        <v>699</v>
      </c>
      <c r="F119" s="20" t="s">
        <v>170</v>
      </c>
      <c r="G119" s="21">
        <v>1300</v>
      </c>
      <c r="H119" s="22"/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47</v>
      </c>
      <c r="E120" s="25" t="s">
        <v>54</v>
      </c>
    </row>
    <row r="121" spans="1:16" x14ac:dyDescent="0.25">
      <c r="A121" s="17" t="s">
        <v>49</v>
      </c>
      <c r="E121" s="24" t="s">
        <v>700</v>
      </c>
    </row>
    <row r="122" spans="1:16" x14ac:dyDescent="0.25">
      <c r="A122" s="17" t="s">
        <v>49</v>
      </c>
      <c r="E122" s="24" t="s">
        <v>701</v>
      </c>
    </row>
    <row r="123" spans="1:16" x14ac:dyDescent="0.25">
      <c r="A123" s="17" t="s">
        <v>49</v>
      </c>
      <c r="E123" s="24" t="s">
        <v>702</v>
      </c>
    </row>
    <row r="124" spans="1:16" x14ac:dyDescent="0.25">
      <c r="A124" s="17" t="s">
        <v>51</v>
      </c>
      <c r="E124" s="25" t="s">
        <v>54</v>
      </c>
    </row>
    <row r="125" spans="1:16" x14ac:dyDescent="0.25">
      <c r="A125" s="17" t="s">
        <v>43</v>
      </c>
      <c r="B125" s="17">
        <v>20</v>
      </c>
      <c r="C125" s="18" t="s">
        <v>703</v>
      </c>
      <c r="D125" t="s">
        <v>54</v>
      </c>
      <c r="E125" s="19" t="s">
        <v>704</v>
      </c>
      <c r="F125" s="20" t="s">
        <v>170</v>
      </c>
      <c r="G125" s="21">
        <v>40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x14ac:dyDescent="0.25">
      <c r="A127" s="17" t="s">
        <v>49</v>
      </c>
      <c r="E127" s="24" t="s">
        <v>705</v>
      </c>
    </row>
    <row r="128" spans="1:16" x14ac:dyDescent="0.25">
      <c r="A128" s="17" t="s">
        <v>49</v>
      </c>
      <c r="E128" s="24" t="s">
        <v>641</v>
      </c>
    </row>
    <row r="129" spans="1:16" x14ac:dyDescent="0.25">
      <c r="A129" s="17" t="s">
        <v>49</v>
      </c>
      <c r="E129" s="24" t="s">
        <v>642</v>
      </c>
    </row>
    <row r="130" spans="1:16" x14ac:dyDescent="0.25">
      <c r="A130" s="17" t="s">
        <v>51</v>
      </c>
      <c r="E130" s="25" t="s">
        <v>54</v>
      </c>
    </row>
    <row r="131" spans="1:16" x14ac:dyDescent="0.25">
      <c r="A131" s="17" t="s">
        <v>43</v>
      </c>
      <c r="B131" s="17">
        <v>21</v>
      </c>
      <c r="C131" s="18" t="s">
        <v>706</v>
      </c>
      <c r="D131" t="s">
        <v>54</v>
      </c>
      <c r="E131" s="19" t="s">
        <v>707</v>
      </c>
      <c r="F131" s="20" t="s">
        <v>170</v>
      </c>
      <c r="G131" s="21">
        <v>120</v>
      </c>
      <c r="H131" s="22"/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47</v>
      </c>
      <c r="E132" s="25" t="s">
        <v>54</v>
      </c>
    </row>
    <row r="133" spans="1:16" x14ac:dyDescent="0.25">
      <c r="A133" s="17" t="s">
        <v>49</v>
      </c>
      <c r="E133" s="24" t="s">
        <v>708</v>
      </c>
    </row>
    <row r="134" spans="1:16" x14ac:dyDescent="0.25">
      <c r="A134" s="17" t="s">
        <v>49</v>
      </c>
      <c r="E134" s="24" t="s">
        <v>709</v>
      </c>
    </row>
    <row r="135" spans="1:16" x14ac:dyDescent="0.25">
      <c r="A135" s="17" t="s">
        <v>49</v>
      </c>
      <c r="E135" s="24" t="s">
        <v>710</v>
      </c>
    </row>
    <row r="136" spans="1:16" x14ac:dyDescent="0.25">
      <c r="A136" s="17" t="s">
        <v>51</v>
      </c>
      <c r="E136" s="25" t="s">
        <v>54</v>
      </c>
    </row>
    <row r="137" spans="1:16" x14ac:dyDescent="0.25">
      <c r="A137" s="17" t="s">
        <v>43</v>
      </c>
      <c r="B137" s="17">
        <v>22</v>
      </c>
      <c r="C137" s="18" t="s">
        <v>711</v>
      </c>
      <c r="D137" t="s">
        <v>54</v>
      </c>
      <c r="E137" s="19" t="s">
        <v>712</v>
      </c>
      <c r="F137" s="20" t="s">
        <v>170</v>
      </c>
      <c r="G137" s="21">
        <v>10</v>
      </c>
      <c r="H137" s="22"/>
      <c r="I137" s="22">
        <f>ROUND(G137*H137,P4)</f>
        <v>0</v>
      </c>
      <c r="O137" s="23">
        <f>I137*0.21</f>
        <v>0</v>
      </c>
      <c r="P137">
        <v>3</v>
      </c>
    </row>
    <row r="138" spans="1:16" x14ac:dyDescent="0.25">
      <c r="A138" s="17" t="s">
        <v>47</v>
      </c>
      <c r="E138" s="25" t="s">
        <v>54</v>
      </c>
    </row>
    <row r="139" spans="1:16" x14ac:dyDescent="0.25">
      <c r="A139" s="17" t="s">
        <v>49</v>
      </c>
      <c r="E139" s="24" t="s">
        <v>713</v>
      </c>
    </row>
    <row r="140" spans="1:16" x14ac:dyDescent="0.25">
      <c r="A140" s="17" t="s">
        <v>49</v>
      </c>
      <c r="E140" s="24" t="s">
        <v>714</v>
      </c>
    </row>
    <row r="141" spans="1:16" x14ac:dyDescent="0.25">
      <c r="A141" s="17" t="s">
        <v>49</v>
      </c>
      <c r="E141" s="24" t="s">
        <v>715</v>
      </c>
    </row>
    <row r="142" spans="1:16" x14ac:dyDescent="0.25">
      <c r="A142" s="17" t="s">
        <v>51</v>
      </c>
      <c r="E142" s="25" t="s">
        <v>54</v>
      </c>
    </row>
    <row r="143" spans="1:16" x14ac:dyDescent="0.25">
      <c r="A143" s="17" t="s">
        <v>43</v>
      </c>
      <c r="B143" s="17">
        <v>23</v>
      </c>
      <c r="C143" s="18" t="s">
        <v>716</v>
      </c>
      <c r="D143" t="s">
        <v>54</v>
      </c>
      <c r="E143" s="19" t="s">
        <v>717</v>
      </c>
      <c r="F143" s="20" t="s">
        <v>718</v>
      </c>
      <c r="G143" s="21">
        <v>1</v>
      </c>
      <c r="H143" s="22"/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47</v>
      </c>
      <c r="E144" s="25" t="s">
        <v>54</v>
      </c>
    </row>
    <row r="145" spans="1:16" x14ac:dyDescent="0.25">
      <c r="A145" s="17" t="s">
        <v>49</v>
      </c>
      <c r="E145" s="24" t="s">
        <v>621</v>
      </c>
    </row>
    <row r="146" spans="1:16" x14ac:dyDescent="0.25">
      <c r="A146" s="17" t="s">
        <v>49</v>
      </c>
      <c r="E146" s="24" t="s">
        <v>622</v>
      </c>
    </row>
    <row r="147" spans="1:16" x14ac:dyDescent="0.25">
      <c r="A147" s="17" t="s">
        <v>49</v>
      </c>
      <c r="E147" s="24" t="s">
        <v>118</v>
      </c>
    </row>
    <row r="148" spans="1:16" x14ac:dyDescent="0.25">
      <c r="A148" s="17" t="s">
        <v>51</v>
      </c>
      <c r="E148" s="25" t="s">
        <v>54</v>
      </c>
    </row>
    <row r="149" spans="1:16" x14ac:dyDescent="0.25">
      <c r="A149" s="17" t="s">
        <v>43</v>
      </c>
      <c r="B149" s="17">
        <v>24</v>
      </c>
      <c r="C149" s="18" t="s">
        <v>719</v>
      </c>
      <c r="D149" t="s">
        <v>54</v>
      </c>
      <c r="E149" s="19" t="s">
        <v>720</v>
      </c>
      <c r="F149" s="20" t="s">
        <v>170</v>
      </c>
      <c r="G149" s="21">
        <v>40</v>
      </c>
      <c r="H149" s="22"/>
      <c r="I149" s="22">
        <f>ROUND(G149*H149,P4)</f>
        <v>0</v>
      </c>
      <c r="O149" s="23">
        <f>I149*0.21</f>
        <v>0</v>
      </c>
      <c r="P149">
        <v>3</v>
      </c>
    </row>
    <row r="150" spans="1:16" x14ac:dyDescent="0.25">
      <c r="A150" s="17" t="s">
        <v>47</v>
      </c>
      <c r="E150" s="25" t="s">
        <v>54</v>
      </c>
    </row>
    <row r="151" spans="1:16" x14ac:dyDescent="0.25">
      <c r="A151" s="17" t="s">
        <v>49</v>
      </c>
      <c r="E151" s="24" t="s">
        <v>640</v>
      </c>
    </row>
    <row r="152" spans="1:16" x14ac:dyDescent="0.25">
      <c r="A152" s="17" t="s">
        <v>49</v>
      </c>
      <c r="E152" s="24" t="s">
        <v>721</v>
      </c>
    </row>
    <row r="153" spans="1:16" x14ac:dyDescent="0.25">
      <c r="A153" s="17" t="s">
        <v>49</v>
      </c>
      <c r="E153" s="24" t="s">
        <v>642</v>
      </c>
    </row>
    <row r="154" spans="1:16" x14ac:dyDescent="0.25">
      <c r="A154" s="17" t="s">
        <v>51</v>
      </c>
      <c r="E154" s="25" t="s">
        <v>54</v>
      </c>
    </row>
    <row r="155" spans="1:16" x14ac:dyDescent="0.25">
      <c r="A155" s="17" t="s">
        <v>43</v>
      </c>
      <c r="B155" s="17">
        <v>25</v>
      </c>
      <c r="C155" s="18" t="s">
        <v>722</v>
      </c>
      <c r="D155" t="s">
        <v>54</v>
      </c>
      <c r="E155" s="19" t="s">
        <v>723</v>
      </c>
      <c r="F155" s="20" t="s">
        <v>724</v>
      </c>
      <c r="G155" s="21">
        <v>2</v>
      </c>
      <c r="H155" s="22"/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47</v>
      </c>
      <c r="E156" s="25" t="s">
        <v>54</v>
      </c>
    </row>
    <row r="157" spans="1:16" x14ac:dyDescent="0.25">
      <c r="A157" s="17" t="s">
        <v>49</v>
      </c>
      <c r="E157" s="24" t="s">
        <v>636</v>
      </c>
    </row>
    <row r="158" spans="1:16" x14ac:dyDescent="0.25">
      <c r="A158" s="17" t="s">
        <v>49</v>
      </c>
      <c r="E158" s="24" t="s">
        <v>637</v>
      </c>
    </row>
    <row r="159" spans="1:16" x14ac:dyDescent="0.25">
      <c r="A159" s="17" t="s">
        <v>49</v>
      </c>
      <c r="E159" s="24" t="s">
        <v>113</v>
      </c>
    </row>
    <row r="160" spans="1:16" x14ac:dyDescent="0.25">
      <c r="A160" s="17" t="s">
        <v>51</v>
      </c>
      <c r="E160" s="25" t="s">
        <v>54</v>
      </c>
    </row>
    <row r="161" spans="1:16" x14ac:dyDescent="0.25">
      <c r="A161" s="17" t="s">
        <v>43</v>
      </c>
      <c r="B161" s="17">
        <v>26</v>
      </c>
      <c r="C161" s="18" t="s">
        <v>725</v>
      </c>
      <c r="D161" t="s">
        <v>54</v>
      </c>
      <c r="E161" s="19" t="s">
        <v>726</v>
      </c>
      <c r="F161" s="20" t="s">
        <v>724</v>
      </c>
      <c r="G161" s="21">
        <v>4</v>
      </c>
      <c r="H161" s="22"/>
      <c r="I161" s="22">
        <f>ROUND(G161*H161,P4)</f>
        <v>0</v>
      </c>
      <c r="O161" s="23">
        <f>I161*0.21</f>
        <v>0</v>
      </c>
      <c r="P161">
        <v>3</v>
      </c>
    </row>
    <row r="162" spans="1:16" x14ac:dyDescent="0.25">
      <c r="A162" s="17" t="s">
        <v>47</v>
      </c>
      <c r="E162" s="25" t="s">
        <v>54</v>
      </c>
    </row>
    <row r="163" spans="1:16" x14ac:dyDescent="0.25">
      <c r="A163" s="17" t="s">
        <v>49</v>
      </c>
      <c r="E163" s="24" t="s">
        <v>727</v>
      </c>
    </row>
    <row r="164" spans="1:16" x14ac:dyDescent="0.25">
      <c r="A164" s="17" t="s">
        <v>49</v>
      </c>
      <c r="E164" s="24" t="s">
        <v>661</v>
      </c>
    </row>
    <row r="165" spans="1:16" x14ac:dyDescent="0.25">
      <c r="A165" s="17" t="s">
        <v>49</v>
      </c>
      <c r="E165" s="24" t="s">
        <v>223</v>
      </c>
    </row>
    <row r="166" spans="1:16" x14ac:dyDescent="0.25">
      <c r="A166" s="17" t="s">
        <v>51</v>
      </c>
      <c r="E166" s="25" t="s">
        <v>54</v>
      </c>
    </row>
    <row r="167" spans="1:16" x14ac:dyDescent="0.25">
      <c r="A167" s="17" t="s">
        <v>43</v>
      </c>
      <c r="B167" s="17">
        <v>27</v>
      </c>
      <c r="C167" s="18" t="s">
        <v>728</v>
      </c>
      <c r="D167" t="s">
        <v>54</v>
      </c>
      <c r="E167" s="19" t="s">
        <v>729</v>
      </c>
      <c r="F167" s="20" t="s">
        <v>724</v>
      </c>
      <c r="G167" s="21">
        <v>2</v>
      </c>
      <c r="H167" s="22"/>
      <c r="I167" s="22">
        <f>ROUND(G167*H167,P4)</f>
        <v>0</v>
      </c>
      <c r="O167" s="23">
        <f>I167*0.21</f>
        <v>0</v>
      </c>
      <c r="P167">
        <v>3</v>
      </c>
    </row>
    <row r="168" spans="1:16" x14ac:dyDescent="0.25">
      <c r="A168" s="17" t="s">
        <v>47</v>
      </c>
      <c r="E168" s="25" t="s">
        <v>54</v>
      </c>
    </row>
    <row r="169" spans="1:16" x14ac:dyDescent="0.25">
      <c r="A169" s="17" t="s">
        <v>49</v>
      </c>
      <c r="E169" s="24" t="s">
        <v>730</v>
      </c>
    </row>
    <row r="170" spans="1:16" x14ac:dyDescent="0.25">
      <c r="A170" s="17" t="s">
        <v>49</v>
      </c>
      <c r="E170" s="24" t="s">
        <v>637</v>
      </c>
    </row>
    <row r="171" spans="1:16" x14ac:dyDescent="0.25">
      <c r="A171" s="17" t="s">
        <v>49</v>
      </c>
      <c r="E171" s="24" t="s">
        <v>113</v>
      </c>
    </row>
    <row r="172" spans="1:16" x14ac:dyDescent="0.25">
      <c r="A172" s="17" t="s">
        <v>51</v>
      </c>
      <c r="E172" s="25" t="s">
        <v>54</v>
      </c>
    </row>
    <row r="173" spans="1:16" x14ac:dyDescent="0.25">
      <c r="A173" s="17" t="s">
        <v>43</v>
      </c>
      <c r="B173" s="17">
        <v>28</v>
      </c>
      <c r="C173" s="18" t="s">
        <v>731</v>
      </c>
      <c r="D173" t="s">
        <v>54</v>
      </c>
      <c r="E173" s="19" t="s">
        <v>732</v>
      </c>
      <c r="F173" s="20" t="s">
        <v>193</v>
      </c>
      <c r="G173" s="21">
        <v>2</v>
      </c>
      <c r="H173" s="22"/>
      <c r="I173" s="22">
        <f>ROUND(G173*H173,P4)</f>
        <v>0</v>
      </c>
      <c r="O173" s="23">
        <f>I173*0.21</f>
        <v>0</v>
      </c>
      <c r="P173">
        <v>3</v>
      </c>
    </row>
    <row r="174" spans="1:16" x14ac:dyDescent="0.25">
      <c r="A174" s="17" t="s">
        <v>47</v>
      </c>
      <c r="E174" s="25" t="s">
        <v>54</v>
      </c>
    </row>
    <row r="175" spans="1:16" x14ac:dyDescent="0.25">
      <c r="A175" s="17" t="s">
        <v>49</v>
      </c>
      <c r="E175" s="24" t="s">
        <v>636</v>
      </c>
    </row>
    <row r="176" spans="1:16" x14ac:dyDescent="0.25">
      <c r="A176" s="17" t="s">
        <v>49</v>
      </c>
      <c r="E176" s="24" t="s">
        <v>637</v>
      </c>
    </row>
    <row r="177" spans="1:16" x14ac:dyDescent="0.25">
      <c r="A177" s="17" t="s">
        <v>49</v>
      </c>
      <c r="E177" s="24" t="s">
        <v>113</v>
      </c>
    </row>
    <row r="178" spans="1:16" x14ac:dyDescent="0.25">
      <c r="A178" s="17" t="s">
        <v>51</v>
      </c>
      <c r="E178" s="25" t="s">
        <v>54</v>
      </c>
    </row>
    <row r="179" spans="1:16" x14ac:dyDescent="0.25">
      <c r="A179" s="17" t="s">
        <v>43</v>
      </c>
      <c r="B179" s="17">
        <v>29</v>
      </c>
      <c r="C179" s="18" t="s">
        <v>733</v>
      </c>
      <c r="D179" t="s">
        <v>54</v>
      </c>
      <c r="E179" s="19" t="s">
        <v>734</v>
      </c>
      <c r="F179" s="20" t="s">
        <v>193</v>
      </c>
      <c r="G179" s="21">
        <v>2</v>
      </c>
      <c r="H179" s="22"/>
      <c r="I179" s="22">
        <f>ROUND(G179*H179,P4)</f>
        <v>0</v>
      </c>
      <c r="O179" s="23">
        <f>I179*0.21</f>
        <v>0</v>
      </c>
      <c r="P179">
        <v>3</v>
      </c>
    </row>
    <row r="180" spans="1:16" x14ac:dyDescent="0.25">
      <c r="A180" s="17" t="s">
        <v>47</v>
      </c>
      <c r="E180" s="25" t="s">
        <v>54</v>
      </c>
    </row>
    <row r="181" spans="1:16" x14ac:dyDescent="0.25">
      <c r="A181" s="17" t="s">
        <v>49</v>
      </c>
      <c r="E181" s="24" t="s">
        <v>636</v>
      </c>
    </row>
    <row r="182" spans="1:16" x14ac:dyDescent="0.25">
      <c r="A182" s="17" t="s">
        <v>49</v>
      </c>
      <c r="E182" s="24" t="s">
        <v>637</v>
      </c>
    </row>
    <row r="183" spans="1:16" x14ac:dyDescent="0.25">
      <c r="A183" s="17" t="s">
        <v>49</v>
      </c>
      <c r="E183" s="24" t="s">
        <v>113</v>
      </c>
    </row>
    <row r="184" spans="1:16" x14ac:dyDescent="0.25">
      <c r="A184" s="17" t="s">
        <v>51</v>
      </c>
      <c r="E184" s="25" t="s">
        <v>54</v>
      </c>
    </row>
    <row r="185" spans="1:16" ht="30" x14ac:dyDescent="0.25">
      <c r="A185" s="17" t="s">
        <v>43</v>
      </c>
      <c r="B185" s="17">
        <v>30</v>
      </c>
      <c r="C185" s="18" t="s">
        <v>735</v>
      </c>
      <c r="D185" t="s">
        <v>54</v>
      </c>
      <c r="E185" s="19" t="s">
        <v>736</v>
      </c>
      <c r="F185" s="20" t="s">
        <v>193</v>
      </c>
      <c r="G185" s="21">
        <v>4</v>
      </c>
      <c r="H185" s="22"/>
      <c r="I185" s="22">
        <f>ROUND(G185*H185,P4)</f>
        <v>0</v>
      </c>
      <c r="O185" s="23">
        <f>I185*0.21</f>
        <v>0</v>
      </c>
      <c r="P185">
        <v>3</v>
      </c>
    </row>
    <row r="186" spans="1:16" x14ac:dyDescent="0.25">
      <c r="A186" s="17" t="s">
        <v>47</v>
      </c>
      <c r="E186" s="25" t="s">
        <v>54</v>
      </c>
    </row>
    <row r="187" spans="1:16" x14ac:dyDescent="0.25">
      <c r="A187" s="17" t="s">
        <v>49</v>
      </c>
      <c r="E187" s="24" t="s">
        <v>727</v>
      </c>
    </row>
    <row r="188" spans="1:16" x14ac:dyDescent="0.25">
      <c r="A188" s="17" t="s">
        <v>49</v>
      </c>
      <c r="E188" s="24" t="s">
        <v>661</v>
      </c>
    </row>
    <row r="189" spans="1:16" x14ac:dyDescent="0.25">
      <c r="A189" s="17" t="s">
        <v>49</v>
      </c>
      <c r="E189" s="24" t="s">
        <v>223</v>
      </c>
    </row>
    <row r="190" spans="1:16" x14ac:dyDescent="0.25">
      <c r="A190" s="17" t="s">
        <v>51</v>
      </c>
      <c r="E190" s="25" t="s">
        <v>54</v>
      </c>
    </row>
    <row r="191" spans="1:16" x14ac:dyDescent="0.25">
      <c r="A191" s="17" t="s">
        <v>43</v>
      </c>
      <c r="B191" s="17">
        <v>31</v>
      </c>
      <c r="C191" s="18" t="s">
        <v>737</v>
      </c>
      <c r="D191" t="s">
        <v>54</v>
      </c>
      <c r="E191" s="19" t="s">
        <v>738</v>
      </c>
      <c r="F191" s="20" t="s">
        <v>193</v>
      </c>
      <c r="G191" s="21">
        <v>4</v>
      </c>
      <c r="H191" s="22"/>
      <c r="I191" s="22">
        <f>ROUND(G191*H191,P4)</f>
        <v>0</v>
      </c>
      <c r="O191" s="23">
        <f>I191*0.21</f>
        <v>0</v>
      </c>
      <c r="P191">
        <v>3</v>
      </c>
    </row>
    <row r="192" spans="1:16" x14ac:dyDescent="0.25">
      <c r="A192" s="17" t="s">
        <v>47</v>
      </c>
      <c r="E192" s="25" t="s">
        <v>54</v>
      </c>
    </row>
    <row r="193" spans="1:16" x14ac:dyDescent="0.25">
      <c r="A193" s="17" t="s">
        <v>49</v>
      </c>
      <c r="E193" s="24" t="s">
        <v>727</v>
      </c>
    </row>
    <row r="194" spans="1:16" x14ac:dyDescent="0.25">
      <c r="A194" s="17" t="s">
        <v>49</v>
      </c>
      <c r="E194" s="24" t="s">
        <v>661</v>
      </c>
    </row>
    <row r="195" spans="1:16" x14ac:dyDescent="0.25">
      <c r="A195" s="17" t="s">
        <v>49</v>
      </c>
      <c r="E195" s="24" t="s">
        <v>223</v>
      </c>
    </row>
    <row r="196" spans="1:16" x14ac:dyDescent="0.25">
      <c r="A196" s="17" t="s">
        <v>51</v>
      </c>
      <c r="E196" s="25" t="s">
        <v>54</v>
      </c>
    </row>
    <row r="197" spans="1:16" x14ac:dyDescent="0.25">
      <c r="A197" s="17" t="s">
        <v>43</v>
      </c>
      <c r="B197" s="17">
        <v>32</v>
      </c>
      <c r="C197" s="18" t="s">
        <v>739</v>
      </c>
      <c r="D197" t="s">
        <v>54</v>
      </c>
      <c r="E197" s="19" t="s">
        <v>740</v>
      </c>
      <c r="F197" s="20" t="s">
        <v>193</v>
      </c>
      <c r="G197" s="21">
        <v>4</v>
      </c>
      <c r="H197" s="22"/>
      <c r="I197" s="22">
        <f>ROUND(G197*H197,P4)</f>
        <v>0</v>
      </c>
      <c r="O197" s="23">
        <f>I197*0.21</f>
        <v>0</v>
      </c>
      <c r="P197">
        <v>3</v>
      </c>
    </row>
    <row r="198" spans="1:16" x14ac:dyDescent="0.25">
      <c r="A198" s="17" t="s">
        <v>47</v>
      </c>
      <c r="E198" s="25" t="s">
        <v>54</v>
      </c>
    </row>
    <row r="199" spans="1:16" x14ac:dyDescent="0.25">
      <c r="A199" s="17" t="s">
        <v>49</v>
      </c>
      <c r="E199" s="24" t="s">
        <v>727</v>
      </c>
    </row>
    <row r="200" spans="1:16" x14ac:dyDescent="0.25">
      <c r="A200" s="17" t="s">
        <v>49</v>
      </c>
      <c r="E200" s="24" t="s">
        <v>661</v>
      </c>
    </row>
    <row r="201" spans="1:16" x14ac:dyDescent="0.25">
      <c r="A201" s="17" t="s">
        <v>49</v>
      </c>
      <c r="E201" s="24" t="s">
        <v>223</v>
      </c>
    </row>
    <row r="202" spans="1:16" x14ac:dyDescent="0.25">
      <c r="A202" s="17" t="s">
        <v>51</v>
      </c>
      <c r="E202" s="25" t="s">
        <v>54</v>
      </c>
    </row>
    <row r="203" spans="1:16" x14ac:dyDescent="0.25">
      <c r="A203" s="17" t="s">
        <v>43</v>
      </c>
      <c r="B203" s="17">
        <v>33</v>
      </c>
      <c r="C203" s="18" t="s">
        <v>741</v>
      </c>
      <c r="D203" t="s">
        <v>54</v>
      </c>
      <c r="E203" s="19" t="s">
        <v>740</v>
      </c>
      <c r="F203" s="20" t="s">
        <v>193</v>
      </c>
      <c r="G203" s="21">
        <v>4</v>
      </c>
      <c r="H203" s="22"/>
      <c r="I203" s="22">
        <f>ROUND(G203*H203,P4)</f>
        <v>0</v>
      </c>
      <c r="O203" s="23">
        <f>I203*0.21</f>
        <v>0</v>
      </c>
      <c r="P203">
        <v>3</v>
      </c>
    </row>
    <row r="204" spans="1:16" x14ac:dyDescent="0.25">
      <c r="A204" s="17" t="s">
        <v>47</v>
      </c>
      <c r="E204" s="25" t="s">
        <v>54</v>
      </c>
    </row>
    <row r="205" spans="1:16" x14ac:dyDescent="0.25">
      <c r="A205" s="17" t="s">
        <v>49</v>
      </c>
      <c r="E205" s="24" t="s">
        <v>727</v>
      </c>
    </row>
    <row r="206" spans="1:16" x14ac:dyDescent="0.25">
      <c r="A206" s="17" t="s">
        <v>49</v>
      </c>
      <c r="E206" s="24" t="s">
        <v>661</v>
      </c>
    </row>
    <row r="207" spans="1:16" x14ac:dyDescent="0.25">
      <c r="A207" s="17" t="s">
        <v>49</v>
      </c>
      <c r="E207" s="24" t="s">
        <v>223</v>
      </c>
    </row>
    <row r="208" spans="1:16" x14ac:dyDescent="0.25">
      <c r="A208" s="17" t="s">
        <v>51</v>
      </c>
      <c r="E208" s="25" t="s">
        <v>54</v>
      </c>
    </row>
    <row r="209" spans="1:16" x14ac:dyDescent="0.25">
      <c r="A209" s="17" t="s">
        <v>43</v>
      </c>
      <c r="B209" s="17">
        <v>34</v>
      </c>
      <c r="C209" s="18" t="s">
        <v>742</v>
      </c>
      <c r="D209" t="s">
        <v>54</v>
      </c>
      <c r="E209" s="19" t="s">
        <v>743</v>
      </c>
      <c r="F209" s="20" t="s">
        <v>744</v>
      </c>
      <c r="G209" s="21">
        <v>20</v>
      </c>
      <c r="H209" s="22"/>
      <c r="I209" s="22">
        <f>ROUND(G209*H209,P4)</f>
        <v>0</v>
      </c>
      <c r="O209" s="23">
        <f>I209*0.21</f>
        <v>0</v>
      </c>
      <c r="P209">
        <v>3</v>
      </c>
    </row>
    <row r="210" spans="1:16" x14ac:dyDescent="0.25">
      <c r="A210" s="17" t="s">
        <v>47</v>
      </c>
      <c r="E210" s="25" t="s">
        <v>54</v>
      </c>
    </row>
    <row r="211" spans="1:16" x14ac:dyDescent="0.25">
      <c r="A211" s="17" t="s">
        <v>49</v>
      </c>
      <c r="E211" s="24" t="s">
        <v>645</v>
      </c>
    </row>
    <row r="212" spans="1:16" x14ac:dyDescent="0.25">
      <c r="A212" s="17" t="s">
        <v>49</v>
      </c>
      <c r="E212" s="24" t="s">
        <v>646</v>
      </c>
    </row>
    <row r="213" spans="1:16" x14ac:dyDescent="0.25">
      <c r="A213" s="17" t="s">
        <v>49</v>
      </c>
      <c r="E213" s="24" t="s">
        <v>647</v>
      </c>
    </row>
    <row r="214" spans="1:16" x14ac:dyDescent="0.25">
      <c r="A214" s="17" t="s">
        <v>51</v>
      </c>
      <c r="E214" s="25" t="s">
        <v>54</v>
      </c>
    </row>
    <row r="215" spans="1:16" ht="30" x14ac:dyDescent="0.25">
      <c r="A215" s="17" t="s">
        <v>43</v>
      </c>
      <c r="B215" s="17">
        <v>35</v>
      </c>
      <c r="C215" s="18" t="s">
        <v>745</v>
      </c>
      <c r="D215" t="s">
        <v>54</v>
      </c>
      <c r="E215" s="19" t="s">
        <v>746</v>
      </c>
      <c r="F215" s="20" t="s">
        <v>744</v>
      </c>
      <c r="G215" s="21">
        <v>20</v>
      </c>
      <c r="H215" s="22"/>
      <c r="I215" s="22">
        <f>ROUND(G215*H215,P4)</f>
        <v>0</v>
      </c>
      <c r="O215" s="23">
        <f>I215*0.21</f>
        <v>0</v>
      </c>
      <c r="P215">
        <v>3</v>
      </c>
    </row>
    <row r="216" spans="1:16" x14ac:dyDescent="0.25">
      <c r="A216" s="17" t="s">
        <v>47</v>
      </c>
      <c r="E216" s="25" t="s">
        <v>54</v>
      </c>
    </row>
    <row r="217" spans="1:16" x14ac:dyDescent="0.25">
      <c r="A217" s="17" t="s">
        <v>49</v>
      </c>
      <c r="E217" s="24" t="s">
        <v>645</v>
      </c>
    </row>
    <row r="218" spans="1:16" x14ac:dyDescent="0.25">
      <c r="A218" s="17" t="s">
        <v>49</v>
      </c>
      <c r="E218" s="24" t="s">
        <v>646</v>
      </c>
    </row>
    <row r="219" spans="1:16" x14ac:dyDescent="0.25">
      <c r="A219" s="17" t="s">
        <v>49</v>
      </c>
      <c r="E219" s="24" t="s">
        <v>647</v>
      </c>
    </row>
    <row r="220" spans="1:16" x14ac:dyDescent="0.25">
      <c r="A220" s="17" t="s">
        <v>51</v>
      </c>
      <c r="E220" s="25" t="s">
        <v>54</v>
      </c>
    </row>
    <row r="221" spans="1:16" ht="30" x14ac:dyDescent="0.25">
      <c r="A221" s="17" t="s">
        <v>43</v>
      </c>
      <c r="B221" s="17">
        <v>36</v>
      </c>
      <c r="C221" s="18" t="s">
        <v>747</v>
      </c>
      <c r="D221" t="s">
        <v>54</v>
      </c>
      <c r="E221" s="19" t="s">
        <v>748</v>
      </c>
      <c r="F221" s="20" t="s">
        <v>744</v>
      </c>
      <c r="G221" s="21">
        <v>90</v>
      </c>
      <c r="H221" s="22"/>
      <c r="I221" s="22">
        <f>ROUND(G221*H221,P4)</f>
        <v>0</v>
      </c>
      <c r="O221" s="23">
        <f>I221*0.21</f>
        <v>0</v>
      </c>
      <c r="P221">
        <v>3</v>
      </c>
    </row>
    <row r="222" spans="1:16" x14ac:dyDescent="0.25">
      <c r="A222" s="17" t="s">
        <v>47</v>
      </c>
      <c r="E222" s="25" t="s">
        <v>54</v>
      </c>
    </row>
    <row r="223" spans="1:16" x14ac:dyDescent="0.25">
      <c r="A223" s="17" t="s">
        <v>49</v>
      </c>
      <c r="E223" s="24" t="s">
        <v>749</v>
      </c>
    </row>
    <row r="224" spans="1:16" x14ac:dyDescent="0.25">
      <c r="A224" s="17" t="s">
        <v>49</v>
      </c>
      <c r="E224" s="24" t="s">
        <v>750</v>
      </c>
    </row>
    <row r="225" spans="1:16" x14ac:dyDescent="0.25">
      <c r="A225" s="17" t="s">
        <v>49</v>
      </c>
      <c r="E225" s="24" t="s">
        <v>751</v>
      </c>
    </row>
    <row r="226" spans="1:16" x14ac:dyDescent="0.25">
      <c r="A226" s="17" t="s">
        <v>51</v>
      </c>
      <c r="E226" s="25" t="s">
        <v>54</v>
      </c>
    </row>
    <row r="227" spans="1:16" x14ac:dyDescent="0.25">
      <c r="A227" s="17" t="s">
        <v>43</v>
      </c>
      <c r="B227" s="17">
        <v>37</v>
      </c>
      <c r="C227" s="18" t="s">
        <v>752</v>
      </c>
      <c r="D227" t="s">
        <v>54</v>
      </c>
      <c r="E227" s="19" t="s">
        <v>753</v>
      </c>
      <c r="F227" s="20" t="s">
        <v>754</v>
      </c>
      <c r="G227" s="21">
        <v>144</v>
      </c>
      <c r="H227" s="22"/>
      <c r="I227" s="22">
        <f>ROUND(G227*H227,P4)</f>
        <v>0</v>
      </c>
      <c r="O227" s="23">
        <f>I227*0.21</f>
        <v>0</v>
      </c>
      <c r="P227">
        <v>3</v>
      </c>
    </row>
    <row r="228" spans="1:16" x14ac:dyDescent="0.25">
      <c r="A228" s="17" t="s">
        <v>47</v>
      </c>
      <c r="E228" s="25" t="s">
        <v>54</v>
      </c>
    </row>
    <row r="229" spans="1:16" x14ac:dyDescent="0.25">
      <c r="A229" s="17" t="s">
        <v>49</v>
      </c>
      <c r="E229" s="24" t="s">
        <v>755</v>
      </c>
    </row>
    <row r="230" spans="1:16" x14ac:dyDescent="0.25">
      <c r="A230" s="17" t="s">
        <v>49</v>
      </c>
      <c r="E230" s="24" t="s">
        <v>756</v>
      </c>
    </row>
    <row r="231" spans="1:16" x14ac:dyDescent="0.25">
      <c r="A231" s="17" t="s">
        <v>49</v>
      </c>
      <c r="E231" s="24" t="s">
        <v>757</v>
      </c>
    </row>
    <row r="232" spans="1:16" x14ac:dyDescent="0.25">
      <c r="A232" s="17" t="s">
        <v>51</v>
      </c>
      <c r="E232" s="25" t="s">
        <v>54</v>
      </c>
    </row>
    <row r="233" spans="1:16" x14ac:dyDescent="0.25">
      <c r="A233" s="17" t="s">
        <v>43</v>
      </c>
      <c r="B233" s="17">
        <v>38</v>
      </c>
      <c r="C233" s="18" t="s">
        <v>758</v>
      </c>
      <c r="D233" t="s">
        <v>54</v>
      </c>
      <c r="E233" s="19" t="s">
        <v>759</v>
      </c>
      <c r="F233" s="20" t="s">
        <v>754</v>
      </c>
      <c r="G233" s="21">
        <v>144</v>
      </c>
      <c r="H233" s="22"/>
      <c r="I233" s="22">
        <f>ROUND(G233*H233,P4)</f>
        <v>0</v>
      </c>
      <c r="O233" s="23">
        <f>I233*0.21</f>
        <v>0</v>
      </c>
      <c r="P233">
        <v>3</v>
      </c>
    </row>
    <row r="234" spans="1:16" x14ac:dyDescent="0.25">
      <c r="A234" s="17" t="s">
        <v>47</v>
      </c>
      <c r="E234" s="25" t="s">
        <v>54</v>
      </c>
    </row>
    <row r="235" spans="1:16" x14ac:dyDescent="0.25">
      <c r="A235" s="17" t="s">
        <v>49</v>
      </c>
      <c r="E235" s="24" t="s">
        <v>755</v>
      </c>
    </row>
    <row r="236" spans="1:16" x14ac:dyDescent="0.25">
      <c r="A236" s="17" t="s">
        <v>49</v>
      </c>
      <c r="E236" s="24" t="s">
        <v>756</v>
      </c>
    </row>
    <row r="237" spans="1:16" x14ac:dyDescent="0.25">
      <c r="A237" s="17" t="s">
        <v>49</v>
      </c>
      <c r="E237" s="24" t="s">
        <v>757</v>
      </c>
    </row>
    <row r="238" spans="1:16" x14ac:dyDescent="0.25">
      <c r="A238" s="17" t="s">
        <v>51</v>
      </c>
      <c r="E238" s="25" t="s">
        <v>54</v>
      </c>
    </row>
    <row r="239" spans="1:16" x14ac:dyDescent="0.25">
      <c r="A239" s="17" t="s">
        <v>43</v>
      </c>
      <c r="B239" s="17">
        <v>39</v>
      </c>
      <c r="C239" s="18" t="s">
        <v>760</v>
      </c>
      <c r="D239" t="s">
        <v>54</v>
      </c>
      <c r="E239" s="19" t="s">
        <v>761</v>
      </c>
      <c r="F239" s="20" t="s">
        <v>170</v>
      </c>
      <c r="G239" s="21">
        <v>10</v>
      </c>
      <c r="H239" s="22"/>
      <c r="I239" s="22">
        <f>ROUND(G239*H239,P4)</f>
        <v>0</v>
      </c>
      <c r="O239" s="23">
        <f>I239*0.21</f>
        <v>0</v>
      </c>
      <c r="P239">
        <v>3</v>
      </c>
    </row>
    <row r="240" spans="1:16" x14ac:dyDescent="0.25">
      <c r="A240" s="17" t="s">
        <v>47</v>
      </c>
      <c r="E240" s="25" t="s">
        <v>54</v>
      </c>
    </row>
    <row r="241" spans="1:16" x14ac:dyDescent="0.25">
      <c r="A241" s="17" t="s">
        <v>49</v>
      </c>
      <c r="E241" s="24" t="s">
        <v>713</v>
      </c>
    </row>
    <row r="242" spans="1:16" x14ac:dyDescent="0.25">
      <c r="A242" s="17" t="s">
        <v>49</v>
      </c>
      <c r="E242" s="24" t="s">
        <v>714</v>
      </c>
    </row>
    <row r="243" spans="1:16" x14ac:dyDescent="0.25">
      <c r="A243" s="17" t="s">
        <v>49</v>
      </c>
      <c r="E243" s="24" t="s">
        <v>715</v>
      </c>
    </row>
    <row r="244" spans="1:16" x14ac:dyDescent="0.25">
      <c r="A244" s="17" t="s">
        <v>51</v>
      </c>
      <c r="E244" s="25" t="s">
        <v>54</v>
      </c>
    </row>
    <row r="245" spans="1:16" x14ac:dyDescent="0.25">
      <c r="A245" s="17" t="s">
        <v>43</v>
      </c>
      <c r="B245" s="17">
        <v>40</v>
      </c>
      <c r="C245" s="18" t="s">
        <v>762</v>
      </c>
      <c r="D245" t="s">
        <v>54</v>
      </c>
      <c r="E245" s="19" t="s">
        <v>763</v>
      </c>
      <c r="F245" s="20" t="s">
        <v>170</v>
      </c>
      <c r="G245" s="21">
        <v>10</v>
      </c>
      <c r="H245" s="22"/>
      <c r="I245" s="22">
        <f>ROUND(G245*H245,P4)</f>
        <v>0</v>
      </c>
      <c r="O245" s="23">
        <f>I245*0.21</f>
        <v>0</v>
      </c>
      <c r="P245">
        <v>3</v>
      </c>
    </row>
    <row r="246" spans="1:16" x14ac:dyDescent="0.25">
      <c r="A246" s="17" t="s">
        <v>47</v>
      </c>
      <c r="E246" s="25" t="s">
        <v>54</v>
      </c>
    </row>
    <row r="247" spans="1:16" x14ac:dyDescent="0.25">
      <c r="A247" s="17" t="s">
        <v>49</v>
      </c>
      <c r="E247" s="24" t="s">
        <v>713</v>
      </c>
    </row>
    <row r="248" spans="1:16" x14ac:dyDescent="0.25">
      <c r="A248" s="17" t="s">
        <v>49</v>
      </c>
      <c r="E248" s="24" t="s">
        <v>714</v>
      </c>
    </row>
    <row r="249" spans="1:16" x14ac:dyDescent="0.25">
      <c r="A249" s="17" t="s">
        <v>49</v>
      </c>
      <c r="E249" s="24" t="s">
        <v>715</v>
      </c>
    </row>
    <row r="250" spans="1:16" x14ac:dyDescent="0.25">
      <c r="A250" s="17" t="s">
        <v>51</v>
      </c>
      <c r="E250" s="25" t="s">
        <v>54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80"/>
  <sheetViews>
    <sheetView topLeftCell="B127" workbookViewId="0">
      <selection activeCell="E133" sqref="E133"/>
    </sheetView>
  </sheetViews>
  <sheetFormatPr defaultRowHeight="15" x14ac:dyDescent="0.25"/>
  <cols>
    <col min="1" max="1" width="11.8554687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23</v>
      </c>
      <c r="F2" s="3"/>
      <c r="G2" s="3"/>
      <c r="H2" s="3"/>
      <c r="I2" s="3"/>
    </row>
    <row r="3" spans="1:16" ht="30" x14ac:dyDescent="0.25">
      <c r="A3" t="s">
        <v>24</v>
      </c>
      <c r="B3" s="11" t="s">
        <v>25</v>
      </c>
      <c r="C3" s="39" t="s">
        <v>26</v>
      </c>
      <c r="D3" s="40"/>
      <c r="E3" s="11" t="s">
        <v>27</v>
      </c>
      <c r="F3" s="3"/>
      <c r="G3" s="3"/>
      <c r="H3" s="12" t="s">
        <v>21</v>
      </c>
      <c r="I3" s="13">
        <f>SUMIFS(I10:I180,A10:A180,"SD")</f>
        <v>0</v>
      </c>
      <c r="O3">
        <v>0</v>
      </c>
      <c r="P3">
        <v>2</v>
      </c>
    </row>
    <row r="4" spans="1:16" x14ac:dyDescent="0.25">
      <c r="A4" t="s">
        <v>28</v>
      </c>
      <c r="B4" s="11" t="s">
        <v>80</v>
      </c>
      <c r="C4" s="39" t="s">
        <v>81</v>
      </c>
      <c r="D4" s="40"/>
      <c r="E4" s="11" t="s">
        <v>82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83</v>
      </c>
      <c r="B5" s="11" t="s">
        <v>80</v>
      </c>
      <c r="C5" s="39" t="s">
        <v>764</v>
      </c>
      <c r="D5" s="40"/>
      <c r="E5" s="11" t="s">
        <v>765</v>
      </c>
      <c r="F5" s="3"/>
      <c r="G5" s="3"/>
      <c r="H5" s="3"/>
      <c r="I5" s="3"/>
      <c r="O5">
        <v>0.21</v>
      </c>
    </row>
    <row r="6" spans="1:16" x14ac:dyDescent="0.25">
      <c r="A6" t="s">
        <v>86</v>
      </c>
      <c r="B6" s="11" t="s">
        <v>29</v>
      </c>
      <c r="C6" s="39" t="s">
        <v>21</v>
      </c>
      <c r="D6" s="40"/>
      <c r="E6" s="11" t="s">
        <v>22</v>
      </c>
      <c r="F6" s="3"/>
      <c r="G6" s="3"/>
      <c r="H6" s="3"/>
      <c r="I6" s="3"/>
    </row>
    <row r="7" spans="1:16" x14ac:dyDescent="0.25">
      <c r="A7" s="38" t="s">
        <v>30</v>
      </c>
      <c r="B7" s="38" t="s">
        <v>31</v>
      </c>
      <c r="C7" s="38" t="s">
        <v>32</v>
      </c>
      <c r="D7" s="38" t="s">
        <v>33</v>
      </c>
      <c r="E7" s="38" t="s">
        <v>34</v>
      </c>
      <c r="F7" s="38" t="s">
        <v>35</v>
      </c>
      <c r="G7" s="38" t="s">
        <v>36</v>
      </c>
      <c r="H7" s="38" t="s">
        <v>37</v>
      </c>
      <c r="I7" s="38"/>
    </row>
    <row r="8" spans="1:16" x14ac:dyDescent="0.25">
      <c r="A8" s="38"/>
      <c r="B8" s="38"/>
      <c r="C8" s="38"/>
      <c r="D8" s="38"/>
      <c r="E8" s="38"/>
      <c r="F8" s="38"/>
      <c r="G8" s="38"/>
      <c r="H8" s="7" t="s">
        <v>38</v>
      </c>
      <c r="I8" s="7" t="s">
        <v>39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40</v>
      </c>
      <c r="B10" s="14"/>
      <c r="C10" s="15" t="s">
        <v>87</v>
      </c>
      <c r="D10" s="14"/>
      <c r="E10" s="14" t="s">
        <v>88</v>
      </c>
      <c r="F10" s="14"/>
      <c r="G10" s="14"/>
      <c r="H10" s="14"/>
      <c r="I10" s="16">
        <f>SUMIFS(I11:I30,A11:A30,"P")</f>
        <v>0</v>
      </c>
    </row>
    <row r="11" spans="1:16" ht="30" x14ac:dyDescent="0.25">
      <c r="A11" s="17" t="s">
        <v>43</v>
      </c>
      <c r="B11" s="17">
        <v>1</v>
      </c>
      <c r="C11" s="18" t="s">
        <v>89</v>
      </c>
      <c r="D11" t="s">
        <v>54</v>
      </c>
      <c r="E11" s="19" t="s">
        <v>90</v>
      </c>
      <c r="F11" s="20" t="s">
        <v>91</v>
      </c>
      <c r="G11" s="21">
        <v>212.31</v>
      </c>
      <c r="H11" s="22"/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47</v>
      </c>
      <c r="E12" s="25" t="s">
        <v>54</v>
      </c>
    </row>
    <row r="13" spans="1:16" ht="60" x14ac:dyDescent="0.25">
      <c r="A13" s="17" t="s">
        <v>49</v>
      </c>
      <c r="E13" s="24" t="s">
        <v>766</v>
      </c>
    </row>
    <row r="14" spans="1:16" x14ac:dyDescent="0.25">
      <c r="A14" s="17" t="s">
        <v>49</v>
      </c>
      <c r="E14" s="24" t="s">
        <v>767</v>
      </c>
    </row>
    <row r="15" spans="1:16" ht="165" x14ac:dyDescent="0.25">
      <c r="A15" s="17" t="s">
        <v>51</v>
      </c>
      <c r="E15" s="19" t="s">
        <v>610</v>
      </c>
    </row>
    <row r="16" spans="1:16" ht="30" x14ac:dyDescent="0.25">
      <c r="A16" s="17" t="s">
        <v>43</v>
      </c>
      <c r="B16" s="17">
        <v>2</v>
      </c>
      <c r="C16" s="18" t="s">
        <v>768</v>
      </c>
      <c r="D16" t="s">
        <v>54</v>
      </c>
      <c r="E16" s="19" t="s">
        <v>769</v>
      </c>
      <c r="F16" s="20" t="s">
        <v>91</v>
      </c>
      <c r="G16" s="21">
        <v>345.6</v>
      </c>
      <c r="H16" s="22"/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47</v>
      </c>
      <c r="E17" s="25" t="s">
        <v>54</v>
      </c>
    </row>
    <row r="18" spans="1:16" ht="60" x14ac:dyDescent="0.25">
      <c r="A18" s="17" t="s">
        <v>49</v>
      </c>
      <c r="E18" s="24" t="s">
        <v>770</v>
      </c>
    </row>
    <row r="19" spans="1:16" x14ac:dyDescent="0.25">
      <c r="A19" s="17" t="s">
        <v>49</v>
      </c>
      <c r="E19" s="24" t="s">
        <v>771</v>
      </c>
    </row>
    <row r="20" spans="1:16" ht="165" x14ac:dyDescent="0.25">
      <c r="A20" s="17" t="s">
        <v>51</v>
      </c>
      <c r="E20" s="19" t="s">
        <v>610</v>
      </c>
    </row>
    <row r="21" spans="1:16" x14ac:dyDescent="0.25">
      <c r="A21" s="17" t="s">
        <v>43</v>
      </c>
      <c r="B21" s="17">
        <v>3</v>
      </c>
      <c r="C21" s="18" t="s">
        <v>103</v>
      </c>
      <c r="D21" t="s">
        <v>54</v>
      </c>
      <c r="E21" s="19" t="s">
        <v>104</v>
      </c>
      <c r="F21" s="20" t="s">
        <v>46</v>
      </c>
      <c r="G21" s="21">
        <v>3</v>
      </c>
      <c r="H21" s="22"/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47</v>
      </c>
      <c r="E22" s="19" t="s">
        <v>772</v>
      </c>
    </row>
    <row r="23" spans="1:16" ht="60" x14ac:dyDescent="0.25">
      <c r="A23" s="17" t="s">
        <v>49</v>
      </c>
      <c r="E23" s="24" t="s">
        <v>773</v>
      </c>
    </row>
    <row r="24" spans="1:16" x14ac:dyDescent="0.25">
      <c r="A24" s="17" t="s">
        <v>49</v>
      </c>
      <c r="E24" s="24" t="s">
        <v>666</v>
      </c>
    </row>
    <row r="25" spans="1:16" ht="30" x14ac:dyDescent="0.25">
      <c r="A25" s="17" t="s">
        <v>51</v>
      </c>
      <c r="E25" s="19" t="s">
        <v>108</v>
      </c>
    </row>
    <row r="26" spans="1:16" x14ac:dyDescent="0.25">
      <c r="A26" s="17" t="s">
        <v>43</v>
      </c>
      <c r="B26" s="17">
        <v>4</v>
      </c>
      <c r="C26" s="18" t="s">
        <v>109</v>
      </c>
      <c r="D26" t="s">
        <v>54</v>
      </c>
      <c r="E26" s="19" t="s">
        <v>110</v>
      </c>
      <c r="F26" s="20" t="s">
        <v>46</v>
      </c>
      <c r="G26" s="21">
        <v>2</v>
      </c>
      <c r="H26" s="22"/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47</v>
      </c>
      <c r="E27" s="19" t="s">
        <v>774</v>
      </c>
    </row>
    <row r="28" spans="1:16" ht="60" x14ac:dyDescent="0.25">
      <c r="A28" s="17" t="s">
        <v>49</v>
      </c>
      <c r="E28" s="24" t="s">
        <v>112</v>
      </c>
    </row>
    <row r="29" spans="1:16" x14ac:dyDescent="0.25">
      <c r="A29" s="17" t="s">
        <v>49</v>
      </c>
      <c r="E29" s="24" t="s">
        <v>113</v>
      </c>
    </row>
    <row r="30" spans="1:16" ht="45" x14ac:dyDescent="0.25">
      <c r="A30" s="17" t="s">
        <v>51</v>
      </c>
      <c r="E30" s="19" t="s">
        <v>114</v>
      </c>
    </row>
    <row r="31" spans="1:16" x14ac:dyDescent="0.25">
      <c r="A31" s="14" t="s">
        <v>40</v>
      </c>
      <c r="B31" s="14"/>
      <c r="C31" s="15" t="s">
        <v>41</v>
      </c>
      <c r="D31" s="14"/>
      <c r="E31" s="14" t="s">
        <v>119</v>
      </c>
      <c r="F31" s="14"/>
      <c r="G31" s="14"/>
      <c r="H31" s="14"/>
      <c r="I31" s="16">
        <f>SUMIFS(I32:I76,A32:A76,"P")</f>
        <v>0</v>
      </c>
    </row>
    <row r="32" spans="1:16" ht="30" x14ac:dyDescent="0.25">
      <c r="A32" s="17" t="s">
        <v>43</v>
      </c>
      <c r="B32" s="17">
        <v>5</v>
      </c>
      <c r="C32" s="18" t="s">
        <v>775</v>
      </c>
      <c r="D32" t="s">
        <v>54</v>
      </c>
      <c r="E32" s="19" t="s">
        <v>776</v>
      </c>
      <c r="F32" s="20" t="s">
        <v>122</v>
      </c>
      <c r="G32" s="21">
        <v>144</v>
      </c>
      <c r="H32" s="22"/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47</v>
      </c>
      <c r="E33" s="25" t="s">
        <v>54</v>
      </c>
    </row>
    <row r="34" spans="1:16" ht="60" x14ac:dyDescent="0.25">
      <c r="A34" s="17" t="s">
        <v>49</v>
      </c>
      <c r="E34" s="24" t="s">
        <v>777</v>
      </c>
    </row>
    <row r="35" spans="1:16" x14ac:dyDescent="0.25">
      <c r="A35" s="17" t="s">
        <v>49</v>
      </c>
      <c r="E35" s="24" t="s">
        <v>757</v>
      </c>
    </row>
    <row r="36" spans="1:16" ht="90" x14ac:dyDescent="0.25">
      <c r="A36" s="17" t="s">
        <v>51</v>
      </c>
      <c r="E36" s="19" t="s">
        <v>778</v>
      </c>
    </row>
    <row r="37" spans="1:16" x14ac:dyDescent="0.25">
      <c r="A37" s="17" t="s">
        <v>43</v>
      </c>
      <c r="B37" s="17">
        <v>6</v>
      </c>
      <c r="C37" s="18" t="s">
        <v>779</v>
      </c>
      <c r="D37" t="s">
        <v>54</v>
      </c>
      <c r="E37" s="19" t="s">
        <v>780</v>
      </c>
      <c r="F37" s="20" t="s">
        <v>122</v>
      </c>
      <c r="G37" s="21">
        <v>19.2</v>
      </c>
      <c r="H37" s="22"/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47</v>
      </c>
      <c r="E38" s="25" t="s">
        <v>54</v>
      </c>
    </row>
    <row r="39" spans="1:16" ht="60" x14ac:dyDescent="0.25">
      <c r="A39" s="17" t="s">
        <v>49</v>
      </c>
      <c r="E39" s="24" t="s">
        <v>781</v>
      </c>
    </row>
    <row r="40" spans="1:16" x14ac:dyDescent="0.25">
      <c r="A40" s="17" t="s">
        <v>49</v>
      </c>
      <c r="E40" s="24" t="s">
        <v>782</v>
      </c>
    </row>
    <row r="41" spans="1:16" ht="30" x14ac:dyDescent="0.25">
      <c r="A41" s="17" t="s">
        <v>51</v>
      </c>
      <c r="E41" s="19" t="s">
        <v>783</v>
      </c>
    </row>
    <row r="42" spans="1:16" x14ac:dyDescent="0.25">
      <c r="A42" s="17" t="s">
        <v>43</v>
      </c>
      <c r="B42" s="17">
        <v>7</v>
      </c>
      <c r="C42" s="18" t="s">
        <v>784</v>
      </c>
      <c r="D42" t="s">
        <v>54</v>
      </c>
      <c r="E42" s="19" t="s">
        <v>785</v>
      </c>
      <c r="F42" s="20" t="s">
        <v>122</v>
      </c>
      <c r="G42" s="21">
        <v>53.1</v>
      </c>
      <c r="H42" s="22"/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47</v>
      </c>
      <c r="E43" s="19" t="s">
        <v>786</v>
      </c>
    </row>
    <row r="44" spans="1:16" ht="60" x14ac:dyDescent="0.25">
      <c r="A44" s="17" t="s">
        <v>49</v>
      </c>
      <c r="E44" s="24" t="s">
        <v>787</v>
      </c>
    </row>
    <row r="45" spans="1:16" x14ac:dyDescent="0.25">
      <c r="A45" s="17" t="s">
        <v>49</v>
      </c>
      <c r="E45" s="24" t="s">
        <v>788</v>
      </c>
    </row>
    <row r="46" spans="1:16" ht="360" x14ac:dyDescent="0.25">
      <c r="A46" s="17" t="s">
        <v>51</v>
      </c>
      <c r="E46" s="19" t="s">
        <v>125</v>
      </c>
    </row>
    <row r="47" spans="1:16" x14ac:dyDescent="0.25">
      <c r="A47" s="17" t="s">
        <v>43</v>
      </c>
      <c r="B47" s="17">
        <v>8</v>
      </c>
      <c r="C47" s="18" t="s">
        <v>789</v>
      </c>
      <c r="D47" t="s">
        <v>54</v>
      </c>
      <c r="E47" s="19" t="s">
        <v>790</v>
      </c>
      <c r="F47" s="20" t="s">
        <v>122</v>
      </c>
      <c r="G47" s="21">
        <v>48</v>
      </c>
      <c r="H47" s="22"/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47</v>
      </c>
      <c r="E48" s="25" t="s">
        <v>54</v>
      </c>
    </row>
    <row r="49" spans="1:16" ht="60" x14ac:dyDescent="0.25">
      <c r="A49" s="17" t="s">
        <v>49</v>
      </c>
      <c r="E49" s="24" t="s">
        <v>791</v>
      </c>
    </row>
    <row r="50" spans="1:16" x14ac:dyDescent="0.25">
      <c r="A50" s="17" t="s">
        <v>49</v>
      </c>
      <c r="E50" s="24" t="s">
        <v>792</v>
      </c>
    </row>
    <row r="51" spans="1:16" ht="360" x14ac:dyDescent="0.25">
      <c r="A51" s="17" t="s">
        <v>51</v>
      </c>
      <c r="E51" s="19" t="s">
        <v>793</v>
      </c>
    </row>
    <row r="52" spans="1:16" x14ac:dyDescent="0.25">
      <c r="A52" s="17" t="s">
        <v>43</v>
      </c>
      <c r="B52" s="17">
        <v>9</v>
      </c>
      <c r="C52" s="18" t="s">
        <v>794</v>
      </c>
      <c r="D52" t="s">
        <v>54</v>
      </c>
      <c r="E52" s="19" t="s">
        <v>795</v>
      </c>
      <c r="F52" s="20" t="s">
        <v>122</v>
      </c>
      <c r="G52" s="21">
        <v>8.16</v>
      </c>
      <c r="H52" s="22"/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47</v>
      </c>
      <c r="E53" s="25" t="s">
        <v>54</v>
      </c>
    </row>
    <row r="54" spans="1:16" ht="60" x14ac:dyDescent="0.25">
      <c r="A54" s="17" t="s">
        <v>49</v>
      </c>
      <c r="E54" s="24" t="s">
        <v>796</v>
      </c>
    </row>
    <row r="55" spans="1:16" x14ac:dyDescent="0.25">
      <c r="A55" s="17" t="s">
        <v>49</v>
      </c>
      <c r="E55" s="24" t="s">
        <v>797</v>
      </c>
    </row>
    <row r="56" spans="1:16" ht="240" x14ac:dyDescent="0.25">
      <c r="A56" s="17" t="s">
        <v>51</v>
      </c>
      <c r="E56" s="19" t="s">
        <v>798</v>
      </c>
    </row>
    <row r="57" spans="1:16" x14ac:dyDescent="0.25">
      <c r="A57" s="17" t="s">
        <v>43</v>
      </c>
      <c r="B57" s="17">
        <v>10</v>
      </c>
      <c r="C57" s="18" t="s">
        <v>126</v>
      </c>
      <c r="D57" t="s">
        <v>54</v>
      </c>
      <c r="E57" s="19" t="s">
        <v>127</v>
      </c>
      <c r="F57" s="20" t="s">
        <v>128</v>
      </c>
      <c r="G57" s="21">
        <v>341</v>
      </c>
      <c r="H57" s="22"/>
      <c r="I57" s="22">
        <f>ROUND(G57*H57,P4)</f>
        <v>0</v>
      </c>
      <c r="O57" s="23">
        <f>I57*0.21</f>
        <v>0</v>
      </c>
      <c r="P57">
        <v>3</v>
      </c>
    </row>
    <row r="58" spans="1:16" x14ac:dyDescent="0.25">
      <c r="A58" s="17" t="s">
        <v>47</v>
      </c>
      <c r="E58" s="25" t="s">
        <v>54</v>
      </c>
    </row>
    <row r="59" spans="1:16" ht="60" x14ac:dyDescent="0.25">
      <c r="A59" s="17" t="s">
        <v>49</v>
      </c>
      <c r="E59" s="24" t="s">
        <v>799</v>
      </c>
    </row>
    <row r="60" spans="1:16" x14ac:dyDescent="0.25">
      <c r="A60" s="17" t="s">
        <v>49</v>
      </c>
      <c r="E60" s="24" t="s">
        <v>800</v>
      </c>
    </row>
    <row r="61" spans="1:16" ht="30" x14ac:dyDescent="0.25">
      <c r="A61" s="17" t="s">
        <v>51</v>
      </c>
      <c r="E61" s="19" t="s">
        <v>131</v>
      </c>
    </row>
    <row r="62" spans="1:16" x14ac:dyDescent="0.25">
      <c r="A62" s="17" t="s">
        <v>43</v>
      </c>
      <c r="B62" s="17">
        <v>11</v>
      </c>
      <c r="C62" s="18" t="s">
        <v>801</v>
      </c>
      <c r="D62" t="s">
        <v>54</v>
      </c>
      <c r="E62" s="19" t="s">
        <v>802</v>
      </c>
      <c r="F62" s="20" t="s">
        <v>128</v>
      </c>
      <c r="G62" s="21">
        <v>192</v>
      </c>
      <c r="H62" s="22"/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47</v>
      </c>
      <c r="E63" s="25" t="s">
        <v>54</v>
      </c>
    </row>
    <row r="64" spans="1:16" ht="60" x14ac:dyDescent="0.25">
      <c r="A64" s="17" t="s">
        <v>49</v>
      </c>
      <c r="E64" s="24" t="s">
        <v>803</v>
      </c>
    </row>
    <row r="65" spans="1:16" x14ac:dyDescent="0.25">
      <c r="A65" s="17" t="s">
        <v>49</v>
      </c>
      <c r="E65" s="24" t="s">
        <v>804</v>
      </c>
    </row>
    <row r="66" spans="1:16" ht="45" x14ac:dyDescent="0.25">
      <c r="A66" s="17" t="s">
        <v>51</v>
      </c>
      <c r="E66" s="19" t="s">
        <v>805</v>
      </c>
    </row>
    <row r="67" spans="1:16" x14ac:dyDescent="0.25">
      <c r="A67" s="17" t="s">
        <v>43</v>
      </c>
      <c r="B67" s="17">
        <v>12</v>
      </c>
      <c r="C67" s="18" t="s">
        <v>339</v>
      </c>
      <c r="D67" t="s">
        <v>54</v>
      </c>
      <c r="E67" s="19" t="s">
        <v>340</v>
      </c>
      <c r="F67" s="20" t="s">
        <v>128</v>
      </c>
      <c r="G67" s="21">
        <v>192</v>
      </c>
      <c r="H67" s="22"/>
      <c r="I67" s="22">
        <f>ROUND(G67*H67,P4)</f>
        <v>0</v>
      </c>
      <c r="O67" s="23">
        <f>I67*0.21</f>
        <v>0</v>
      </c>
      <c r="P67">
        <v>3</v>
      </c>
    </row>
    <row r="68" spans="1:16" x14ac:dyDescent="0.25">
      <c r="A68" s="17" t="s">
        <v>47</v>
      </c>
      <c r="E68" s="25" t="s">
        <v>54</v>
      </c>
    </row>
    <row r="69" spans="1:16" ht="60" x14ac:dyDescent="0.25">
      <c r="A69" s="17" t="s">
        <v>49</v>
      </c>
      <c r="E69" s="24" t="s">
        <v>803</v>
      </c>
    </row>
    <row r="70" spans="1:16" x14ac:dyDescent="0.25">
      <c r="A70" s="17" t="s">
        <v>49</v>
      </c>
      <c r="E70" s="24" t="s">
        <v>804</v>
      </c>
    </row>
    <row r="71" spans="1:16" ht="30" x14ac:dyDescent="0.25">
      <c r="A71" s="17" t="s">
        <v>51</v>
      </c>
      <c r="E71" s="19" t="s">
        <v>342</v>
      </c>
    </row>
    <row r="72" spans="1:16" x14ac:dyDescent="0.25">
      <c r="A72" s="17" t="s">
        <v>43</v>
      </c>
      <c r="B72" s="17">
        <v>13</v>
      </c>
      <c r="C72" s="18" t="s">
        <v>806</v>
      </c>
      <c r="D72" t="s">
        <v>54</v>
      </c>
      <c r="E72" s="19" t="s">
        <v>807</v>
      </c>
      <c r="F72" s="20" t="s">
        <v>128</v>
      </c>
      <c r="G72" s="21">
        <v>192</v>
      </c>
      <c r="H72" s="22"/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47</v>
      </c>
      <c r="E73" s="25" t="s">
        <v>54</v>
      </c>
    </row>
    <row r="74" spans="1:16" ht="60" x14ac:dyDescent="0.25">
      <c r="A74" s="17" t="s">
        <v>49</v>
      </c>
      <c r="E74" s="24" t="s">
        <v>803</v>
      </c>
    </row>
    <row r="75" spans="1:16" x14ac:dyDescent="0.25">
      <c r="A75" s="17" t="s">
        <v>49</v>
      </c>
      <c r="E75" s="24" t="s">
        <v>804</v>
      </c>
    </row>
    <row r="76" spans="1:16" ht="45" x14ac:dyDescent="0.25">
      <c r="A76" s="17" t="s">
        <v>51</v>
      </c>
      <c r="E76" s="19" t="s">
        <v>808</v>
      </c>
    </row>
    <row r="77" spans="1:16" x14ac:dyDescent="0.25">
      <c r="A77" s="14" t="s">
        <v>40</v>
      </c>
      <c r="B77" s="14"/>
      <c r="C77" s="15" t="s">
        <v>58</v>
      </c>
      <c r="D77" s="14"/>
      <c r="E77" s="14" t="s">
        <v>809</v>
      </c>
      <c r="F77" s="14"/>
      <c r="G77" s="14"/>
      <c r="H77" s="14"/>
      <c r="I77" s="16">
        <f>SUMIFS(I78:I87,A78:A87,"P")</f>
        <v>0</v>
      </c>
    </row>
    <row r="78" spans="1:16" x14ac:dyDescent="0.25">
      <c r="A78" s="17" t="s">
        <v>43</v>
      </c>
      <c r="B78" s="17">
        <v>14</v>
      </c>
      <c r="C78" s="18" t="s">
        <v>810</v>
      </c>
      <c r="D78" t="s">
        <v>54</v>
      </c>
      <c r="E78" s="19" t="s">
        <v>811</v>
      </c>
      <c r="F78" s="20" t="s">
        <v>128</v>
      </c>
      <c r="G78" s="21">
        <v>48</v>
      </c>
      <c r="H78" s="22"/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47</v>
      </c>
      <c r="E79" s="25" t="s">
        <v>54</v>
      </c>
    </row>
    <row r="80" spans="1:16" ht="60" x14ac:dyDescent="0.25">
      <c r="A80" s="17" t="s">
        <v>49</v>
      </c>
      <c r="E80" s="24" t="s">
        <v>812</v>
      </c>
    </row>
    <row r="81" spans="1:16" x14ac:dyDescent="0.25">
      <c r="A81" s="17" t="s">
        <v>49</v>
      </c>
      <c r="E81" s="24" t="s">
        <v>792</v>
      </c>
    </row>
    <row r="82" spans="1:16" ht="45" x14ac:dyDescent="0.25">
      <c r="A82" s="17" t="s">
        <v>51</v>
      </c>
      <c r="E82" s="19" t="s">
        <v>813</v>
      </c>
    </row>
    <row r="83" spans="1:16" x14ac:dyDescent="0.25">
      <c r="A83" s="17" t="s">
        <v>43</v>
      </c>
      <c r="B83" s="17">
        <v>15</v>
      </c>
      <c r="C83" s="18" t="s">
        <v>814</v>
      </c>
      <c r="D83" t="s">
        <v>54</v>
      </c>
      <c r="E83" s="19" t="s">
        <v>815</v>
      </c>
      <c r="F83" s="20" t="s">
        <v>170</v>
      </c>
      <c r="G83" s="21">
        <v>48</v>
      </c>
      <c r="H83" s="22"/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47</v>
      </c>
      <c r="E84" s="25" t="s">
        <v>54</v>
      </c>
    </row>
    <row r="85" spans="1:16" ht="60" x14ac:dyDescent="0.25">
      <c r="A85" s="17" t="s">
        <v>49</v>
      </c>
      <c r="E85" s="24" t="s">
        <v>816</v>
      </c>
    </row>
    <row r="86" spans="1:16" x14ac:dyDescent="0.25">
      <c r="A86" s="17" t="s">
        <v>49</v>
      </c>
      <c r="E86" s="24" t="s">
        <v>792</v>
      </c>
    </row>
    <row r="87" spans="1:16" ht="165" x14ac:dyDescent="0.25">
      <c r="A87" s="17" t="s">
        <v>51</v>
      </c>
      <c r="E87" s="19" t="s">
        <v>817</v>
      </c>
    </row>
    <row r="88" spans="1:16" x14ac:dyDescent="0.25">
      <c r="A88" s="14" t="s">
        <v>40</v>
      </c>
      <c r="B88" s="14"/>
      <c r="C88" s="15" t="s">
        <v>818</v>
      </c>
      <c r="D88" s="14"/>
      <c r="E88" s="14" t="s">
        <v>819</v>
      </c>
      <c r="F88" s="14"/>
      <c r="G88" s="14"/>
      <c r="H88" s="14"/>
      <c r="I88" s="16">
        <f>SUMIFS(I89:I93,A89:A93,"P")</f>
        <v>0</v>
      </c>
    </row>
    <row r="89" spans="1:16" x14ac:dyDescent="0.25">
      <c r="A89" s="17" t="s">
        <v>43</v>
      </c>
      <c r="B89" s="17">
        <v>16</v>
      </c>
      <c r="C89" s="18" t="s">
        <v>820</v>
      </c>
      <c r="D89" t="s">
        <v>54</v>
      </c>
      <c r="E89" s="19" t="s">
        <v>821</v>
      </c>
      <c r="F89" s="20" t="s">
        <v>122</v>
      </c>
      <c r="G89" s="21">
        <v>3.78</v>
      </c>
      <c r="H89" s="22"/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47</v>
      </c>
      <c r="E90" s="19" t="s">
        <v>822</v>
      </c>
    </row>
    <row r="91" spans="1:16" ht="60" x14ac:dyDescent="0.25">
      <c r="A91" s="17" t="s">
        <v>49</v>
      </c>
      <c r="E91" s="24" t="s">
        <v>823</v>
      </c>
    </row>
    <row r="92" spans="1:16" x14ac:dyDescent="0.25">
      <c r="A92" s="17" t="s">
        <v>49</v>
      </c>
      <c r="E92" s="24" t="s">
        <v>824</v>
      </c>
    </row>
    <row r="93" spans="1:16" ht="390" x14ac:dyDescent="0.25">
      <c r="A93" s="17" t="s">
        <v>51</v>
      </c>
      <c r="E93" s="19" t="s">
        <v>825</v>
      </c>
    </row>
    <row r="94" spans="1:16" x14ac:dyDescent="0.25">
      <c r="A94" s="14" t="s">
        <v>40</v>
      </c>
      <c r="B94" s="14"/>
      <c r="C94" s="15" t="s">
        <v>140</v>
      </c>
      <c r="D94" s="14"/>
      <c r="E94" s="14" t="s">
        <v>141</v>
      </c>
      <c r="F94" s="14"/>
      <c r="G94" s="14"/>
      <c r="H94" s="14"/>
      <c r="I94" s="16">
        <f>SUMIFS(I95:I134,A95:A134,"P")</f>
        <v>0</v>
      </c>
    </row>
    <row r="95" spans="1:16" ht="30" x14ac:dyDescent="0.25">
      <c r="A95" s="17" t="s">
        <v>43</v>
      </c>
      <c r="B95" s="17">
        <v>17</v>
      </c>
      <c r="C95" s="18" t="s">
        <v>826</v>
      </c>
      <c r="D95" t="s">
        <v>54</v>
      </c>
      <c r="E95" s="19" t="s">
        <v>827</v>
      </c>
      <c r="F95" s="20" t="s">
        <v>128</v>
      </c>
      <c r="G95" s="21">
        <v>354</v>
      </c>
      <c r="H95" s="22"/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47</v>
      </c>
      <c r="E96" s="25" t="s">
        <v>54</v>
      </c>
    </row>
    <row r="97" spans="1:16" ht="60" x14ac:dyDescent="0.25">
      <c r="A97" s="17" t="s">
        <v>49</v>
      </c>
      <c r="E97" s="24" t="s">
        <v>828</v>
      </c>
    </row>
    <row r="98" spans="1:16" x14ac:dyDescent="0.25">
      <c r="A98" s="17" t="s">
        <v>49</v>
      </c>
      <c r="E98" s="24" t="s">
        <v>829</v>
      </c>
    </row>
    <row r="99" spans="1:16" ht="45" x14ac:dyDescent="0.25">
      <c r="A99" s="17" t="s">
        <v>51</v>
      </c>
      <c r="E99" s="19" t="s">
        <v>830</v>
      </c>
    </row>
    <row r="100" spans="1:16" x14ac:dyDescent="0.25">
      <c r="A100" s="17" t="s">
        <v>43</v>
      </c>
      <c r="B100" s="17">
        <v>18</v>
      </c>
      <c r="C100" s="18" t="s">
        <v>831</v>
      </c>
      <c r="D100" t="s">
        <v>54</v>
      </c>
      <c r="E100" s="19" t="s">
        <v>832</v>
      </c>
      <c r="F100" s="20" t="s">
        <v>128</v>
      </c>
      <c r="G100" s="21">
        <v>7.2</v>
      </c>
      <c r="H100" s="22"/>
      <c r="I100" s="22">
        <f>ROUND(G100*H100,P4)</f>
        <v>0</v>
      </c>
      <c r="O100" s="23">
        <f>I100*0.21</f>
        <v>0</v>
      </c>
      <c r="P100">
        <v>3</v>
      </c>
    </row>
    <row r="101" spans="1:16" x14ac:dyDescent="0.25">
      <c r="A101" s="17" t="s">
        <v>47</v>
      </c>
      <c r="E101" s="19" t="s">
        <v>833</v>
      </c>
    </row>
    <row r="102" spans="1:16" ht="60" x14ac:dyDescent="0.25">
      <c r="A102" s="17" t="s">
        <v>49</v>
      </c>
      <c r="E102" s="24" t="s">
        <v>834</v>
      </c>
    </row>
    <row r="103" spans="1:16" x14ac:dyDescent="0.25">
      <c r="A103" s="17" t="s">
        <v>49</v>
      </c>
      <c r="E103" s="24" t="s">
        <v>835</v>
      </c>
    </row>
    <row r="104" spans="1:16" ht="45" x14ac:dyDescent="0.25">
      <c r="A104" s="17" t="s">
        <v>51</v>
      </c>
      <c r="E104" s="19" t="s">
        <v>830</v>
      </c>
    </row>
    <row r="105" spans="1:16" x14ac:dyDescent="0.25">
      <c r="A105" s="17" t="s">
        <v>43</v>
      </c>
      <c r="B105" s="17">
        <v>19</v>
      </c>
      <c r="C105" s="18" t="s">
        <v>836</v>
      </c>
      <c r="D105" t="s">
        <v>54</v>
      </c>
      <c r="E105" s="19" t="s">
        <v>837</v>
      </c>
      <c r="F105" s="20" t="s">
        <v>128</v>
      </c>
      <c r="G105" s="21">
        <v>347</v>
      </c>
      <c r="H105" s="22"/>
      <c r="I105" s="22">
        <f>ROUND(G105*H105,P4)</f>
        <v>0</v>
      </c>
      <c r="O105" s="23">
        <f>I105*0.21</f>
        <v>0</v>
      </c>
      <c r="P105">
        <v>3</v>
      </c>
    </row>
    <row r="106" spans="1:16" x14ac:dyDescent="0.25">
      <c r="A106" s="17" t="s">
        <v>47</v>
      </c>
      <c r="E106" s="25" t="s">
        <v>54</v>
      </c>
    </row>
    <row r="107" spans="1:16" ht="60" x14ac:dyDescent="0.25">
      <c r="A107" s="17" t="s">
        <v>49</v>
      </c>
      <c r="E107" s="24" t="s">
        <v>838</v>
      </c>
    </row>
    <row r="108" spans="1:16" x14ac:dyDescent="0.25">
      <c r="A108" s="17" t="s">
        <v>49</v>
      </c>
      <c r="E108" s="24" t="s">
        <v>839</v>
      </c>
    </row>
    <row r="109" spans="1:16" ht="60" x14ac:dyDescent="0.25">
      <c r="A109" s="17" t="s">
        <v>51</v>
      </c>
      <c r="E109" s="19" t="s">
        <v>840</v>
      </c>
    </row>
    <row r="110" spans="1:16" x14ac:dyDescent="0.25">
      <c r="A110" s="17" t="s">
        <v>43</v>
      </c>
      <c r="B110" s="17">
        <v>20</v>
      </c>
      <c r="C110" s="18" t="s">
        <v>841</v>
      </c>
      <c r="D110" t="s">
        <v>54</v>
      </c>
      <c r="E110" s="19" t="s">
        <v>842</v>
      </c>
      <c r="F110" s="20" t="s">
        <v>128</v>
      </c>
      <c r="G110" s="21">
        <v>624</v>
      </c>
      <c r="H110" s="22"/>
      <c r="I110" s="22">
        <f>ROUND(G110*H110,P4)</f>
        <v>0</v>
      </c>
      <c r="O110" s="23">
        <f>I110*0.21</f>
        <v>0</v>
      </c>
      <c r="P110">
        <v>3</v>
      </c>
    </row>
    <row r="111" spans="1:16" x14ac:dyDescent="0.25">
      <c r="A111" s="17" t="s">
        <v>47</v>
      </c>
      <c r="E111" s="25" t="s">
        <v>54</v>
      </c>
    </row>
    <row r="112" spans="1:16" ht="60" x14ac:dyDescent="0.25">
      <c r="A112" s="17" t="s">
        <v>49</v>
      </c>
      <c r="E112" s="24" t="s">
        <v>843</v>
      </c>
    </row>
    <row r="113" spans="1:16" x14ac:dyDescent="0.25">
      <c r="A113" s="17" t="s">
        <v>49</v>
      </c>
      <c r="E113" s="24" t="s">
        <v>844</v>
      </c>
    </row>
    <row r="114" spans="1:16" ht="60" x14ac:dyDescent="0.25">
      <c r="A114" s="17" t="s">
        <v>51</v>
      </c>
      <c r="E114" s="19" t="s">
        <v>840</v>
      </c>
    </row>
    <row r="115" spans="1:16" x14ac:dyDescent="0.25">
      <c r="A115" s="17" t="s">
        <v>43</v>
      </c>
      <c r="B115" s="17">
        <v>21</v>
      </c>
      <c r="C115" s="18" t="s">
        <v>845</v>
      </c>
      <c r="D115" t="s">
        <v>54</v>
      </c>
      <c r="E115" s="19" t="s">
        <v>846</v>
      </c>
      <c r="F115" s="20" t="s">
        <v>128</v>
      </c>
      <c r="G115" s="21">
        <v>315</v>
      </c>
      <c r="H115" s="22"/>
      <c r="I115" s="22">
        <f>ROUND(G115*H115,P4)</f>
        <v>0</v>
      </c>
      <c r="O115" s="23">
        <f>I115*0.21</f>
        <v>0</v>
      </c>
      <c r="P115">
        <v>3</v>
      </c>
    </row>
    <row r="116" spans="1:16" x14ac:dyDescent="0.25">
      <c r="A116" s="17" t="s">
        <v>47</v>
      </c>
      <c r="E116" s="25" t="s">
        <v>54</v>
      </c>
    </row>
    <row r="117" spans="1:16" ht="60" x14ac:dyDescent="0.25">
      <c r="A117" s="17" t="s">
        <v>49</v>
      </c>
      <c r="E117" s="24" t="s">
        <v>847</v>
      </c>
    </row>
    <row r="118" spans="1:16" x14ac:dyDescent="0.25">
      <c r="A118" s="17" t="s">
        <v>49</v>
      </c>
      <c r="E118" s="24" t="s">
        <v>848</v>
      </c>
    </row>
    <row r="119" spans="1:16" ht="120" x14ac:dyDescent="0.25">
      <c r="A119" s="17" t="s">
        <v>51</v>
      </c>
      <c r="E119" s="19" t="s">
        <v>849</v>
      </c>
    </row>
    <row r="120" spans="1:16" x14ac:dyDescent="0.25">
      <c r="A120" s="17" t="s">
        <v>43</v>
      </c>
      <c r="B120" s="17">
        <v>22</v>
      </c>
      <c r="C120" s="18" t="s">
        <v>850</v>
      </c>
      <c r="D120" t="s">
        <v>54</v>
      </c>
      <c r="E120" s="19" t="s">
        <v>851</v>
      </c>
      <c r="F120" s="20" t="s">
        <v>128</v>
      </c>
      <c r="G120" s="21">
        <v>309</v>
      </c>
      <c r="H120" s="22"/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47</v>
      </c>
      <c r="E121" s="25" t="s">
        <v>54</v>
      </c>
    </row>
    <row r="122" spans="1:16" ht="60" x14ac:dyDescent="0.25">
      <c r="A122" s="17" t="s">
        <v>49</v>
      </c>
      <c r="E122" s="24" t="s">
        <v>852</v>
      </c>
    </row>
    <row r="123" spans="1:16" x14ac:dyDescent="0.25">
      <c r="A123" s="17" t="s">
        <v>49</v>
      </c>
      <c r="E123" s="24" t="s">
        <v>853</v>
      </c>
    </row>
    <row r="124" spans="1:16" ht="120" x14ac:dyDescent="0.25">
      <c r="A124" s="17" t="s">
        <v>51</v>
      </c>
      <c r="E124" s="19" t="s">
        <v>849</v>
      </c>
    </row>
    <row r="125" spans="1:16" x14ac:dyDescent="0.25">
      <c r="A125" s="17" t="s">
        <v>43</v>
      </c>
      <c r="B125" s="17">
        <v>23</v>
      </c>
      <c r="C125" s="18" t="s">
        <v>854</v>
      </c>
      <c r="D125" t="s">
        <v>54</v>
      </c>
      <c r="E125" s="19" t="s">
        <v>855</v>
      </c>
      <c r="F125" s="20" t="s">
        <v>128</v>
      </c>
      <c r="G125" s="21">
        <v>315</v>
      </c>
      <c r="H125" s="22"/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47</v>
      </c>
      <c r="E126" s="25" t="s">
        <v>54</v>
      </c>
    </row>
    <row r="127" spans="1:16" ht="60" x14ac:dyDescent="0.25">
      <c r="A127" s="17" t="s">
        <v>49</v>
      </c>
      <c r="E127" s="24" t="s">
        <v>847</v>
      </c>
    </row>
    <row r="128" spans="1:16" x14ac:dyDescent="0.25">
      <c r="A128" s="17" t="s">
        <v>49</v>
      </c>
      <c r="E128" s="24" t="s">
        <v>848</v>
      </c>
    </row>
    <row r="129" spans="1:16" ht="120" x14ac:dyDescent="0.25">
      <c r="A129" s="17" t="s">
        <v>51</v>
      </c>
      <c r="E129" s="19" t="s">
        <v>849</v>
      </c>
    </row>
    <row r="130" spans="1:16" x14ac:dyDescent="0.25">
      <c r="A130" s="17" t="s">
        <v>43</v>
      </c>
      <c r="B130" s="17">
        <v>24</v>
      </c>
      <c r="C130" s="18" t="s">
        <v>856</v>
      </c>
      <c r="D130" t="s">
        <v>54</v>
      </c>
      <c r="E130" s="19" t="s">
        <v>857</v>
      </c>
      <c r="F130" s="20" t="s">
        <v>128</v>
      </c>
      <c r="G130" s="21">
        <v>7.2</v>
      </c>
      <c r="H130" s="22"/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47</v>
      </c>
      <c r="E131" s="25" t="s">
        <v>54</v>
      </c>
    </row>
    <row r="132" spans="1:16" ht="60" x14ac:dyDescent="0.25">
      <c r="A132" s="17" t="s">
        <v>49</v>
      </c>
      <c r="E132" s="24" t="s">
        <v>834</v>
      </c>
    </row>
    <row r="133" spans="1:16" x14ac:dyDescent="0.25">
      <c r="A133" s="17" t="s">
        <v>49</v>
      </c>
      <c r="E133" s="24" t="s">
        <v>835</v>
      </c>
    </row>
    <row r="134" spans="1:16" ht="165" x14ac:dyDescent="0.25">
      <c r="A134" s="17" t="s">
        <v>51</v>
      </c>
      <c r="E134" s="19" t="s">
        <v>858</v>
      </c>
    </row>
    <row r="135" spans="1:16" x14ac:dyDescent="0.25">
      <c r="A135" s="14" t="s">
        <v>40</v>
      </c>
      <c r="B135" s="14"/>
      <c r="C135" s="15" t="s">
        <v>207</v>
      </c>
      <c r="D135" s="14"/>
      <c r="E135" s="14" t="s">
        <v>208</v>
      </c>
      <c r="F135" s="14"/>
      <c r="G135" s="14"/>
      <c r="H135" s="14"/>
      <c r="I135" s="16">
        <f>SUMIFS(I136:I180,A136:A180,"P")</f>
        <v>0</v>
      </c>
    </row>
    <row r="136" spans="1:16" ht="30" x14ac:dyDescent="0.25">
      <c r="A136" s="17" t="s">
        <v>43</v>
      </c>
      <c r="B136" s="17">
        <v>25</v>
      </c>
      <c r="C136" s="18" t="s">
        <v>859</v>
      </c>
      <c r="D136" t="s">
        <v>54</v>
      </c>
      <c r="E136" s="19" t="s">
        <v>860</v>
      </c>
      <c r="F136" s="20" t="s">
        <v>193</v>
      </c>
      <c r="G136" s="21">
        <v>2</v>
      </c>
      <c r="H136" s="22"/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47</v>
      </c>
      <c r="E137" s="19" t="s">
        <v>861</v>
      </c>
    </row>
    <row r="138" spans="1:16" ht="60" x14ac:dyDescent="0.25">
      <c r="A138" s="17" t="s">
        <v>49</v>
      </c>
      <c r="E138" s="24" t="s">
        <v>862</v>
      </c>
    </row>
    <row r="139" spans="1:16" x14ac:dyDescent="0.25">
      <c r="A139" s="17" t="s">
        <v>49</v>
      </c>
      <c r="E139" s="24" t="s">
        <v>113</v>
      </c>
    </row>
    <row r="140" spans="1:16" ht="45" x14ac:dyDescent="0.25">
      <c r="A140" s="17" t="s">
        <v>51</v>
      </c>
      <c r="E140" s="19" t="s">
        <v>863</v>
      </c>
    </row>
    <row r="141" spans="1:16" ht="30" x14ac:dyDescent="0.25">
      <c r="A141" s="17" t="s">
        <v>43</v>
      </c>
      <c r="B141" s="17">
        <v>26</v>
      </c>
      <c r="C141" s="18" t="s">
        <v>864</v>
      </c>
      <c r="D141" t="s">
        <v>54</v>
      </c>
      <c r="E141" s="19" t="s">
        <v>865</v>
      </c>
      <c r="F141" s="20" t="s">
        <v>193</v>
      </c>
      <c r="G141" s="21">
        <v>6</v>
      </c>
      <c r="H141" s="22"/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47</v>
      </c>
      <c r="E142" s="25" t="s">
        <v>54</v>
      </c>
    </row>
    <row r="143" spans="1:16" ht="60" x14ac:dyDescent="0.25">
      <c r="A143" s="17" t="s">
        <v>49</v>
      </c>
      <c r="E143" s="24" t="s">
        <v>866</v>
      </c>
    </row>
    <row r="144" spans="1:16" x14ac:dyDescent="0.25">
      <c r="A144" s="17" t="s">
        <v>49</v>
      </c>
      <c r="E144" s="24" t="s">
        <v>218</v>
      </c>
    </row>
    <row r="145" spans="1:16" ht="30" x14ac:dyDescent="0.25">
      <c r="A145" s="17" t="s">
        <v>51</v>
      </c>
      <c r="E145" s="19" t="s">
        <v>867</v>
      </c>
    </row>
    <row r="146" spans="1:16" x14ac:dyDescent="0.25">
      <c r="A146" s="17" t="s">
        <v>43</v>
      </c>
      <c r="B146" s="17">
        <v>27</v>
      </c>
      <c r="C146" s="18" t="s">
        <v>868</v>
      </c>
      <c r="D146" t="s">
        <v>54</v>
      </c>
      <c r="E146" s="19" t="s">
        <v>869</v>
      </c>
      <c r="F146" s="20" t="s">
        <v>193</v>
      </c>
      <c r="G146" s="21">
        <v>4</v>
      </c>
      <c r="H146" s="22"/>
      <c r="I146" s="22">
        <f>ROUND(G146*H146,P4)</f>
        <v>0</v>
      </c>
      <c r="O146" s="23">
        <f>I146*0.21</f>
        <v>0</v>
      </c>
      <c r="P146">
        <v>3</v>
      </c>
    </row>
    <row r="147" spans="1:16" x14ac:dyDescent="0.25">
      <c r="A147" s="17" t="s">
        <v>47</v>
      </c>
      <c r="E147" s="25" t="s">
        <v>54</v>
      </c>
    </row>
    <row r="148" spans="1:16" ht="60" x14ac:dyDescent="0.25">
      <c r="A148" s="17" t="s">
        <v>49</v>
      </c>
      <c r="E148" s="24" t="s">
        <v>226</v>
      </c>
    </row>
    <row r="149" spans="1:16" x14ac:dyDescent="0.25">
      <c r="A149" s="17" t="s">
        <v>49</v>
      </c>
      <c r="E149" s="24" t="s">
        <v>223</v>
      </c>
    </row>
    <row r="150" spans="1:16" ht="30" x14ac:dyDescent="0.25">
      <c r="A150" s="17" t="s">
        <v>51</v>
      </c>
      <c r="E150" s="19" t="s">
        <v>867</v>
      </c>
    </row>
    <row r="151" spans="1:16" x14ac:dyDescent="0.25">
      <c r="A151" s="17" t="s">
        <v>43</v>
      </c>
      <c r="B151" s="17">
        <v>28</v>
      </c>
      <c r="C151" s="18" t="s">
        <v>870</v>
      </c>
      <c r="D151" t="s">
        <v>54</v>
      </c>
      <c r="E151" s="19" t="s">
        <v>871</v>
      </c>
      <c r="F151" s="20" t="s">
        <v>193</v>
      </c>
      <c r="G151" s="21">
        <v>2</v>
      </c>
      <c r="H151" s="22"/>
      <c r="I151" s="22">
        <f>ROUND(G151*H151,P4)</f>
        <v>0</v>
      </c>
      <c r="O151" s="23">
        <f>I151*0.21</f>
        <v>0</v>
      </c>
      <c r="P151">
        <v>3</v>
      </c>
    </row>
    <row r="152" spans="1:16" x14ac:dyDescent="0.25">
      <c r="A152" s="17" t="s">
        <v>47</v>
      </c>
      <c r="E152" s="25" t="s">
        <v>54</v>
      </c>
    </row>
    <row r="153" spans="1:16" ht="60" x14ac:dyDescent="0.25">
      <c r="A153" s="17" t="s">
        <v>49</v>
      </c>
      <c r="E153" s="24" t="s">
        <v>862</v>
      </c>
    </row>
    <row r="154" spans="1:16" x14ac:dyDescent="0.25">
      <c r="A154" s="17" t="s">
        <v>49</v>
      </c>
      <c r="E154" s="24" t="s">
        <v>113</v>
      </c>
    </row>
    <row r="155" spans="1:16" ht="45" x14ac:dyDescent="0.25">
      <c r="A155" s="17" t="s">
        <v>51</v>
      </c>
      <c r="E155" s="19" t="s">
        <v>872</v>
      </c>
    </row>
    <row r="156" spans="1:16" x14ac:dyDescent="0.25">
      <c r="A156" s="17" t="s">
        <v>43</v>
      </c>
      <c r="B156" s="17">
        <v>29</v>
      </c>
      <c r="C156" s="18" t="s">
        <v>873</v>
      </c>
      <c r="D156" t="s">
        <v>54</v>
      </c>
      <c r="E156" s="19" t="s">
        <v>874</v>
      </c>
      <c r="F156" s="20" t="s">
        <v>128</v>
      </c>
      <c r="G156" s="21">
        <v>2.5</v>
      </c>
      <c r="H156" s="22"/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47</v>
      </c>
      <c r="E157" s="25" t="s">
        <v>54</v>
      </c>
    </row>
    <row r="158" spans="1:16" ht="60" x14ac:dyDescent="0.25">
      <c r="A158" s="17" t="s">
        <v>49</v>
      </c>
      <c r="E158" s="24" t="s">
        <v>875</v>
      </c>
    </row>
    <row r="159" spans="1:16" x14ac:dyDescent="0.25">
      <c r="A159" s="17" t="s">
        <v>49</v>
      </c>
      <c r="E159" s="24" t="s">
        <v>876</v>
      </c>
    </row>
    <row r="160" spans="1:16" ht="30" x14ac:dyDescent="0.25">
      <c r="A160" s="17" t="s">
        <v>51</v>
      </c>
      <c r="E160" s="19" t="s">
        <v>877</v>
      </c>
    </row>
    <row r="161" spans="1:16" x14ac:dyDescent="0.25">
      <c r="A161" s="17" t="s">
        <v>43</v>
      </c>
      <c r="B161" s="17">
        <v>30</v>
      </c>
      <c r="C161" s="18" t="s">
        <v>878</v>
      </c>
      <c r="D161" t="s">
        <v>54</v>
      </c>
      <c r="E161" s="19" t="s">
        <v>879</v>
      </c>
      <c r="F161" s="20" t="s">
        <v>128</v>
      </c>
      <c r="G161" s="21">
        <v>14.5</v>
      </c>
      <c r="H161" s="22"/>
      <c r="I161" s="22">
        <f>ROUND(G161*H161,P4)</f>
        <v>0</v>
      </c>
      <c r="O161" s="23">
        <f>I161*0.21</f>
        <v>0</v>
      </c>
      <c r="P161">
        <v>3</v>
      </c>
    </row>
    <row r="162" spans="1:16" x14ac:dyDescent="0.25">
      <c r="A162" s="17" t="s">
        <v>47</v>
      </c>
      <c r="E162" s="25" t="s">
        <v>54</v>
      </c>
    </row>
    <row r="163" spans="1:16" ht="60" x14ac:dyDescent="0.25">
      <c r="A163" s="17" t="s">
        <v>49</v>
      </c>
      <c r="E163" s="24" t="s">
        <v>880</v>
      </c>
    </row>
    <row r="164" spans="1:16" x14ac:dyDescent="0.25">
      <c r="A164" s="17" t="s">
        <v>49</v>
      </c>
      <c r="E164" s="24" t="s">
        <v>881</v>
      </c>
    </row>
    <row r="165" spans="1:16" ht="30" x14ac:dyDescent="0.25">
      <c r="A165" s="17" t="s">
        <v>51</v>
      </c>
      <c r="E165" s="19" t="s">
        <v>882</v>
      </c>
    </row>
    <row r="166" spans="1:16" ht="30" x14ac:dyDescent="0.25">
      <c r="A166" s="17" t="s">
        <v>43</v>
      </c>
      <c r="B166" s="17">
        <v>31</v>
      </c>
      <c r="C166" s="18" t="s">
        <v>883</v>
      </c>
      <c r="D166" t="s">
        <v>54</v>
      </c>
      <c r="E166" s="19" t="s">
        <v>884</v>
      </c>
      <c r="F166" s="20" t="s">
        <v>170</v>
      </c>
      <c r="G166" s="21">
        <v>12</v>
      </c>
      <c r="H166" s="22"/>
      <c r="I166" s="22">
        <f>ROUND(G166*H166,P4)</f>
        <v>0</v>
      </c>
      <c r="O166" s="23">
        <f>I166*0.21</f>
        <v>0</v>
      </c>
      <c r="P166">
        <v>3</v>
      </c>
    </row>
    <row r="167" spans="1:16" x14ac:dyDescent="0.25">
      <c r="A167" s="17" t="s">
        <v>47</v>
      </c>
      <c r="E167" s="25" t="s">
        <v>54</v>
      </c>
    </row>
    <row r="168" spans="1:16" ht="60" x14ac:dyDescent="0.25">
      <c r="A168" s="17" t="s">
        <v>49</v>
      </c>
      <c r="E168" s="24" t="s">
        <v>885</v>
      </c>
    </row>
    <row r="169" spans="1:16" x14ac:dyDescent="0.25">
      <c r="A169" s="17" t="s">
        <v>49</v>
      </c>
      <c r="E169" s="24" t="s">
        <v>886</v>
      </c>
    </row>
    <row r="170" spans="1:16" ht="45" x14ac:dyDescent="0.25">
      <c r="A170" s="17" t="s">
        <v>51</v>
      </c>
      <c r="E170" s="19" t="s">
        <v>887</v>
      </c>
    </row>
    <row r="171" spans="1:16" ht="30" x14ac:dyDescent="0.25">
      <c r="A171" s="17" t="s">
        <v>43</v>
      </c>
      <c r="B171" s="17">
        <v>32</v>
      </c>
      <c r="C171" s="18" t="s">
        <v>564</v>
      </c>
      <c r="D171" t="s">
        <v>54</v>
      </c>
      <c r="E171" s="19" t="s">
        <v>565</v>
      </c>
      <c r="F171" s="20" t="s">
        <v>170</v>
      </c>
      <c r="G171" s="21">
        <v>12.4</v>
      </c>
      <c r="H171" s="22"/>
      <c r="I171" s="22">
        <f>ROUND(G171*H171,P4)</f>
        <v>0</v>
      </c>
      <c r="O171" s="23">
        <f>I171*0.21</f>
        <v>0</v>
      </c>
      <c r="P171">
        <v>3</v>
      </c>
    </row>
    <row r="172" spans="1:16" x14ac:dyDescent="0.25">
      <c r="A172" s="17" t="s">
        <v>47</v>
      </c>
      <c r="E172" s="25" t="s">
        <v>54</v>
      </c>
    </row>
    <row r="173" spans="1:16" ht="60" x14ac:dyDescent="0.25">
      <c r="A173" s="17" t="s">
        <v>49</v>
      </c>
      <c r="E173" s="24" t="s">
        <v>888</v>
      </c>
    </row>
    <row r="174" spans="1:16" x14ac:dyDescent="0.25">
      <c r="A174" s="17" t="s">
        <v>49</v>
      </c>
      <c r="E174" s="24" t="s">
        <v>889</v>
      </c>
    </row>
    <row r="175" spans="1:16" ht="90" x14ac:dyDescent="0.25">
      <c r="A175" s="17" t="s">
        <v>51</v>
      </c>
      <c r="E175" s="19" t="s">
        <v>890</v>
      </c>
    </row>
    <row r="176" spans="1:16" x14ac:dyDescent="0.25">
      <c r="A176" s="17" t="s">
        <v>43</v>
      </c>
      <c r="B176" s="17">
        <v>33</v>
      </c>
      <c r="C176" s="18" t="s">
        <v>891</v>
      </c>
      <c r="D176" t="s">
        <v>54</v>
      </c>
      <c r="E176" s="19" t="s">
        <v>892</v>
      </c>
      <c r="F176" s="20" t="s">
        <v>170</v>
      </c>
      <c r="G176" s="21">
        <v>21</v>
      </c>
      <c r="H176" s="22"/>
      <c r="I176" s="22">
        <f>ROUND(G176*H176,P4)</f>
        <v>0</v>
      </c>
      <c r="O176" s="23">
        <f>I176*0.21</f>
        <v>0</v>
      </c>
      <c r="P176">
        <v>3</v>
      </c>
    </row>
    <row r="177" spans="1:5" x14ac:dyDescent="0.25">
      <c r="A177" s="17" t="s">
        <v>47</v>
      </c>
      <c r="E177" s="25" t="s">
        <v>54</v>
      </c>
    </row>
    <row r="178" spans="1:5" ht="60" x14ac:dyDescent="0.25">
      <c r="A178" s="17" t="s">
        <v>49</v>
      </c>
      <c r="E178" s="24" t="s">
        <v>893</v>
      </c>
    </row>
    <row r="179" spans="1:5" x14ac:dyDescent="0.25">
      <c r="A179" s="17" t="s">
        <v>49</v>
      </c>
      <c r="E179" s="24" t="s">
        <v>894</v>
      </c>
    </row>
    <row r="180" spans="1:5" ht="75" x14ac:dyDescent="0.25">
      <c r="A180" s="17" t="s">
        <v>51</v>
      </c>
      <c r="E180" s="19" t="s">
        <v>895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SO 98-98</vt:lpstr>
      <vt:lpstr>D.2D.2.1.1SO 02</vt:lpstr>
      <vt:lpstr>D.2D.2.1.1SO 02.1</vt:lpstr>
      <vt:lpstr>D.2D.2.1.4SO 01</vt:lpstr>
      <vt:lpstr>D.2D.2.1.5SO 04</vt:lpstr>
      <vt:lpstr>D.2D.2.1.8SO 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Urbánková Jaroslava</cp:lastModifiedBy>
  <cp:lastPrinted>2023-08-25T05:35:14Z</cp:lastPrinted>
  <dcterms:created xsi:type="dcterms:W3CDTF">2023-08-25T05:34:47Z</dcterms:created>
  <dcterms:modified xsi:type="dcterms:W3CDTF">2024-03-18T15:58:30Z</dcterms:modified>
</cp:coreProperties>
</file>