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temp\_Kladno\po připomínkách\dig dok closed\"/>
    </mc:Choice>
  </mc:AlternateContent>
  <xr:revisionPtr revIDLastSave="0" documentId="13_ncr:1_{97A3DBEA-762B-49C0-BAD8-A1E1E1ADE7C6}" xr6:coauthVersionLast="47" xr6:coauthVersionMax="47" xr10:uidLastSave="{00000000-0000-0000-0000-000000000000}"/>
  <bookViews>
    <workbookView xWindow="15570" yWindow="-21720" windowWidth="38640" windowHeight="21840" xr2:uid="{00000000-000D-0000-FFFF-FFFF00000000}"/>
  </bookViews>
  <sheets>
    <sheet name="krycí list" sheetId="1" r:id="rId1"/>
    <sheet name="A0" sheetId="12" r:id="rId2"/>
    <sheet name="A1" sheetId="13" r:id="rId3"/>
    <sheet name="B1" sheetId="2" r:id="rId4"/>
    <sheet name="B2" sheetId="3" r:id="rId5"/>
    <sheet name="B3" sheetId="4" r:id="rId6"/>
    <sheet name="C1" sheetId="10" r:id="rId7"/>
    <sheet name="D1" sheetId="14" r:id="rId8"/>
  </sheets>
  <definedNames>
    <definedName name="_xlnm.Print_Area" localSheetId="3">'B1'!$A$1:$F$17</definedName>
    <definedName name="_xlnm.Print_Area" localSheetId="4">'B2'!$A$1:$F$11</definedName>
    <definedName name="_xlnm.Print_Area" localSheetId="5">'B3'!$A$1:$F$27</definedName>
    <definedName name="_xlnm.Print_Area" localSheetId="6">'C1'!$A$1:$F$14</definedName>
    <definedName name="_xlnm.Print_Area" localSheetId="7">'D1'!$A$1:$F$64</definedName>
    <definedName name="_xlnm.Print_Area" localSheetId="0">'krycí list'!$A$1:$C$21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8" i="1" l="1"/>
  <c r="A1" i="14"/>
  <c r="D15" i="4"/>
  <c r="D7" i="4"/>
  <c r="D8" i="4"/>
  <c r="D9" i="2"/>
  <c r="D11" i="4"/>
  <c r="D11" i="13"/>
  <c r="D10" i="13"/>
  <c r="F62" i="14" l="1"/>
  <c r="B13" i="1"/>
  <c r="F16" i="13"/>
  <c r="A1" i="13"/>
  <c r="D11" i="2"/>
  <c r="D13" i="2" s="1"/>
  <c r="B12" i="1"/>
  <c r="A1" i="12"/>
  <c r="F16" i="12" l="1"/>
  <c r="F12" i="10" l="1"/>
  <c r="F11" i="3"/>
  <c r="F17" i="2"/>
  <c r="A1" i="10" l="1"/>
  <c r="A1" i="4"/>
  <c r="A1" i="3"/>
  <c r="A1" i="2"/>
  <c r="B17" i="1"/>
  <c r="F27" i="4"/>
  <c r="B16" i="1"/>
  <c r="B15" i="1"/>
  <c r="B14" i="1"/>
  <c r="C21" i="1" l="1"/>
</calcChain>
</file>

<file path=xl/sharedStrings.xml><?xml version="1.0" encoding="utf-8"?>
<sst xmlns="http://schemas.openxmlformats.org/spreadsheetml/2006/main" count="355" uniqueCount="173">
  <si>
    <t xml:space="preserve">Poř.č.                                                                                                   </t>
  </si>
  <si>
    <t xml:space="preserve">Popis položky   </t>
  </si>
  <si>
    <t>Cena  (bez DPH)</t>
  </si>
  <si>
    <t>Zajištění vstupů, vytýčení sítí + doprava</t>
  </si>
  <si>
    <t>Kopané sondy v kolejišti, ruční dokopání, začištění, zasypání, podbití</t>
  </si>
  <si>
    <t>Zakázka:</t>
  </si>
  <si>
    <t xml:space="preserve">B.1. Geotechnický průzkum pražcového podloží </t>
  </si>
  <si>
    <t xml:space="preserve">B.2. Průzkum mechanického znečištění štěrku kolejového lože </t>
  </si>
  <si>
    <t xml:space="preserve">hod. </t>
  </si>
  <si>
    <t>Analýza vzorků pro zatřídění odpadu z podsítné frakce kolejového lože.</t>
  </si>
  <si>
    <t>Analýza vzorků pro zatřídění odpadu z konstrukční vrstvy pražcového podloží.</t>
  </si>
  <si>
    <t>Analýza vzorků pro zatřídění odpadu z pláně tělesa železničního spodku.</t>
  </si>
  <si>
    <t xml:space="preserve">Závěrečná zpráva, řezy, dokumentace </t>
  </si>
  <si>
    <t>IG vrty v kolejišti</t>
  </si>
  <si>
    <t xml:space="preserve">m </t>
  </si>
  <si>
    <t>MUV pro přepravu vrtné soupravy v kolejišti včetně prostojů pro vrtání</t>
  </si>
  <si>
    <t>Vyhodnocení penetrací z průzkumu ž. spodku pro účely umělých staveb</t>
  </si>
  <si>
    <t>jedn.</t>
  </si>
  <si>
    <t>Závěrečná zpráva a dokumentace</t>
  </si>
  <si>
    <t>implementace archivní rešerše</t>
  </si>
  <si>
    <t>Laboratorní zkoušky neporušených vzorků zemin - smyk</t>
  </si>
  <si>
    <t>Laboratorní zkoušky neporušených vzorků zemin - edometr</t>
  </si>
  <si>
    <t>Projekt doplňkového průzkumu</t>
  </si>
  <si>
    <t>Analýza  vzorků odebraných z IG vrtů pro zatřídění odpadů</t>
  </si>
  <si>
    <t>soub.</t>
  </si>
  <si>
    <t>agresivita vody - beton</t>
  </si>
  <si>
    <t>agresivita vody - ocel</t>
  </si>
  <si>
    <t>Posouzení petrografického složení  vzorků kolejového lože</t>
  </si>
  <si>
    <t>IG vrty mimo kolejiště</t>
  </si>
  <si>
    <t>vsakovací zkouška</t>
  </si>
  <si>
    <t>dlouhodobé sledování stavu HPV - 6 měsíců (1x měsíčně během projekčních prací) včetně cestovného a zprávy</t>
  </si>
  <si>
    <t xml:space="preserve">Poř.č. </t>
  </si>
  <si>
    <t xml:space="preserve">Popis položky </t>
  </si>
  <si>
    <t xml:space="preserve">Jednotka </t>
  </si>
  <si>
    <t xml:space="preserve">Počet  jednotek </t>
  </si>
  <si>
    <t xml:space="preserve">Jednotková  
cena </t>
  </si>
  <si>
    <t xml:space="preserve">Celková  cena 
(bez DPH) </t>
  </si>
  <si>
    <t xml:space="preserve">vzorek </t>
  </si>
  <si>
    <t xml:space="preserve">Laboratorní zkoušky porušených vzorků zemin </t>
  </si>
  <si>
    <t xml:space="preserve">Laboratorní zkoušky vzorků podzemní vody </t>
  </si>
  <si>
    <t xml:space="preserve">jedn. </t>
  </si>
  <si>
    <t xml:space="preserve">Celkem (bez DPH) </t>
  </si>
  <si>
    <t xml:space="preserve">Stanovení  zrnitosti  a  ověření  obsahu  jemných 
částic </t>
  </si>
  <si>
    <t xml:space="preserve">Stanovení dalších parametrů dle OTP  </t>
  </si>
  <si>
    <t xml:space="preserve">Závěrečná zpráva </t>
  </si>
  <si>
    <t xml:space="preserve">Celková   cena 
(bez DPH) </t>
  </si>
  <si>
    <t xml:space="preserve">sonda </t>
  </si>
  <si>
    <t xml:space="preserve">Statické zatěžovací zkoušky deskou </t>
  </si>
  <si>
    <t xml:space="preserve">zkouška </t>
  </si>
  <si>
    <t xml:space="preserve">Reprodukce </t>
  </si>
  <si>
    <t>Laboratorní zkoušky PS</t>
  </si>
  <si>
    <t>Laboratorní zkoušky CBR, IBI, CBR sat.</t>
  </si>
  <si>
    <t>Poznámka: V souladu s SM096 a předpisem SŽ S4 uvažujeme teoretický odběr 3 vzorků z každé kopané sondy (KL, KV, PL). Zatřídění odpadu podle  vyhlášky 273/2021 Sb..</t>
  </si>
  <si>
    <t>Příprava IGP (zpracování dat, HMG, inženýring, ing. sítě vč. vytyčení, zpracování katastrálních dat)</t>
  </si>
  <si>
    <t>Vstupní a průběžná jednání (účast, příprava podkladů, zapracování výstupů z jednání)</t>
  </si>
  <si>
    <t>Projednání vstupů na pozemky</t>
  </si>
  <si>
    <t>Projednání dočasných záborů</t>
  </si>
  <si>
    <t>Jednání s ostatními účastníky průzkumu (koordinace)</t>
  </si>
  <si>
    <t>hod.</t>
  </si>
  <si>
    <t>Nájmy a úhrady škod</t>
  </si>
  <si>
    <t>Příprava pracovního místa, zemní práce a likvidace pracovistě</t>
  </si>
  <si>
    <t>Související doprava pracovníků, ubytování</t>
  </si>
  <si>
    <t>Provozní pažení vrtů</t>
  </si>
  <si>
    <t>Rešerše možných pyrotechnických rizik</t>
  </si>
  <si>
    <t>PŘEDBĚŽNÝ A PODROBNÝ INŽENÝRSKOGEOLOGICKÝ PRŮZKUM</t>
  </si>
  <si>
    <t>A.0 Režijní položky</t>
  </si>
  <si>
    <t>A.1 Předběžný IGP v redukovaném rozsahu</t>
  </si>
  <si>
    <t>IG Rešerše včetně pochůzky v lokalitě a nákupu dat ČGS</t>
  </si>
  <si>
    <t>Báňská rešerše včetně zajištění archivních materiálů a rekognoskace lokality - závěrečná zpráva o báňské rešerši s doporučeními pro podrobný IGP</t>
  </si>
  <si>
    <t>Seismická tomografie (dle výsledků z georadaru předpokládáme vytipování 5 lokálních míst pro prověření dutin apod.)</t>
  </si>
  <si>
    <t>Závěrečná zpráva předběžného IGP</t>
  </si>
  <si>
    <t>Personální zajištění výluk (OZOV, ZPŘS, vedoucí prací)</t>
  </si>
  <si>
    <t>Příprava IGP (zpracování dat, zajištění podkladů)</t>
  </si>
  <si>
    <t>m</t>
  </si>
  <si>
    <t>Rekognoskace území včetně cest a ubytování</t>
  </si>
  <si>
    <t>Georadar vč. vyhodnocení do IG profilu v hl. 0 - 5 m
1)	Km 6,700 až km 10,390 v koleji č. 1.
2)	V žst. Dubí mezi kolejemi č. 8 a č. 10 na celou délku mezi námezníky.
3)	Km 9,400 až km 9,600 paralelně podél koleje vlevo i vpravo ve vzdálenosti cca 15 m od osy koleje.
4)	Km 9,500 až km 9,600 v koleji č. 1.
5)	Km 17,750 až km 18,250 v koleji č. 1.
6)	Km 20,570 až km 20,670 v koleji č. 1.</t>
  </si>
  <si>
    <t>Georadar vč. vyhodnocení do IG profilu v hloubce 5 m a více
1)	Km 6,700 až km 10,390 v koleji č. 1.
2)	V žst. Dubí mezi kolejemi č. 8 a č. 10 na celou délku mezi námezníky.
3)	Km 9,400 až km 9,600 paralelně podél koleje vlevo i vpravo ve vzdálenosti cca 15 m od osy koleje.
4)	Km 9,500 až km 9,600 v koleji č. 1.
5)	Km 17,750 až km 18,250 v koleji č. 1.
6)	Km 20,570 až km 20,670 v koleji č. 1.</t>
  </si>
  <si>
    <t>Odběr a tvorba směsných vzorků pro kontaminace</t>
  </si>
  <si>
    <t>Sled, koordinace prací v terénu</t>
  </si>
  <si>
    <t>Pronájem MUV (včetně obsluhy a OZOV, ZPŘS, TDI)</t>
  </si>
  <si>
    <t>Související doprava pracovníků strojů a techniky, ubytování</t>
  </si>
  <si>
    <t xml:space="preserve">Laboratorní zkoušky porušených vzorků zemin - indexy </t>
  </si>
  <si>
    <t xml:space="preserve">Laboratorní zkoušky neporušených vzorků zemin - indexy </t>
  </si>
  <si>
    <t>IG sonda pro realizaci vsakovací zkoušky - vystrojený vrt</t>
  </si>
  <si>
    <t>B.3. Průzkum pro mosty, propustky, vysoké násypy, zlepšení zemin a ostatní</t>
  </si>
  <si>
    <t xml:space="preserve">C.1. Kontaminace štěrku kolejového lože a zemin železničního spodku </t>
  </si>
  <si>
    <t>„Prostá elektrizace trati Kladno – Kralupy nad Vltavou vč. Jeneč – Středokluky“</t>
  </si>
  <si>
    <t>Návrh receptury zlepšení zemin včetně závěrečné zprávy</t>
  </si>
  <si>
    <t>Příloha 04: Výkaz pro nacenění průzkumných prací</t>
  </si>
  <si>
    <t>Kalkulace ceny</t>
  </si>
  <si>
    <t>Propustek v ev. km 4,298</t>
  </si>
  <si>
    <t>Propustek v ev. km 5,23</t>
  </si>
  <si>
    <t>Propustek v ev. km 5,698</t>
  </si>
  <si>
    <t>Propustek v ev. km 6,298</t>
  </si>
  <si>
    <t>Propustek v ev. km 8,28</t>
  </si>
  <si>
    <t>Propustek v ev. km 8,572</t>
  </si>
  <si>
    <t>Propustek v ev. km 8,918</t>
  </si>
  <si>
    <t>Propustek v ev. km 9,141</t>
  </si>
  <si>
    <t>Propustek v ev. km 9,509</t>
  </si>
  <si>
    <t>Propustek v ev. km 10,212</t>
  </si>
  <si>
    <t>Propustek v ev. km 10,228</t>
  </si>
  <si>
    <t>Propustek v ev. km 10,554</t>
  </si>
  <si>
    <t>Propustek v ev. km 11,295</t>
  </si>
  <si>
    <t>Most v ev. km 11,738</t>
  </si>
  <si>
    <t>Propustek v ev. km 12,467</t>
  </si>
  <si>
    <t>Most v ev. km 12,917</t>
  </si>
  <si>
    <t>Propustek v ev. km 14,015</t>
  </si>
  <si>
    <t>Propustek v ev. km 14,495</t>
  </si>
  <si>
    <t>Most v ev. km 15,053</t>
  </si>
  <si>
    <t>Most v ev. km 15,372</t>
  </si>
  <si>
    <t>Propustek v ev. km 15,72</t>
  </si>
  <si>
    <t>Propustek v ev. km 16,174</t>
  </si>
  <si>
    <t>Most v ev. km 16,505</t>
  </si>
  <si>
    <t>Propustek v ev. km 16,742</t>
  </si>
  <si>
    <t>Propustek v ev. km 17,055</t>
  </si>
  <si>
    <t>Most v ev. km 17,364</t>
  </si>
  <si>
    <t>Most v ev. km 17,38</t>
  </si>
  <si>
    <t>Most v ev. km 17,451</t>
  </si>
  <si>
    <t>Most v ev. km 17,641</t>
  </si>
  <si>
    <t>Most v ev. km 17,702</t>
  </si>
  <si>
    <t>Propustek v ev. km 18,278</t>
  </si>
  <si>
    <t>Propustek v ev. km 18,562</t>
  </si>
  <si>
    <t>Propustek v ev. km 18,918</t>
  </si>
  <si>
    <t>Most v ev. km 19,136</t>
  </si>
  <si>
    <t>Most v ev. km 19,72</t>
  </si>
  <si>
    <t>Propustek v ev. km 19,957</t>
  </si>
  <si>
    <t>Propustek v ev. km 20,043</t>
  </si>
  <si>
    <t>Most v ev. km 20,223</t>
  </si>
  <si>
    <t>Propustek v ev. km 20,359</t>
  </si>
  <si>
    <t>Propustek v ev. km 20,545</t>
  </si>
  <si>
    <t>Most v ev. km 21,025</t>
  </si>
  <si>
    <t>Most v ev. km 21,221</t>
  </si>
  <si>
    <t>Propustek v ev. km 21,352</t>
  </si>
  <si>
    <t>Propustek v ev. km 21,619</t>
  </si>
  <si>
    <t>Most v ev. km 22,336</t>
  </si>
  <si>
    <t>Most v ev. km 22,513</t>
  </si>
  <si>
    <t>Propustek v ev. km 22,57</t>
  </si>
  <si>
    <t>Most v ev. km 22,625</t>
  </si>
  <si>
    <t>Propustek v ev. km 22,711</t>
  </si>
  <si>
    <t>Propustek v ev. km 22,724</t>
  </si>
  <si>
    <t>Propustek v ev. km 22,999</t>
  </si>
  <si>
    <t>Most v ev. km 23,258</t>
  </si>
  <si>
    <t>Most v ev. km 23,555</t>
  </si>
  <si>
    <t>Propustek v ev. km 23,703</t>
  </si>
  <si>
    <t>Propustek v ev. km 23,999</t>
  </si>
  <si>
    <t xml:space="preserve">Diagnostika klenby - jádrové vrty + laboratoře 1xŠV HL. ZALOŽENÍ + 1X TL. OPĚRY, 1X TL. KLENBY, STANOVENÍ MEZEROVITOSTI </t>
  </si>
  <si>
    <t>Předpoklad přestavby na nový rámový.</t>
  </si>
  <si>
    <t>Předpoklad přestavby na nový trubní.</t>
  </si>
  <si>
    <t>Předpoklad přestavby na nový trubní nebo rámový.</t>
  </si>
  <si>
    <t>Předpokládaná přestavba na trubní</t>
  </si>
  <si>
    <t>Nejasné spolupůsobení NK - požadavky nutno upřesnit v rámci projektu</t>
  </si>
  <si>
    <t>Diagnostika žb. klenby a opěr - jádrové vrty + laboratoře 1xŠV HL. ZALOŽENÍ + 1X TL. OPĚRY, 1X TL. KLENBY</t>
  </si>
  <si>
    <t>Korozní prohlídka OK mostu (L40m) nad dálnicí, nedestruktivně pevnost oceli na 5 ti místech po 10ti měření, diagnostika 2 opěr (celkem 2xHV, 2x ŠV), hloubka založení, laboratoře.</t>
  </si>
  <si>
    <t>nově rekonstruován</t>
  </si>
  <si>
    <t>Diagnoastika ZBN - sekaná sonda, orezivění, odběr betonu - jádrem - pevnost, pevnost oceli nedestruktivně, diagnostika SS - 1ŠV + 1HV - mezerovitost, pevnost, hloubka založení</t>
  </si>
  <si>
    <t>tubosider nejasné působení NK - nutno upřesnit v projektu</t>
  </si>
  <si>
    <t>Nově zrekonstruován</t>
  </si>
  <si>
    <t xml:space="preserve">PEVNOST BETONU NEDESTRUKTIVNĚ </t>
  </si>
  <si>
    <t>Předpoklad přestavby na rám/polorám</t>
  </si>
  <si>
    <t>Diagnostika desky - jádrové vrty + laboratoře 1xŠV HL. ZALOŽENÍ + 1X TL. OPĚRY, 1X TL. NK, STANOVENÍ MEZEROVITOSTI, sekaná sonda do NK pro ověření výztuže, odběr výztuže, pevnost výztuže.</t>
  </si>
  <si>
    <t>Diagnostika klenby - jádrové vrty + laboratoře 1xŠV HL. ZALOŽENÍ + 1X TL. OPĚRY, 1X TL. KLENBY, STANOVENÍ MEZEROVITOSTI</t>
  </si>
  <si>
    <t>Předpokládaná přestavba na rámový propustek</t>
  </si>
  <si>
    <t>Předpoklad přestavby na rámový/polorámový.</t>
  </si>
  <si>
    <t>2x diagnostický vrt + kopaná sonda, laboratoře</t>
  </si>
  <si>
    <t>Diagnostika klenby - jádrové vrty + laboratoře 1xŠV HL. ZALOŽENÍ + 1X TL. OPĚRY, 1X TL. KLENBY, STANOVENÍ MEZEROVITOSTI, špatný přístup !</t>
  </si>
  <si>
    <t>Diagnoastika ZBN - sekaná sonda, orezivvění, odběr betonu - jádrem - pevnost, pevnost oceli nedestruktivně, diagnostika SS - 1ŠV + 1HV - mezerovitost, pevnost, hloubka založení</t>
  </si>
  <si>
    <t>Předpoklad přestavby na nový trubní</t>
  </si>
  <si>
    <t>soub</t>
  </si>
  <si>
    <t>Jednotková  
cena</t>
  </si>
  <si>
    <t>D.1. Diagnostika mostů a inženýrských staveb - stavebně technický průzkum pro zvýšení přechodnosti na D4</t>
  </si>
  <si>
    <t xml:space="preserve">Cenová kalkulace </t>
  </si>
  <si>
    <t xml:space="preserve"> </t>
  </si>
  <si>
    <t>Dynamické penetrace v kolejišti včetně personálního zajištění pro práce v kolejišti vč. DPH pto podpěry TV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</si>
</sst>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Kč&quot;"/>
  </numFmts>
  <fonts count="8" x14ac:knownFonts="1">
    <font>
      <sz val="11"/>
      <color rgb="FF000000"/>
      <name val="Calibri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6"/>
      <color theme="1"/>
      <name val="Arial"/>
      <family val="2"/>
      <charset val="238"/>
    </font>
    <font>
      <sz val="11"/>
      <color rgb="FF000000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4"/>
      <color indexed="8"/>
      <name val="Arial"/>
      <family val="2"/>
      <charset val="238"/>
    </font>
    <font>
      <b/>
      <sz val="14"/>
      <color rgb="FF00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right" vertical="center" wrapText="1"/>
    </xf>
    <xf numFmtId="164" fontId="1" fillId="0" borderId="1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164" fontId="2" fillId="0" borderId="2" xfId="0" applyNumberFormat="1" applyFont="1" applyBorder="1" applyAlignment="1">
      <alignment horizontal="right" vertical="center" wrapText="1"/>
    </xf>
    <xf numFmtId="0" fontId="4" fillId="0" borderId="0" xfId="0" applyFont="1" applyAlignment="1">
      <alignment horizontal="left"/>
    </xf>
    <xf numFmtId="0" fontId="1" fillId="0" borderId="0" xfId="0" applyFont="1"/>
    <xf numFmtId="164" fontId="4" fillId="0" borderId="0" xfId="0" applyNumberFormat="1" applyFont="1" applyAlignment="1">
      <alignment horizontal="left"/>
    </xf>
    <xf numFmtId="0" fontId="4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4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right" vertical="center" wrapText="1"/>
    </xf>
    <xf numFmtId="0" fontId="7" fillId="0" borderId="0" xfId="0" applyFont="1" applyAlignment="1">
      <alignment horizontal="left"/>
    </xf>
    <xf numFmtId="164" fontId="4" fillId="0" borderId="1" xfId="0" applyNumberFormat="1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righ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right" vertical="center" wrapText="1"/>
    </xf>
    <xf numFmtId="1" fontId="2" fillId="0" borderId="2" xfId="0" applyNumberFormat="1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right" vertical="center" wrapText="1" indent="2"/>
    </xf>
    <xf numFmtId="164" fontId="2" fillId="0" borderId="2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horizontal="center" vertical="center"/>
    </xf>
    <xf numFmtId="0" fontId="4" fillId="2" borderId="0" xfId="0" applyFont="1" applyFill="1" applyAlignment="1">
      <alignment horizontal="left"/>
    </xf>
    <xf numFmtId="0" fontId="2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3" fillId="0" borderId="0" xfId="0" applyFont="1"/>
    <xf numFmtId="0" fontId="4" fillId="0" borderId="0" xfId="0" applyFont="1"/>
    <xf numFmtId="0" fontId="5" fillId="0" borderId="0" xfId="0" applyFont="1"/>
    <xf numFmtId="0" fontId="0" fillId="0" borderId="0" xfId="0"/>
    <xf numFmtId="0" fontId="4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26"/>
  <sheetViews>
    <sheetView tabSelected="1" view="pageBreakPreview" zoomScale="115" zoomScaleNormal="85" zoomScaleSheetLayoutView="115" workbookViewId="0">
      <selection activeCell="B24" sqref="B24"/>
    </sheetView>
  </sheetViews>
  <sheetFormatPr defaultColWidth="9.1015625" defaultRowHeight="13.8" x14ac:dyDescent="0.45"/>
  <cols>
    <col min="1" max="1" width="9" style="13" customWidth="1"/>
    <col min="2" max="2" width="83.41796875" style="13" customWidth="1"/>
    <col min="3" max="3" width="17.1015625" style="13" customWidth="1"/>
    <col min="4" max="4" width="23.41796875" style="13" customWidth="1"/>
    <col min="5" max="16384" width="9.1015625" style="13"/>
  </cols>
  <sheetData>
    <row r="1" spans="1:4" ht="20.100000000000001" x14ac:dyDescent="0.7">
      <c r="A1" s="34" t="s">
        <v>88</v>
      </c>
    </row>
    <row r="2" spans="1:4" x14ac:dyDescent="0.45">
      <c r="A2" s="35"/>
    </row>
    <row r="3" spans="1:4" ht="14.1" x14ac:dyDescent="0.5">
      <c r="A3" s="36"/>
    </row>
    <row r="4" spans="1:4" x14ac:dyDescent="0.45">
      <c r="A4" s="35"/>
    </row>
    <row r="5" spans="1:4" x14ac:dyDescent="0.45">
      <c r="A5" s="35"/>
    </row>
    <row r="6" spans="1:4" ht="14.1" x14ac:dyDescent="0.5">
      <c r="A6" s="36" t="s">
        <v>5</v>
      </c>
    </row>
    <row r="7" spans="1:4" x14ac:dyDescent="0.45">
      <c r="A7" s="35" t="s">
        <v>86</v>
      </c>
    </row>
    <row r="8" spans="1:4" ht="14.1" x14ac:dyDescent="0.5">
      <c r="A8" s="36" t="s">
        <v>64</v>
      </c>
    </row>
    <row r="10" spans="1:4" x14ac:dyDescent="0.45">
      <c r="A10" s="14" t="s">
        <v>89</v>
      </c>
      <c r="B10" s="14"/>
      <c r="C10" s="17"/>
    </row>
    <row r="11" spans="1:4" x14ac:dyDescent="0.45">
      <c r="A11" s="1" t="s">
        <v>0</v>
      </c>
      <c r="B11" s="17" t="s">
        <v>1</v>
      </c>
      <c r="C11" s="1" t="s">
        <v>2</v>
      </c>
    </row>
    <row r="12" spans="1:4" ht="15" customHeight="1" x14ac:dyDescent="0.45">
      <c r="A12" s="6">
        <v>0</v>
      </c>
      <c r="B12" s="2" t="str">
        <f>A0!A2</f>
        <v>A.0 Režijní položky</v>
      </c>
      <c r="C12" s="4"/>
      <c r="D12" s="15"/>
    </row>
    <row r="13" spans="1:4" ht="15" customHeight="1" x14ac:dyDescent="0.45">
      <c r="A13" s="6">
        <v>1</v>
      </c>
      <c r="B13" s="2" t="str">
        <f>'A1'!A2</f>
        <v>A.1 Předběžný IGP v redukovaném rozsahu</v>
      </c>
      <c r="C13" s="4"/>
      <c r="D13" s="15"/>
    </row>
    <row r="14" spans="1:4" ht="15" customHeight="1" x14ac:dyDescent="0.45">
      <c r="A14" s="6">
        <v>2</v>
      </c>
      <c r="B14" s="2" t="str">
        <f>'B1'!A2</f>
        <v xml:space="preserve">B.1. Geotechnický průzkum pražcového podloží </v>
      </c>
      <c r="C14" s="4"/>
      <c r="D14" s="15"/>
    </row>
    <row r="15" spans="1:4" ht="15" customHeight="1" x14ac:dyDescent="0.45">
      <c r="A15" s="6">
        <v>3</v>
      </c>
      <c r="B15" s="2" t="str">
        <f>'B2'!A2</f>
        <v xml:space="preserve">B.2. Průzkum mechanického znečištění štěrku kolejového lože </v>
      </c>
      <c r="C15" s="4"/>
      <c r="D15" s="15"/>
    </row>
    <row r="16" spans="1:4" ht="15" customHeight="1" x14ac:dyDescent="0.45">
      <c r="A16" s="6">
        <v>4</v>
      </c>
      <c r="B16" s="2" t="str">
        <f>'B3'!A2</f>
        <v>B.3. Průzkum pro mosty, propustky, vysoké násypy, zlepšení zemin a ostatní</v>
      </c>
      <c r="C16" s="4"/>
      <c r="D16" s="15"/>
    </row>
    <row r="17" spans="1:4" ht="15" customHeight="1" x14ac:dyDescent="0.45">
      <c r="A17" s="6">
        <v>5</v>
      </c>
      <c r="B17" s="2" t="str">
        <f>'C1'!A2</f>
        <v xml:space="preserve">C.1. Kontaminace štěrku kolejového lože a zemin železničního spodku </v>
      </c>
      <c r="C17" s="5"/>
      <c r="D17" s="15"/>
    </row>
    <row r="18" spans="1:4" ht="15" customHeight="1" x14ac:dyDescent="0.45">
      <c r="A18" s="6">
        <v>6</v>
      </c>
      <c r="B18" s="2" t="str">
        <f>'D1'!A2</f>
        <v>D.1. Diagnostika mostů a inženýrských staveb - stavebně technický průzkum pro zvýšení přechodnosti na D4</v>
      </c>
      <c r="C18" s="4"/>
      <c r="D18" s="15"/>
    </row>
    <row r="19" spans="1:4" ht="15" customHeight="1" x14ac:dyDescent="0.45">
      <c r="A19" s="6">
        <v>7</v>
      </c>
      <c r="B19" s="2" t="s">
        <v>63</v>
      </c>
      <c r="C19" s="4"/>
      <c r="D19" s="15"/>
    </row>
    <row r="20" spans="1:4" ht="15" customHeight="1" x14ac:dyDescent="0.45">
      <c r="A20" s="6">
        <v>8</v>
      </c>
      <c r="B20" s="2" t="s">
        <v>22</v>
      </c>
      <c r="C20" s="4"/>
      <c r="D20" s="15"/>
    </row>
    <row r="21" spans="1:4" ht="12.15" customHeight="1" x14ac:dyDescent="0.45">
      <c r="A21" s="2"/>
      <c r="B21" s="3" t="s">
        <v>41</v>
      </c>
      <c r="C21" s="5">
        <f>SUM(C12:C20)</f>
        <v>0</v>
      </c>
    </row>
    <row r="22" spans="1:4" x14ac:dyDescent="0.45">
      <c r="A22" s="17"/>
    </row>
    <row r="23" spans="1:4" x14ac:dyDescent="0.45">
      <c r="A23" s="17"/>
    </row>
    <row r="24" spans="1:4" x14ac:dyDescent="0.45">
      <c r="A24" s="17"/>
    </row>
    <row r="25" spans="1:4" x14ac:dyDescent="0.45">
      <c r="A25" s="17"/>
    </row>
    <row r="26" spans="1:4" x14ac:dyDescent="0.45">
      <c r="A26" s="17"/>
    </row>
  </sheetData>
  <pageMargins left="0.7" right="0.7" top="0.75" bottom="0.75" header="0.3" footer="0.3"/>
  <pageSetup paperSize="9" orientation="landscape" horizont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CB5456-0B23-41C2-B37E-F10959CC75B1}">
  <sheetPr>
    <pageSetUpPr fitToPage="1"/>
  </sheetPr>
  <dimension ref="A1:F18"/>
  <sheetViews>
    <sheetView view="pageBreakPreview" zoomScaleNormal="100" zoomScaleSheetLayoutView="100" workbookViewId="0">
      <selection activeCell="D30" sqref="D30"/>
    </sheetView>
  </sheetViews>
  <sheetFormatPr defaultColWidth="9.1015625" defaultRowHeight="13.8" x14ac:dyDescent="0.45"/>
  <cols>
    <col min="1" max="1" width="10.41796875" style="13" customWidth="1"/>
    <col min="2" max="2" width="45.41796875" style="13" customWidth="1"/>
    <col min="3" max="3" width="11.5234375" style="13" customWidth="1"/>
    <col min="4" max="4" width="9.41796875" style="13" customWidth="1"/>
    <col min="5" max="5" width="14.41796875" style="13" customWidth="1"/>
    <col min="6" max="6" width="15.5234375" style="13" customWidth="1"/>
    <col min="7" max="16384" width="9.1015625" style="13"/>
  </cols>
  <sheetData>
    <row r="1" spans="1:6" ht="17.7" x14ac:dyDescent="0.6">
      <c r="A1" s="18" t="str">
        <f>'krycí list'!A7</f>
        <v>„Prostá elektrizace trati Kladno – Kralupy nad Vltavou vč. Jeneč – Středokluky“</v>
      </c>
    </row>
    <row r="2" spans="1:6" x14ac:dyDescent="0.45">
      <c r="A2" s="1" t="s">
        <v>65</v>
      </c>
    </row>
    <row r="3" spans="1:6" x14ac:dyDescent="0.45">
      <c r="A3" s="1"/>
    </row>
    <row r="4" spans="1:6" x14ac:dyDescent="0.45">
      <c r="A4" s="1"/>
    </row>
    <row r="5" spans="1:6" x14ac:dyDescent="0.45">
      <c r="A5" s="1" t="s">
        <v>170</v>
      </c>
    </row>
    <row r="6" spans="1:6" ht="37.5" customHeight="1" x14ac:dyDescent="0.45">
      <c r="A6" s="3" t="s">
        <v>31</v>
      </c>
      <c r="B6" s="3" t="s">
        <v>32</v>
      </c>
      <c r="C6" s="3" t="s">
        <v>33</v>
      </c>
      <c r="D6" s="3" t="s">
        <v>34</v>
      </c>
      <c r="E6" s="3" t="s">
        <v>35</v>
      </c>
      <c r="F6" s="3" t="s">
        <v>36</v>
      </c>
    </row>
    <row r="7" spans="1:6" ht="30" customHeight="1" x14ac:dyDescent="0.45">
      <c r="A7" s="30">
        <v>1</v>
      </c>
      <c r="B7" s="2" t="s">
        <v>53</v>
      </c>
      <c r="C7" s="30" t="s">
        <v>58</v>
      </c>
      <c r="D7" s="6">
        <v>160</v>
      </c>
      <c r="E7" s="4"/>
      <c r="F7" s="4"/>
    </row>
    <row r="8" spans="1:6" ht="30" customHeight="1" x14ac:dyDescent="0.45">
      <c r="A8" s="30">
        <v>2</v>
      </c>
      <c r="B8" s="2" t="s">
        <v>54</v>
      </c>
      <c r="C8" s="30" t="s">
        <v>58</v>
      </c>
      <c r="D8" s="6">
        <v>100</v>
      </c>
      <c r="E8" s="4"/>
      <c r="F8" s="4"/>
    </row>
    <row r="9" spans="1:6" ht="15" customHeight="1" x14ac:dyDescent="0.45">
      <c r="A9" s="30">
        <v>3</v>
      </c>
      <c r="B9" s="2" t="s">
        <v>74</v>
      </c>
      <c r="C9" s="30" t="s">
        <v>24</v>
      </c>
      <c r="D9" s="6">
        <v>1</v>
      </c>
      <c r="E9" s="4"/>
      <c r="F9" s="4"/>
    </row>
    <row r="10" spans="1:6" ht="15" customHeight="1" x14ac:dyDescent="0.45">
      <c r="A10" s="30">
        <v>4</v>
      </c>
      <c r="B10" s="2" t="s">
        <v>57</v>
      </c>
      <c r="C10" s="30" t="s">
        <v>58</v>
      </c>
      <c r="D10" s="6">
        <v>80</v>
      </c>
      <c r="E10" s="4"/>
      <c r="F10" s="4"/>
    </row>
    <row r="11" spans="1:6" ht="15" customHeight="1" x14ac:dyDescent="0.45">
      <c r="A11" s="30">
        <v>5</v>
      </c>
      <c r="B11" s="2" t="s">
        <v>55</v>
      </c>
      <c r="C11" s="30" t="s">
        <v>58</v>
      </c>
      <c r="D11" s="6">
        <v>40</v>
      </c>
      <c r="E11" s="4"/>
      <c r="F11" s="4"/>
    </row>
    <row r="12" spans="1:6" ht="15" customHeight="1" x14ac:dyDescent="0.45">
      <c r="A12" s="30">
        <v>6</v>
      </c>
      <c r="B12" s="2" t="s">
        <v>56</v>
      </c>
      <c r="C12" s="30" t="s">
        <v>58</v>
      </c>
      <c r="D12" s="6">
        <v>16</v>
      </c>
      <c r="E12" s="4"/>
      <c r="F12" s="4"/>
    </row>
    <row r="13" spans="1:6" ht="15" customHeight="1" x14ac:dyDescent="0.45">
      <c r="A13" s="30">
        <v>7</v>
      </c>
      <c r="B13" s="2" t="s">
        <v>59</v>
      </c>
      <c r="C13" s="30" t="s">
        <v>24</v>
      </c>
      <c r="D13" s="6">
        <v>1</v>
      </c>
      <c r="E13" s="4"/>
      <c r="F13" s="4"/>
    </row>
    <row r="14" spans="1:6" ht="30" customHeight="1" x14ac:dyDescent="0.45">
      <c r="A14" s="30">
        <v>8</v>
      </c>
      <c r="B14" s="2" t="s">
        <v>60</v>
      </c>
      <c r="C14" s="30" t="s">
        <v>24</v>
      </c>
      <c r="D14" s="6">
        <v>1</v>
      </c>
      <c r="E14" s="4"/>
      <c r="F14" s="4"/>
    </row>
    <row r="15" spans="1:6" ht="30" customHeight="1" x14ac:dyDescent="0.45">
      <c r="A15" s="30">
        <v>9</v>
      </c>
      <c r="B15" s="2" t="s">
        <v>80</v>
      </c>
      <c r="C15" s="30" t="s">
        <v>24</v>
      </c>
      <c r="D15" s="6">
        <v>1</v>
      </c>
      <c r="E15" s="4"/>
      <c r="F15" s="4"/>
    </row>
    <row r="16" spans="1:6" ht="14.25" customHeight="1" x14ac:dyDescent="0.45">
      <c r="A16" s="16"/>
      <c r="B16" s="3" t="s">
        <v>41</v>
      </c>
      <c r="C16" s="16"/>
      <c r="D16" s="19"/>
      <c r="E16" s="20"/>
      <c r="F16" s="5">
        <f>SUM(F7:F15)</f>
        <v>0</v>
      </c>
    </row>
    <row r="17" spans="1:1" x14ac:dyDescent="0.45">
      <c r="A17" s="17"/>
    </row>
    <row r="18" spans="1:1" x14ac:dyDescent="0.45">
      <c r="A18" s="17"/>
    </row>
  </sheetData>
  <pageMargins left="0.7" right="0.7" top="0.78740157499999996" bottom="0.78740157499999996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1515DC-FB93-4B6A-8EC0-57B852FD712D}">
  <sheetPr>
    <pageSetUpPr fitToPage="1"/>
  </sheetPr>
  <dimension ref="A1:F18"/>
  <sheetViews>
    <sheetView view="pageBreakPreview" zoomScale="85" zoomScaleNormal="100" zoomScaleSheetLayoutView="85" workbookViewId="0">
      <selection activeCell="D27" sqref="D27"/>
    </sheetView>
  </sheetViews>
  <sheetFormatPr defaultColWidth="9.1015625" defaultRowHeight="13.8" x14ac:dyDescent="0.45"/>
  <cols>
    <col min="1" max="1" width="10.41796875" style="13" customWidth="1"/>
    <col min="2" max="2" width="45.41796875" style="13" customWidth="1"/>
    <col min="3" max="3" width="11.5234375" style="13" customWidth="1"/>
    <col min="4" max="4" width="9.41796875" style="13" customWidth="1"/>
    <col min="5" max="5" width="14.41796875" style="13" customWidth="1"/>
    <col min="6" max="6" width="15.5234375" style="13" customWidth="1"/>
    <col min="7" max="16384" width="9.1015625" style="13"/>
  </cols>
  <sheetData>
    <row r="1" spans="1:6" ht="17.7" x14ac:dyDescent="0.6">
      <c r="A1" s="18" t="str">
        <f>'krycí list'!A7</f>
        <v>„Prostá elektrizace trati Kladno – Kralupy nad Vltavou vč. Jeneč – Středokluky“</v>
      </c>
    </row>
    <row r="2" spans="1:6" x14ac:dyDescent="0.45">
      <c r="A2" s="1" t="s">
        <v>66</v>
      </c>
    </row>
    <row r="3" spans="1:6" x14ac:dyDescent="0.45">
      <c r="A3" s="1"/>
    </row>
    <row r="4" spans="1:6" x14ac:dyDescent="0.45">
      <c r="A4" s="1"/>
    </row>
    <row r="5" spans="1:6" x14ac:dyDescent="0.45">
      <c r="A5" s="1" t="s">
        <v>170</v>
      </c>
    </row>
    <row r="6" spans="1:6" ht="37.5" customHeight="1" x14ac:dyDescent="0.45">
      <c r="A6" s="3" t="s">
        <v>31</v>
      </c>
      <c r="B6" s="3" t="s">
        <v>32</v>
      </c>
      <c r="C6" s="3" t="s">
        <v>33</v>
      </c>
      <c r="D6" s="3" t="s">
        <v>34</v>
      </c>
      <c r="E6" s="3" t="s">
        <v>35</v>
      </c>
      <c r="F6" s="3" t="s">
        <v>36</v>
      </c>
    </row>
    <row r="7" spans="1:6" ht="30" customHeight="1" x14ac:dyDescent="0.45">
      <c r="A7" s="30">
        <v>1</v>
      </c>
      <c r="B7" s="2" t="s">
        <v>72</v>
      </c>
      <c r="C7" s="30" t="s">
        <v>58</v>
      </c>
      <c r="D7" s="6">
        <v>40</v>
      </c>
      <c r="E7" s="4"/>
      <c r="F7" s="4"/>
    </row>
    <row r="8" spans="1:6" ht="30" customHeight="1" x14ac:dyDescent="0.45">
      <c r="A8" s="30">
        <v>2</v>
      </c>
      <c r="B8" s="2" t="s">
        <v>67</v>
      </c>
      <c r="C8" s="30" t="s">
        <v>58</v>
      </c>
      <c r="D8" s="6">
        <v>120</v>
      </c>
      <c r="E8" s="4"/>
      <c r="F8" s="4"/>
    </row>
    <row r="9" spans="1:6" ht="36.9" x14ac:dyDescent="0.45">
      <c r="A9" s="30">
        <v>3</v>
      </c>
      <c r="B9" s="2" t="s">
        <v>68</v>
      </c>
      <c r="C9" s="30" t="s">
        <v>58</v>
      </c>
      <c r="D9" s="6">
        <v>300</v>
      </c>
      <c r="E9" s="4"/>
      <c r="F9" s="4"/>
    </row>
    <row r="10" spans="1:6" s="31" customFormat="1" ht="110.7" x14ac:dyDescent="0.45">
      <c r="A10" s="30">
        <v>4</v>
      </c>
      <c r="B10" s="2" t="s">
        <v>75</v>
      </c>
      <c r="C10" s="30" t="s">
        <v>73</v>
      </c>
      <c r="D10" s="30">
        <f>10390-6700+650+200+200+100+500+100</f>
        <v>5440</v>
      </c>
      <c r="E10" s="4"/>
      <c r="F10" s="4"/>
    </row>
    <row r="11" spans="1:6" s="31" customFormat="1" ht="123" x14ac:dyDescent="0.45">
      <c r="A11" s="30">
        <v>5</v>
      </c>
      <c r="B11" s="2" t="s">
        <v>76</v>
      </c>
      <c r="C11" s="30" t="s">
        <v>73</v>
      </c>
      <c r="D11" s="30">
        <f>10390-6700+650+200+200+100+500+100</f>
        <v>5440</v>
      </c>
      <c r="E11" s="4"/>
      <c r="F11" s="4"/>
    </row>
    <row r="12" spans="1:6" ht="36.9" x14ac:dyDescent="0.45">
      <c r="A12" s="30">
        <v>6</v>
      </c>
      <c r="B12" s="2" t="s">
        <v>69</v>
      </c>
      <c r="C12" s="30" t="s">
        <v>24</v>
      </c>
      <c r="D12" s="6">
        <v>5</v>
      </c>
      <c r="E12" s="4"/>
      <c r="F12" s="4"/>
    </row>
    <row r="13" spans="1:6" ht="15" customHeight="1" x14ac:dyDescent="0.45">
      <c r="A13" s="30">
        <v>7</v>
      </c>
      <c r="B13" s="2" t="s">
        <v>70</v>
      </c>
      <c r="C13" s="30" t="s">
        <v>24</v>
      </c>
      <c r="D13" s="6">
        <v>1</v>
      </c>
      <c r="E13" s="4"/>
      <c r="F13" s="4"/>
    </row>
    <row r="14" spans="1:6" ht="30" customHeight="1" x14ac:dyDescent="0.45">
      <c r="A14" s="30">
        <v>8</v>
      </c>
      <c r="B14" s="2" t="s">
        <v>71</v>
      </c>
      <c r="C14" s="30" t="s">
        <v>24</v>
      </c>
      <c r="D14" s="6">
        <v>1</v>
      </c>
      <c r="E14" s="4"/>
      <c r="F14" s="4"/>
    </row>
    <row r="15" spans="1:6" ht="30" customHeight="1" x14ac:dyDescent="0.45">
      <c r="A15" s="30">
        <v>9</v>
      </c>
      <c r="B15" s="2" t="s">
        <v>61</v>
      </c>
      <c r="C15" s="30" t="s">
        <v>24</v>
      </c>
      <c r="D15" s="6">
        <v>1</v>
      </c>
      <c r="E15" s="4"/>
      <c r="F15" s="4"/>
    </row>
    <row r="16" spans="1:6" ht="14.25" customHeight="1" x14ac:dyDescent="0.45">
      <c r="A16" s="16"/>
      <c r="B16" s="3" t="s">
        <v>41</v>
      </c>
      <c r="C16" s="16"/>
      <c r="D16" s="19"/>
      <c r="E16" s="20"/>
      <c r="F16" s="5">
        <f>SUM(F7:F15)</f>
        <v>0</v>
      </c>
    </row>
    <row r="17" spans="1:1" x14ac:dyDescent="0.45">
      <c r="A17" s="17"/>
    </row>
    <row r="18" spans="1:1" x14ac:dyDescent="0.45">
      <c r="A18" s="17"/>
    </row>
  </sheetData>
  <pageMargins left="0.7" right="0.7" top="0.78740157499999996" bottom="0.78740157499999996" header="0.3" footer="0.3"/>
  <pageSetup paperSize="9" scale="8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19"/>
  <sheetViews>
    <sheetView view="pageBreakPreview" zoomScale="115" zoomScaleNormal="56" zoomScaleSheetLayoutView="115" workbookViewId="0">
      <selection activeCell="E25" sqref="E25"/>
    </sheetView>
  </sheetViews>
  <sheetFormatPr defaultColWidth="9.1015625" defaultRowHeight="13.8" x14ac:dyDescent="0.45"/>
  <cols>
    <col min="1" max="1" width="13.41796875" style="13" customWidth="1"/>
    <col min="2" max="2" width="45.89453125" style="13" customWidth="1"/>
    <col min="3" max="3" width="11.89453125" style="13" customWidth="1"/>
    <col min="4" max="4" width="15.41796875" style="13" customWidth="1"/>
    <col min="5" max="5" width="14.5234375" style="13" customWidth="1"/>
    <col min="6" max="6" width="17.41796875" style="13" bestFit="1" customWidth="1"/>
    <col min="7" max="7" width="11.41796875" style="13" bestFit="1" customWidth="1"/>
    <col min="8" max="9" width="9.1015625" style="13"/>
    <col min="10" max="10" width="13.3125" style="13" customWidth="1"/>
    <col min="11" max="11" width="11.3125" style="13" customWidth="1"/>
    <col min="12" max="16384" width="9.1015625" style="13"/>
  </cols>
  <sheetData>
    <row r="1" spans="1:7" ht="17.7" x14ac:dyDescent="0.6">
      <c r="A1" s="18" t="str">
        <f>'krycí list'!A7</f>
        <v>„Prostá elektrizace trati Kladno – Kralupy nad Vltavou vč. Jeneč – Středokluky“</v>
      </c>
    </row>
    <row r="2" spans="1:7" x14ac:dyDescent="0.45">
      <c r="A2" s="1" t="s">
        <v>6</v>
      </c>
    </row>
    <row r="3" spans="1:7" x14ac:dyDescent="0.45">
      <c r="A3" s="1"/>
      <c r="B3" s="17"/>
    </row>
    <row r="4" spans="1:7" x14ac:dyDescent="0.45">
      <c r="A4" s="1"/>
    </row>
    <row r="5" spans="1:7" x14ac:dyDescent="0.45">
      <c r="A5" s="1" t="s">
        <v>170</v>
      </c>
    </row>
    <row r="6" spans="1:7" ht="38.1" customHeight="1" x14ac:dyDescent="0.45">
      <c r="A6" s="9" t="s">
        <v>31</v>
      </c>
      <c r="B6" s="9" t="s">
        <v>32</v>
      </c>
      <c r="C6" s="9" t="s">
        <v>33</v>
      </c>
      <c r="D6" s="9" t="s">
        <v>34</v>
      </c>
      <c r="E6" s="9" t="s">
        <v>35</v>
      </c>
      <c r="F6" s="9" t="s">
        <v>45</v>
      </c>
    </row>
    <row r="7" spans="1:7" ht="30" customHeight="1" x14ac:dyDescent="0.45">
      <c r="A7" s="10">
        <v>1</v>
      </c>
      <c r="B7" s="11" t="s">
        <v>4</v>
      </c>
      <c r="C7" s="10" t="s">
        <v>46</v>
      </c>
      <c r="D7" s="10">
        <v>74</v>
      </c>
      <c r="E7" s="12"/>
      <c r="F7" s="12"/>
      <c r="G7" s="15"/>
    </row>
    <row r="8" spans="1:7" ht="15" customHeight="1" x14ac:dyDescent="0.45">
      <c r="A8" s="10">
        <v>2</v>
      </c>
      <c r="B8" s="11" t="s">
        <v>47</v>
      </c>
      <c r="C8" s="10" t="s">
        <v>48</v>
      </c>
      <c r="D8" s="10">
        <v>74</v>
      </c>
      <c r="E8" s="12"/>
      <c r="F8" s="12"/>
      <c r="G8" s="15"/>
    </row>
    <row r="9" spans="1:7" ht="24.6" x14ac:dyDescent="0.45">
      <c r="A9" s="10">
        <v>3</v>
      </c>
      <c r="B9" s="11" t="s">
        <v>172</v>
      </c>
      <c r="C9" s="10" t="s">
        <v>14</v>
      </c>
      <c r="D9" s="10">
        <f>162+848+152</f>
        <v>1162</v>
      </c>
      <c r="E9" s="12"/>
      <c r="F9" s="12"/>
      <c r="G9" s="15"/>
    </row>
    <row r="10" spans="1:7" ht="15" customHeight="1" x14ac:dyDescent="0.45">
      <c r="A10" s="10">
        <v>4</v>
      </c>
      <c r="B10" s="11" t="s">
        <v>38</v>
      </c>
      <c r="C10" s="10" t="s">
        <v>37</v>
      </c>
      <c r="D10" s="10">
        <v>76</v>
      </c>
      <c r="E10" s="12"/>
      <c r="F10" s="12"/>
      <c r="G10" s="15"/>
    </row>
    <row r="11" spans="1:7" ht="15" customHeight="1" x14ac:dyDescent="0.45">
      <c r="A11" s="10">
        <v>5</v>
      </c>
      <c r="B11" s="11" t="s">
        <v>79</v>
      </c>
      <c r="C11" s="10" t="s">
        <v>8</v>
      </c>
      <c r="D11" s="10">
        <f>D7*2</f>
        <v>148</v>
      </c>
      <c r="E11" s="12"/>
      <c r="F11" s="12"/>
      <c r="G11" s="15"/>
    </row>
    <row r="12" spans="1:7" ht="15" customHeight="1" x14ac:dyDescent="0.45">
      <c r="A12" s="10">
        <v>6</v>
      </c>
      <c r="B12" s="11" t="s">
        <v>77</v>
      </c>
      <c r="C12" s="10" t="s">
        <v>17</v>
      </c>
      <c r="D12" s="10">
        <v>129</v>
      </c>
      <c r="E12" s="12"/>
      <c r="F12" s="12"/>
      <c r="G12" s="15"/>
    </row>
    <row r="13" spans="1:7" ht="15" customHeight="1" x14ac:dyDescent="0.45">
      <c r="A13" s="10">
        <v>7</v>
      </c>
      <c r="B13" s="11" t="s">
        <v>78</v>
      </c>
      <c r="C13" s="10" t="s">
        <v>8</v>
      </c>
      <c r="D13" s="10">
        <f>ROUND(D11*1.5,0)</f>
        <v>222</v>
      </c>
      <c r="E13" s="12"/>
      <c r="F13" s="12"/>
      <c r="G13" s="15"/>
    </row>
    <row r="14" spans="1:7" ht="15" customHeight="1" x14ac:dyDescent="0.45">
      <c r="A14" s="10">
        <v>8</v>
      </c>
      <c r="B14" s="11" t="s">
        <v>3</v>
      </c>
      <c r="C14" s="10" t="s">
        <v>40</v>
      </c>
      <c r="D14" s="10">
        <v>1</v>
      </c>
      <c r="E14" s="12"/>
      <c r="F14" s="12"/>
      <c r="G14" s="15"/>
    </row>
    <row r="15" spans="1:7" ht="15" customHeight="1" x14ac:dyDescent="0.45">
      <c r="A15" s="10">
        <v>9</v>
      </c>
      <c r="B15" s="11" t="s">
        <v>12</v>
      </c>
      <c r="C15" s="10" t="s">
        <v>40</v>
      </c>
      <c r="D15" s="10">
        <v>1</v>
      </c>
      <c r="E15" s="12"/>
      <c r="F15" s="12"/>
      <c r="G15" s="15"/>
    </row>
    <row r="16" spans="1:7" ht="15" customHeight="1" x14ac:dyDescent="0.45">
      <c r="A16" s="10">
        <v>10</v>
      </c>
      <c r="B16" s="11" t="s">
        <v>49</v>
      </c>
      <c r="C16" s="10" t="s">
        <v>40</v>
      </c>
      <c r="D16" s="10">
        <v>1</v>
      </c>
      <c r="E16" s="12"/>
      <c r="F16" s="12"/>
      <c r="G16" s="15"/>
    </row>
    <row r="17" spans="1:7" ht="14.85" customHeight="1" x14ac:dyDescent="0.45">
      <c r="A17" s="25"/>
      <c r="B17" s="9" t="s">
        <v>41</v>
      </c>
      <c r="C17" s="38"/>
      <c r="D17" s="38"/>
      <c r="E17" s="38"/>
      <c r="F17" s="28">
        <f>SUM(F7:F16)</f>
        <v>0</v>
      </c>
      <c r="G17" s="15"/>
    </row>
    <row r="18" spans="1:7" x14ac:dyDescent="0.45">
      <c r="A18" s="17"/>
    </row>
    <row r="19" spans="1:7" x14ac:dyDescent="0.45">
      <c r="A19" s="1"/>
    </row>
  </sheetData>
  <mergeCells count="1">
    <mergeCell ref="C17:E17"/>
  </mergeCells>
  <pageMargins left="0.7" right="0.7" top="0.75" bottom="0.75" header="0.3" footer="0.3"/>
  <pageSetup paperSize="9" fitToHeight="0" orientation="landscape" horizont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F13"/>
  <sheetViews>
    <sheetView view="pageBreakPreview" zoomScale="85" zoomScaleNormal="90" zoomScaleSheetLayoutView="85" workbookViewId="0">
      <selection activeCell="E28" sqref="E28"/>
    </sheetView>
  </sheetViews>
  <sheetFormatPr defaultColWidth="9.1015625" defaultRowHeight="13.8" x14ac:dyDescent="0.45"/>
  <cols>
    <col min="1" max="1" width="10.41796875" style="13" customWidth="1"/>
    <col min="2" max="2" width="45.41796875" style="13" customWidth="1"/>
    <col min="3" max="3" width="11.5234375" style="13" customWidth="1"/>
    <col min="4" max="4" width="9.41796875" style="13" customWidth="1"/>
    <col min="5" max="5" width="14.41796875" style="13" customWidth="1"/>
    <col min="6" max="6" width="15.5234375" style="13" customWidth="1"/>
    <col min="7" max="9" width="9.1015625" style="13"/>
    <col min="10" max="10" width="9.41796875" style="13" bestFit="1" customWidth="1"/>
    <col min="11" max="11" width="10.5234375" style="13" bestFit="1" customWidth="1"/>
    <col min="12" max="16384" width="9.1015625" style="13"/>
  </cols>
  <sheetData>
    <row r="1" spans="1:6" ht="17.7" x14ac:dyDescent="0.6">
      <c r="A1" s="18" t="str">
        <f>'krycí list'!A7</f>
        <v>„Prostá elektrizace trati Kladno – Kralupy nad Vltavou vč. Jeneč – Středokluky“</v>
      </c>
    </row>
    <row r="2" spans="1:6" x14ac:dyDescent="0.45">
      <c r="A2" s="1" t="s">
        <v>7</v>
      </c>
    </row>
    <row r="3" spans="1:6" x14ac:dyDescent="0.45">
      <c r="A3" s="1"/>
    </row>
    <row r="4" spans="1:6" x14ac:dyDescent="0.45">
      <c r="A4" s="1"/>
    </row>
    <row r="5" spans="1:6" x14ac:dyDescent="0.45">
      <c r="A5" s="1" t="s">
        <v>170</v>
      </c>
    </row>
    <row r="6" spans="1:6" ht="37.5" customHeight="1" x14ac:dyDescent="0.45">
      <c r="A6" s="9" t="s">
        <v>31</v>
      </c>
      <c r="B6" s="9" t="s">
        <v>32</v>
      </c>
      <c r="C6" s="9" t="s">
        <v>33</v>
      </c>
      <c r="D6" s="9" t="s">
        <v>34</v>
      </c>
      <c r="E6" s="9" t="s">
        <v>35</v>
      </c>
      <c r="F6" s="9" t="s">
        <v>36</v>
      </c>
    </row>
    <row r="7" spans="1:6" ht="36.6" customHeight="1" x14ac:dyDescent="0.45">
      <c r="A7" s="32">
        <v>1</v>
      </c>
      <c r="B7" s="11" t="s">
        <v>27</v>
      </c>
      <c r="C7" s="32" t="s">
        <v>37</v>
      </c>
      <c r="D7" s="10">
        <v>5</v>
      </c>
      <c r="E7" s="29"/>
      <c r="F7" s="12"/>
    </row>
    <row r="8" spans="1:6" ht="24.6" customHeight="1" x14ac:dyDescent="0.45">
      <c r="A8" s="32">
        <v>2</v>
      </c>
      <c r="B8" s="11" t="s">
        <v>42</v>
      </c>
      <c r="C8" s="32" t="s">
        <v>37</v>
      </c>
      <c r="D8" s="10">
        <v>5</v>
      </c>
      <c r="E8" s="29"/>
      <c r="F8" s="12"/>
    </row>
    <row r="9" spans="1:6" ht="14.25" customHeight="1" x14ac:dyDescent="0.45">
      <c r="A9" s="32">
        <v>3</v>
      </c>
      <c r="B9" s="11" t="s">
        <v>43</v>
      </c>
      <c r="C9" s="32" t="s">
        <v>37</v>
      </c>
      <c r="D9" s="10">
        <v>5</v>
      </c>
      <c r="E9" s="29"/>
      <c r="F9" s="12"/>
    </row>
    <row r="10" spans="1:6" ht="14.25" customHeight="1" x14ac:dyDescent="0.45">
      <c r="A10" s="32">
        <v>4</v>
      </c>
      <c r="B10" s="11" t="s">
        <v>44</v>
      </c>
      <c r="C10" s="32" t="s">
        <v>40</v>
      </c>
      <c r="D10" s="10">
        <v>1</v>
      </c>
      <c r="E10" s="29"/>
      <c r="F10" s="12"/>
    </row>
    <row r="11" spans="1:6" ht="14.25" customHeight="1" x14ac:dyDescent="0.45">
      <c r="A11" s="33"/>
      <c r="B11" s="9" t="s">
        <v>41</v>
      </c>
      <c r="C11" s="33"/>
      <c r="D11" s="25"/>
      <c r="E11" s="12"/>
      <c r="F11" s="26">
        <f>SUM(F7:F10)</f>
        <v>0</v>
      </c>
    </row>
    <row r="12" spans="1:6" x14ac:dyDescent="0.45">
      <c r="A12" s="17"/>
    </row>
    <row r="13" spans="1:6" x14ac:dyDescent="0.45">
      <c r="A13" s="17"/>
    </row>
  </sheetData>
  <pageMargins left="0.7" right="0.7" top="0.75" bottom="0.75" header="0.3" footer="0.3"/>
  <pageSetup paperSize="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F29"/>
  <sheetViews>
    <sheetView view="pageBreakPreview" zoomScaleNormal="85" zoomScaleSheetLayoutView="100" workbookViewId="0">
      <selection activeCell="E35" sqref="E35"/>
    </sheetView>
  </sheetViews>
  <sheetFormatPr defaultColWidth="9.1015625" defaultRowHeight="13.8" x14ac:dyDescent="0.45"/>
  <cols>
    <col min="1" max="1" width="10.41796875" style="13" customWidth="1"/>
    <col min="2" max="2" width="45.41796875" style="13" customWidth="1"/>
    <col min="3" max="3" width="11.5234375" style="13" customWidth="1"/>
    <col min="4" max="4" width="13.89453125" style="13" bestFit="1" customWidth="1"/>
    <col min="5" max="5" width="14.41796875" style="13" customWidth="1"/>
    <col min="6" max="6" width="15.5234375" style="13" customWidth="1"/>
    <col min="7" max="8" width="9.1015625" style="13"/>
    <col min="9" max="9" width="10.41796875" style="13" bestFit="1" customWidth="1"/>
    <col min="10" max="10" width="12.41796875" style="13" customWidth="1"/>
    <col min="11" max="16384" width="9.1015625" style="13"/>
  </cols>
  <sheetData>
    <row r="1" spans="1:6" ht="17.7" x14ac:dyDescent="0.6">
      <c r="A1" s="18" t="str">
        <f>'krycí list'!A7</f>
        <v>„Prostá elektrizace trati Kladno – Kralupy nad Vltavou vč. Jeneč – Středokluky“</v>
      </c>
    </row>
    <row r="2" spans="1:6" x14ac:dyDescent="0.45">
      <c r="A2" s="1" t="s">
        <v>84</v>
      </c>
    </row>
    <row r="3" spans="1:6" x14ac:dyDescent="0.45">
      <c r="A3" s="1"/>
    </row>
    <row r="4" spans="1:6" x14ac:dyDescent="0.45">
      <c r="A4" s="1"/>
    </row>
    <row r="5" spans="1:6" x14ac:dyDescent="0.45">
      <c r="A5" s="1" t="s">
        <v>170</v>
      </c>
    </row>
    <row r="6" spans="1:6" ht="37.5" customHeight="1" x14ac:dyDescent="0.45">
      <c r="A6" s="9" t="s">
        <v>31</v>
      </c>
      <c r="B6" s="9" t="s">
        <v>32</v>
      </c>
      <c r="C6" s="9" t="s">
        <v>33</v>
      </c>
      <c r="D6" s="9" t="s">
        <v>34</v>
      </c>
      <c r="E6" s="9" t="s">
        <v>35</v>
      </c>
      <c r="F6" s="9" t="s">
        <v>36</v>
      </c>
    </row>
    <row r="7" spans="1:6" ht="15" customHeight="1" x14ac:dyDescent="0.45">
      <c r="A7" s="10">
        <v>1</v>
      </c>
      <c r="B7" s="11" t="s">
        <v>13</v>
      </c>
      <c r="C7" s="10" t="s">
        <v>14</v>
      </c>
      <c r="D7" s="10">
        <f>400+18</f>
        <v>418</v>
      </c>
      <c r="E7" s="12"/>
      <c r="F7" s="12"/>
    </row>
    <row r="8" spans="1:6" ht="15" customHeight="1" x14ac:dyDescent="0.45">
      <c r="A8" s="10"/>
      <c r="B8" s="11" t="s">
        <v>62</v>
      </c>
      <c r="C8" s="10" t="s">
        <v>14</v>
      </c>
      <c r="D8" s="27">
        <f>ROUND((D7+D9)/3,0)</f>
        <v>139</v>
      </c>
      <c r="E8" s="12"/>
      <c r="F8" s="12"/>
    </row>
    <row r="9" spans="1:6" ht="15" customHeight="1" x14ac:dyDescent="0.45">
      <c r="A9" s="10">
        <v>2</v>
      </c>
      <c r="B9" s="11" t="s">
        <v>28</v>
      </c>
      <c r="C9" s="10" t="s">
        <v>14</v>
      </c>
      <c r="D9" s="10">
        <v>0</v>
      </c>
      <c r="E9" s="12"/>
      <c r="F9" s="12"/>
    </row>
    <row r="10" spans="1:6" ht="15" customHeight="1" x14ac:dyDescent="0.45">
      <c r="A10" s="10">
        <v>3</v>
      </c>
      <c r="B10" s="11" t="s">
        <v>83</v>
      </c>
      <c r="C10" s="10" t="s">
        <v>14</v>
      </c>
      <c r="D10" s="10">
        <v>25</v>
      </c>
      <c r="E10" s="12"/>
      <c r="F10" s="12"/>
    </row>
    <row r="11" spans="1:6" ht="30" customHeight="1" x14ac:dyDescent="0.45">
      <c r="A11" s="10">
        <v>4</v>
      </c>
      <c r="B11" s="11" t="s">
        <v>15</v>
      </c>
      <c r="C11" s="10" t="s">
        <v>8</v>
      </c>
      <c r="D11" s="10">
        <f>38*2</f>
        <v>76</v>
      </c>
      <c r="E11" s="12"/>
      <c r="F11" s="12"/>
    </row>
    <row r="12" spans="1:6" ht="30" customHeight="1" x14ac:dyDescent="0.45">
      <c r="A12" s="10">
        <v>5</v>
      </c>
      <c r="B12" s="11" t="s">
        <v>20</v>
      </c>
      <c r="C12" s="10" t="s">
        <v>37</v>
      </c>
      <c r="D12" s="10">
        <v>76</v>
      </c>
      <c r="E12" s="12"/>
      <c r="F12" s="12"/>
    </row>
    <row r="13" spans="1:6" ht="30" customHeight="1" x14ac:dyDescent="0.45">
      <c r="A13" s="10">
        <v>6</v>
      </c>
      <c r="B13" s="11" t="s">
        <v>21</v>
      </c>
      <c r="C13" s="10" t="s">
        <v>37</v>
      </c>
      <c r="D13" s="10">
        <v>38</v>
      </c>
      <c r="E13" s="12"/>
      <c r="F13" s="12"/>
    </row>
    <row r="14" spans="1:6" ht="30" customHeight="1" x14ac:dyDescent="0.45">
      <c r="A14" s="10">
        <v>7</v>
      </c>
      <c r="B14" s="11" t="s">
        <v>82</v>
      </c>
      <c r="C14" s="10" t="s">
        <v>37</v>
      </c>
      <c r="D14" s="10">
        <v>39</v>
      </c>
      <c r="E14" s="12"/>
      <c r="F14" s="12"/>
    </row>
    <row r="15" spans="1:6" ht="15" customHeight="1" x14ac:dyDescent="0.45">
      <c r="A15" s="10">
        <v>8</v>
      </c>
      <c r="B15" s="11" t="s">
        <v>81</v>
      </c>
      <c r="C15" s="10" t="s">
        <v>37</v>
      </c>
      <c r="D15" s="10">
        <f>114+9</f>
        <v>123</v>
      </c>
      <c r="E15" s="12"/>
      <c r="F15" s="12"/>
    </row>
    <row r="16" spans="1:6" ht="15" customHeight="1" x14ac:dyDescent="0.45">
      <c r="A16" s="10">
        <v>9</v>
      </c>
      <c r="B16" s="11" t="s">
        <v>39</v>
      </c>
      <c r="C16" s="10" t="s">
        <v>37</v>
      </c>
      <c r="D16" s="10">
        <v>10</v>
      </c>
      <c r="E16" s="12"/>
      <c r="F16" s="12"/>
    </row>
    <row r="17" spans="1:6" ht="30" customHeight="1" x14ac:dyDescent="0.45">
      <c r="A17" s="10">
        <v>10</v>
      </c>
      <c r="B17" s="11" t="s">
        <v>16</v>
      </c>
      <c r="C17" s="10" t="s">
        <v>14</v>
      </c>
      <c r="D17" s="10">
        <v>96</v>
      </c>
      <c r="E17" s="12"/>
      <c r="F17" s="12"/>
    </row>
    <row r="18" spans="1:6" ht="15" customHeight="1" x14ac:dyDescent="0.45">
      <c r="A18" s="10">
        <v>11</v>
      </c>
      <c r="B18" s="11" t="s">
        <v>87</v>
      </c>
      <c r="C18" s="10" t="s">
        <v>24</v>
      </c>
      <c r="D18" s="10">
        <v>4</v>
      </c>
      <c r="E18" s="12"/>
      <c r="F18" s="12"/>
    </row>
    <row r="19" spans="1:6" ht="15" customHeight="1" x14ac:dyDescent="0.45">
      <c r="A19" s="10">
        <v>12</v>
      </c>
      <c r="B19" s="11" t="s">
        <v>50</v>
      </c>
      <c r="C19" s="10" t="s">
        <v>17</v>
      </c>
      <c r="D19" s="10">
        <v>8</v>
      </c>
      <c r="E19" s="12"/>
      <c r="F19" s="12"/>
    </row>
    <row r="20" spans="1:6" ht="15" customHeight="1" x14ac:dyDescent="0.45">
      <c r="A20" s="10">
        <v>13</v>
      </c>
      <c r="B20" s="11" t="s">
        <v>51</v>
      </c>
      <c r="C20" s="10" t="s">
        <v>40</v>
      </c>
      <c r="D20" s="10">
        <v>8</v>
      </c>
      <c r="E20" s="12"/>
      <c r="F20" s="12"/>
    </row>
    <row r="21" spans="1:6" ht="15" customHeight="1" x14ac:dyDescent="0.45">
      <c r="A21" s="10">
        <v>14</v>
      </c>
      <c r="B21" s="11" t="s">
        <v>19</v>
      </c>
      <c r="C21" s="10" t="s">
        <v>17</v>
      </c>
      <c r="D21" s="10">
        <v>1</v>
      </c>
      <c r="E21" s="12"/>
      <c r="F21" s="12"/>
    </row>
    <row r="22" spans="1:6" ht="15" customHeight="1" x14ac:dyDescent="0.45">
      <c r="A22" s="10">
        <v>15</v>
      </c>
      <c r="B22" s="11" t="s">
        <v>29</v>
      </c>
      <c r="C22" s="10" t="s">
        <v>40</v>
      </c>
      <c r="D22" s="10">
        <v>5</v>
      </c>
      <c r="E22" s="12"/>
      <c r="F22" s="12"/>
    </row>
    <row r="23" spans="1:6" ht="15" customHeight="1" x14ac:dyDescent="0.45">
      <c r="A23" s="10">
        <v>16</v>
      </c>
      <c r="B23" s="11" t="s">
        <v>25</v>
      </c>
      <c r="C23" s="10" t="s">
        <v>40</v>
      </c>
      <c r="D23" s="10">
        <v>10</v>
      </c>
      <c r="E23" s="12"/>
      <c r="F23" s="12"/>
    </row>
    <row r="24" spans="1:6" ht="15" customHeight="1" x14ac:dyDescent="0.45">
      <c r="A24" s="10">
        <v>17</v>
      </c>
      <c r="B24" s="11" t="s">
        <v>26</v>
      </c>
      <c r="C24" s="10" t="s">
        <v>40</v>
      </c>
      <c r="D24" s="10">
        <v>10</v>
      </c>
      <c r="E24" s="12"/>
      <c r="F24" s="12"/>
    </row>
    <row r="25" spans="1:6" ht="45" customHeight="1" x14ac:dyDescent="0.45">
      <c r="A25" s="10">
        <v>18</v>
      </c>
      <c r="B25" s="11" t="s">
        <v>30</v>
      </c>
      <c r="C25" s="10" t="s">
        <v>40</v>
      </c>
      <c r="D25" s="10">
        <v>0</v>
      </c>
      <c r="E25" s="12"/>
      <c r="F25" s="12"/>
    </row>
    <row r="26" spans="1:6" ht="15" customHeight="1" x14ac:dyDescent="0.45">
      <c r="A26" s="10">
        <v>19</v>
      </c>
      <c r="B26" s="11" t="s">
        <v>18</v>
      </c>
      <c r="C26" s="10" t="s">
        <v>40</v>
      </c>
      <c r="D26" s="10">
        <v>1</v>
      </c>
      <c r="E26" s="12"/>
      <c r="F26" s="12"/>
    </row>
    <row r="27" spans="1:6" ht="14.25" customHeight="1" x14ac:dyDescent="0.45">
      <c r="A27" s="24"/>
      <c r="B27" s="9" t="s">
        <v>41</v>
      </c>
      <c r="C27" s="25"/>
      <c r="D27" s="25"/>
      <c r="E27" s="23"/>
      <c r="F27" s="26">
        <f>SUM(F7:F26)</f>
        <v>0</v>
      </c>
    </row>
    <row r="28" spans="1:6" x14ac:dyDescent="0.45">
      <c r="A28" s="17"/>
    </row>
    <row r="29" spans="1:6" x14ac:dyDescent="0.45">
      <c r="A29" s="17"/>
    </row>
  </sheetData>
  <pageMargins left="0.70866141732283472" right="0.70866141732283472" top="0.74803149606299213" bottom="0.74803149606299213" header="0.31496062992125984" footer="0.31496062992125984"/>
  <pageSetup paperSize="9" scale="91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F14"/>
  <sheetViews>
    <sheetView view="pageBreakPreview" zoomScale="130" zoomScaleNormal="85" zoomScaleSheetLayoutView="130" zoomScalePageLayoutView="50" workbookViewId="0">
      <selection activeCell="E22" sqref="E22"/>
    </sheetView>
  </sheetViews>
  <sheetFormatPr defaultColWidth="9.1015625" defaultRowHeight="13.8" x14ac:dyDescent="0.45"/>
  <cols>
    <col min="1" max="1" width="10.41796875" style="13" customWidth="1"/>
    <col min="2" max="2" width="45.41796875" style="13" customWidth="1"/>
    <col min="3" max="3" width="11.5234375" style="13" customWidth="1"/>
    <col min="4" max="4" width="12.41796875" style="13" bestFit="1" customWidth="1"/>
    <col min="5" max="5" width="14.41796875" style="13" customWidth="1"/>
    <col min="6" max="6" width="15.5234375" style="13" customWidth="1"/>
    <col min="7" max="16384" width="9.1015625" style="13"/>
  </cols>
  <sheetData>
    <row r="1" spans="1:6" ht="17.7" x14ac:dyDescent="0.6">
      <c r="A1" s="21" t="str">
        <f>'krycí list'!A7</f>
        <v>„Prostá elektrizace trati Kladno – Kralupy nad Vltavou vč. Jeneč – Středokluky“</v>
      </c>
    </row>
    <row r="2" spans="1:6" x14ac:dyDescent="0.45">
      <c r="A2" s="1" t="s">
        <v>85</v>
      </c>
    </row>
    <row r="3" spans="1:6" x14ac:dyDescent="0.45">
      <c r="A3" s="1"/>
    </row>
    <row r="4" spans="1:6" x14ac:dyDescent="0.45">
      <c r="A4" s="1"/>
    </row>
    <row r="5" spans="1:6" x14ac:dyDescent="0.45">
      <c r="A5" s="1" t="s">
        <v>170</v>
      </c>
    </row>
    <row r="6" spans="1:6" ht="52.5" customHeight="1" x14ac:dyDescent="0.45">
      <c r="A6" s="3" t="s">
        <v>31</v>
      </c>
      <c r="B6" s="3" t="s">
        <v>32</v>
      </c>
      <c r="C6" s="7" t="s">
        <v>33</v>
      </c>
      <c r="D6" s="7" t="s">
        <v>34</v>
      </c>
      <c r="E6" s="7" t="s">
        <v>168</v>
      </c>
      <c r="F6" s="7" t="s">
        <v>36</v>
      </c>
    </row>
    <row r="7" spans="1:6" ht="30" customHeight="1" x14ac:dyDescent="0.45">
      <c r="A7" s="6">
        <v>1</v>
      </c>
      <c r="B7" s="2" t="s">
        <v>9</v>
      </c>
      <c r="C7" s="6" t="s">
        <v>37</v>
      </c>
      <c r="D7" s="8">
        <v>32</v>
      </c>
      <c r="E7" s="4"/>
      <c r="F7" s="4"/>
    </row>
    <row r="8" spans="1:6" ht="30" customHeight="1" x14ac:dyDescent="0.45">
      <c r="A8" s="6">
        <v>2</v>
      </c>
      <c r="B8" s="2" t="s">
        <v>10</v>
      </c>
      <c r="C8" s="6" t="s">
        <v>37</v>
      </c>
      <c r="D8" s="8">
        <v>32</v>
      </c>
      <c r="E8" s="4"/>
      <c r="F8" s="4"/>
    </row>
    <row r="9" spans="1:6" ht="30" customHeight="1" x14ac:dyDescent="0.45">
      <c r="A9" s="6">
        <v>3</v>
      </c>
      <c r="B9" s="2" t="s">
        <v>11</v>
      </c>
      <c r="C9" s="6" t="s">
        <v>37</v>
      </c>
      <c r="D9" s="8">
        <v>32</v>
      </c>
      <c r="E9" s="4"/>
      <c r="F9" s="4"/>
    </row>
    <row r="10" spans="1:6" ht="30" customHeight="1" x14ac:dyDescent="0.45">
      <c r="A10" s="6">
        <v>4</v>
      </c>
      <c r="B10" s="2" t="s">
        <v>23</v>
      </c>
      <c r="C10" s="6" t="s">
        <v>37</v>
      </c>
      <c r="D10" s="8">
        <v>0</v>
      </c>
      <c r="E10" s="4"/>
      <c r="F10" s="4"/>
    </row>
    <row r="11" spans="1:6" ht="15" customHeight="1" x14ac:dyDescent="0.45">
      <c r="A11" s="6">
        <v>5</v>
      </c>
      <c r="B11" s="2" t="s">
        <v>44</v>
      </c>
      <c r="C11" s="6" t="s">
        <v>17</v>
      </c>
      <c r="D11" s="8">
        <v>1</v>
      </c>
      <c r="E11" s="4"/>
      <c r="F11" s="4"/>
    </row>
    <row r="12" spans="1:6" ht="15" customHeight="1" x14ac:dyDescent="0.45">
      <c r="A12" s="16"/>
      <c r="B12" s="3" t="s">
        <v>41</v>
      </c>
      <c r="C12" s="19"/>
      <c r="D12" s="22"/>
      <c r="E12" s="4"/>
      <c r="F12" s="5">
        <f>SUM(F7:F11)</f>
        <v>0</v>
      </c>
    </row>
    <row r="14" spans="1:6" ht="33" customHeight="1" x14ac:dyDescent="0.45">
      <c r="A14" s="39" t="s">
        <v>52</v>
      </c>
      <c r="B14" s="39"/>
      <c r="C14" s="39"/>
      <c r="D14" s="39"/>
      <c r="E14" s="39"/>
      <c r="F14" s="39"/>
    </row>
  </sheetData>
  <mergeCells count="1">
    <mergeCell ref="A14:F14"/>
  </mergeCells>
  <pageMargins left="0.7" right="0.7" top="0.75" bottom="0.75" header="0.3" footer="0.3"/>
  <pageSetup paperSize="9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03A52C-E627-46FE-B636-0A4D1A369BE7}">
  <sheetPr>
    <pageSetUpPr fitToPage="1"/>
  </sheetPr>
  <dimension ref="A1:F64"/>
  <sheetViews>
    <sheetView view="pageBreakPreview" topLeftCell="A52" zoomScaleNormal="85" zoomScaleSheetLayoutView="100" zoomScalePageLayoutView="50" workbookViewId="0">
      <selection activeCell="F71" sqref="F71"/>
    </sheetView>
  </sheetViews>
  <sheetFormatPr defaultColWidth="9.1015625" defaultRowHeight="13.8" x14ac:dyDescent="0.45"/>
  <cols>
    <col min="1" max="1" width="22.7890625" style="13" customWidth="1"/>
    <col min="2" max="2" width="45.41796875" style="13" customWidth="1"/>
    <col min="3" max="3" width="11.5234375" style="13" customWidth="1"/>
    <col min="4" max="4" width="12.41796875" style="13" bestFit="1" customWidth="1"/>
    <col min="5" max="5" width="14.41796875" style="13" customWidth="1"/>
    <col min="6" max="6" width="15.5234375" style="13" customWidth="1"/>
    <col min="7" max="16384" width="9.1015625" style="13"/>
  </cols>
  <sheetData>
    <row r="1" spans="1:6" ht="17.7" x14ac:dyDescent="0.6">
      <c r="A1" s="21" t="str">
        <f>'krycí list'!A7</f>
        <v>„Prostá elektrizace trati Kladno – Kralupy nad Vltavou vč. Jeneč – Středokluky“</v>
      </c>
    </row>
    <row r="2" spans="1:6" x14ac:dyDescent="0.45">
      <c r="A2" s="1" t="s">
        <v>169</v>
      </c>
    </row>
    <row r="3" spans="1:6" x14ac:dyDescent="0.45">
      <c r="A3" s="1" t="s">
        <v>171</v>
      </c>
    </row>
    <row r="4" spans="1:6" x14ac:dyDescent="0.45">
      <c r="A4" s="1"/>
    </row>
    <row r="5" spans="1:6" x14ac:dyDescent="0.45">
      <c r="A5" s="1" t="s">
        <v>170</v>
      </c>
    </row>
    <row r="6" spans="1:6" ht="52.5" customHeight="1" x14ac:dyDescent="0.45">
      <c r="A6" s="3" t="s">
        <v>31</v>
      </c>
      <c r="B6" s="3" t="s">
        <v>32</v>
      </c>
      <c r="C6" s="7" t="s">
        <v>33</v>
      </c>
      <c r="D6" s="7" t="s">
        <v>34</v>
      </c>
      <c r="E6" s="7" t="s">
        <v>168</v>
      </c>
      <c r="F6" s="7" t="s">
        <v>36</v>
      </c>
    </row>
    <row r="7" spans="1:6" ht="36.9" x14ac:dyDescent="0.55000000000000004">
      <c r="A7" s="37" t="s">
        <v>90</v>
      </c>
      <c r="B7" s="2" t="s">
        <v>145</v>
      </c>
      <c r="C7" s="6" t="s">
        <v>167</v>
      </c>
      <c r="D7" s="8">
        <v>1</v>
      </c>
      <c r="E7" s="4"/>
      <c r="F7" s="4"/>
    </row>
    <row r="8" spans="1:6" ht="30" customHeight="1" x14ac:dyDescent="0.55000000000000004">
      <c r="A8" s="37" t="s">
        <v>91</v>
      </c>
      <c r="B8" s="2" t="s">
        <v>146</v>
      </c>
      <c r="C8" s="6" t="s">
        <v>167</v>
      </c>
      <c r="D8" s="8">
        <v>1</v>
      </c>
      <c r="E8" s="4"/>
      <c r="F8" s="4"/>
    </row>
    <row r="9" spans="1:6" ht="30" customHeight="1" x14ac:dyDescent="0.55000000000000004">
      <c r="A9" s="37" t="s">
        <v>92</v>
      </c>
      <c r="B9" s="2" t="s">
        <v>147</v>
      </c>
      <c r="C9" s="6" t="s">
        <v>167</v>
      </c>
      <c r="D9" s="8">
        <v>1</v>
      </c>
      <c r="E9" s="4"/>
      <c r="F9" s="4"/>
    </row>
    <row r="10" spans="1:6" ht="30" customHeight="1" x14ac:dyDescent="0.55000000000000004">
      <c r="A10" s="37" t="s">
        <v>93</v>
      </c>
      <c r="B10" s="2" t="s">
        <v>147</v>
      </c>
      <c r="C10" s="6" t="s">
        <v>167</v>
      </c>
      <c r="D10" s="8">
        <v>1</v>
      </c>
      <c r="E10" s="4"/>
      <c r="F10" s="4"/>
    </row>
    <row r="11" spans="1:6" ht="30" customHeight="1" x14ac:dyDescent="0.55000000000000004">
      <c r="A11" s="37" t="s">
        <v>94</v>
      </c>
      <c r="B11" s="2" t="s">
        <v>148</v>
      </c>
      <c r="C11" s="6" t="s">
        <v>167</v>
      </c>
      <c r="D11" s="8">
        <v>1</v>
      </c>
      <c r="E11" s="4"/>
      <c r="F11" s="4"/>
    </row>
    <row r="12" spans="1:6" ht="36.9" x14ac:dyDescent="0.55000000000000004">
      <c r="A12" s="37" t="s">
        <v>95</v>
      </c>
      <c r="B12" s="2" t="s">
        <v>145</v>
      </c>
      <c r="C12" s="6" t="s">
        <v>167</v>
      </c>
      <c r="D12" s="8">
        <v>1</v>
      </c>
      <c r="E12" s="4"/>
      <c r="F12" s="4"/>
    </row>
    <row r="13" spans="1:6" ht="30" customHeight="1" x14ac:dyDescent="0.55000000000000004">
      <c r="A13" s="37" t="s">
        <v>96</v>
      </c>
      <c r="B13" s="2" t="s">
        <v>149</v>
      </c>
      <c r="C13" s="6" t="s">
        <v>167</v>
      </c>
      <c r="D13" s="8">
        <v>1</v>
      </c>
      <c r="E13" s="4"/>
      <c r="F13" s="4"/>
    </row>
    <row r="14" spans="1:6" ht="30" customHeight="1" x14ac:dyDescent="0.55000000000000004">
      <c r="A14" s="37" t="s">
        <v>97</v>
      </c>
      <c r="B14" s="2" t="s">
        <v>149</v>
      </c>
      <c r="C14" s="6" t="s">
        <v>167</v>
      </c>
      <c r="D14" s="8">
        <v>1</v>
      </c>
      <c r="E14" s="4"/>
      <c r="F14" s="4"/>
    </row>
    <row r="15" spans="1:6" ht="36.9" x14ac:dyDescent="0.55000000000000004">
      <c r="A15" s="37" t="s">
        <v>98</v>
      </c>
      <c r="B15" s="2" t="s">
        <v>145</v>
      </c>
      <c r="C15" s="6" t="s">
        <v>167</v>
      </c>
      <c r="D15" s="8">
        <v>1</v>
      </c>
      <c r="E15" s="4"/>
      <c r="F15" s="4"/>
    </row>
    <row r="16" spans="1:6" ht="36.9" x14ac:dyDescent="0.55000000000000004">
      <c r="A16" s="37" t="s">
        <v>99</v>
      </c>
      <c r="B16" s="2" t="s">
        <v>145</v>
      </c>
      <c r="C16" s="6" t="s">
        <v>167</v>
      </c>
      <c r="D16" s="8">
        <v>1</v>
      </c>
      <c r="E16" s="4"/>
      <c r="F16" s="4"/>
    </row>
    <row r="17" spans="1:6" ht="36.9" x14ac:dyDescent="0.55000000000000004">
      <c r="A17" s="37" t="s">
        <v>100</v>
      </c>
      <c r="B17" s="2" t="s">
        <v>145</v>
      </c>
      <c r="C17" s="6" t="s">
        <v>167</v>
      </c>
      <c r="D17" s="8">
        <v>1</v>
      </c>
      <c r="E17" s="4"/>
      <c r="F17" s="4"/>
    </row>
    <row r="18" spans="1:6" ht="30" customHeight="1" x14ac:dyDescent="0.55000000000000004">
      <c r="A18" s="37" t="s">
        <v>101</v>
      </c>
      <c r="B18" s="2" t="s">
        <v>149</v>
      </c>
      <c r="C18" s="6" t="s">
        <v>167</v>
      </c>
      <c r="D18" s="8">
        <v>1</v>
      </c>
      <c r="E18" s="4"/>
      <c r="F18" s="4"/>
    </row>
    <row r="19" spans="1:6" ht="30" customHeight="1" x14ac:dyDescent="0.55000000000000004">
      <c r="A19" s="37" t="s">
        <v>102</v>
      </c>
      <c r="B19" s="2" t="s">
        <v>150</v>
      </c>
      <c r="C19" s="6" t="s">
        <v>167</v>
      </c>
      <c r="D19" s="8">
        <v>1</v>
      </c>
      <c r="E19" s="4"/>
      <c r="F19" s="4"/>
    </row>
    <row r="20" spans="1:6" ht="30" customHeight="1" x14ac:dyDescent="0.55000000000000004">
      <c r="A20" s="37" t="s">
        <v>103</v>
      </c>
      <c r="B20" s="2" t="s">
        <v>151</v>
      </c>
      <c r="C20" s="6" t="s">
        <v>167</v>
      </c>
      <c r="D20" s="8">
        <v>1</v>
      </c>
      <c r="E20" s="4"/>
      <c r="F20" s="4"/>
    </row>
    <row r="21" spans="1:6" ht="30" customHeight="1" x14ac:dyDescent="0.55000000000000004">
      <c r="A21" s="37" t="s">
        <v>104</v>
      </c>
      <c r="B21" s="2" t="s">
        <v>149</v>
      </c>
      <c r="C21" s="6" t="s">
        <v>167</v>
      </c>
      <c r="D21" s="8">
        <v>1</v>
      </c>
      <c r="E21" s="4"/>
      <c r="F21" s="4"/>
    </row>
    <row r="22" spans="1:6" ht="49.2" x14ac:dyDescent="0.55000000000000004">
      <c r="A22" s="37" t="s">
        <v>105</v>
      </c>
      <c r="B22" s="2" t="s">
        <v>152</v>
      </c>
      <c r="C22" s="6" t="s">
        <v>167</v>
      </c>
      <c r="D22" s="8">
        <v>1</v>
      </c>
      <c r="E22" s="4"/>
      <c r="F22" s="4"/>
    </row>
    <row r="23" spans="1:6" ht="36.9" x14ac:dyDescent="0.55000000000000004">
      <c r="A23" s="37" t="s">
        <v>106</v>
      </c>
      <c r="B23" s="2" t="s">
        <v>145</v>
      </c>
      <c r="C23" s="6" t="s">
        <v>167</v>
      </c>
      <c r="D23" s="8">
        <v>1</v>
      </c>
      <c r="E23" s="4"/>
      <c r="F23" s="4"/>
    </row>
    <row r="24" spans="1:6" ht="36.9" x14ac:dyDescent="0.55000000000000004">
      <c r="A24" s="37" t="s">
        <v>107</v>
      </c>
      <c r="B24" s="2" t="s">
        <v>145</v>
      </c>
      <c r="C24" s="6" t="s">
        <v>167</v>
      </c>
      <c r="D24" s="8">
        <v>1</v>
      </c>
      <c r="E24" s="4"/>
      <c r="F24" s="4"/>
    </row>
    <row r="25" spans="1:6" ht="36.9" x14ac:dyDescent="0.55000000000000004">
      <c r="A25" s="37" t="s">
        <v>108</v>
      </c>
      <c r="B25" s="2" t="s">
        <v>145</v>
      </c>
      <c r="C25" s="6" t="s">
        <v>167</v>
      </c>
      <c r="D25" s="8">
        <v>1</v>
      </c>
      <c r="E25" s="4"/>
      <c r="F25" s="4"/>
    </row>
    <row r="26" spans="1:6" ht="36.9" x14ac:dyDescent="0.55000000000000004">
      <c r="A26" s="37" t="s">
        <v>109</v>
      </c>
      <c r="B26" s="2" t="s">
        <v>145</v>
      </c>
      <c r="C26" s="6" t="s">
        <v>167</v>
      </c>
      <c r="D26" s="8">
        <v>1</v>
      </c>
      <c r="E26" s="4"/>
      <c r="F26" s="4"/>
    </row>
    <row r="27" spans="1:6" ht="36.9" x14ac:dyDescent="0.55000000000000004">
      <c r="A27" s="37" t="s">
        <v>110</v>
      </c>
      <c r="B27" s="2" t="s">
        <v>145</v>
      </c>
      <c r="C27" s="6" t="s">
        <v>167</v>
      </c>
      <c r="D27" s="8">
        <v>1</v>
      </c>
      <c r="E27" s="4"/>
      <c r="F27" s="4"/>
    </row>
    <row r="28" spans="1:6" ht="36.9" x14ac:dyDescent="0.55000000000000004">
      <c r="A28" s="37" t="s">
        <v>111</v>
      </c>
      <c r="B28" s="2" t="s">
        <v>145</v>
      </c>
      <c r="C28" s="6" t="s">
        <v>167</v>
      </c>
      <c r="D28" s="8">
        <v>1</v>
      </c>
      <c r="E28" s="4"/>
      <c r="F28" s="4"/>
    </row>
    <row r="29" spans="1:6" ht="36.9" x14ac:dyDescent="0.55000000000000004">
      <c r="A29" s="37" t="s">
        <v>112</v>
      </c>
      <c r="B29" s="2" t="s">
        <v>145</v>
      </c>
      <c r="C29" s="6" t="s">
        <v>167</v>
      </c>
      <c r="D29" s="8">
        <v>1</v>
      </c>
      <c r="E29" s="4"/>
      <c r="F29" s="4"/>
    </row>
    <row r="30" spans="1:6" ht="30" customHeight="1" x14ac:dyDescent="0.55000000000000004">
      <c r="A30" s="37" t="s">
        <v>113</v>
      </c>
      <c r="B30" s="2" t="s">
        <v>149</v>
      </c>
      <c r="C30" s="6" t="s">
        <v>167</v>
      </c>
      <c r="D30" s="8">
        <v>1</v>
      </c>
      <c r="E30" s="4"/>
      <c r="F30" s="4"/>
    </row>
    <row r="31" spans="1:6" ht="36.9" x14ac:dyDescent="0.55000000000000004">
      <c r="A31" s="37" t="s">
        <v>114</v>
      </c>
      <c r="B31" s="2" t="s">
        <v>145</v>
      </c>
      <c r="C31" s="6" t="s">
        <v>167</v>
      </c>
      <c r="D31" s="8">
        <v>1</v>
      </c>
      <c r="E31" s="4"/>
      <c r="F31" s="4"/>
    </row>
    <row r="32" spans="1:6" ht="30" customHeight="1" x14ac:dyDescent="0.55000000000000004">
      <c r="A32" s="37" t="s">
        <v>115</v>
      </c>
      <c r="B32" s="2" t="s">
        <v>153</v>
      </c>
      <c r="C32" s="6" t="s">
        <v>167</v>
      </c>
      <c r="D32" s="8">
        <v>1</v>
      </c>
      <c r="E32" s="4"/>
      <c r="F32" s="4"/>
    </row>
    <row r="33" spans="1:6" ht="49.2" x14ac:dyDescent="0.55000000000000004">
      <c r="A33" s="37" t="s">
        <v>116</v>
      </c>
      <c r="B33" s="2" t="s">
        <v>154</v>
      </c>
      <c r="C33" s="6" t="s">
        <v>167</v>
      </c>
      <c r="D33" s="8">
        <v>1</v>
      </c>
      <c r="E33" s="4"/>
      <c r="F33" s="4"/>
    </row>
    <row r="34" spans="1:6" ht="30" customHeight="1" x14ac:dyDescent="0.55000000000000004">
      <c r="A34" s="37" t="s">
        <v>117</v>
      </c>
      <c r="B34" s="2" t="s">
        <v>153</v>
      </c>
      <c r="C34" s="6" t="s">
        <v>167</v>
      </c>
      <c r="D34" s="8">
        <v>1</v>
      </c>
      <c r="E34" s="4"/>
      <c r="F34" s="4"/>
    </row>
    <row r="35" spans="1:6" ht="30" customHeight="1" x14ac:dyDescent="0.55000000000000004">
      <c r="A35" s="37" t="s">
        <v>118</v>
      </c>
      <c r="B35" s="2" t="s">
        <v>155</v>
      </c>
      <c r="C35" s="6" t="s">
        <v>167</v>
      </c>
      <c r="D35" s="8">
        <v>1</v>
      </c>
      <c r="E35" s="4"/>
      <c r="F35" s="4"/>
    </row>
    <row r="36" spans="1:6" ht="30" customHeight="1" x14ac:dyDescent="0.55000000000000004">
      <c r="A36" s="37" t="s">
        <v>119</v>
      </c>
      <c r="B36" s="2" t="s">
        <v>153</v>
      </c>
      <c r="C36" s="6" t="s">
        <v>167</v>
      </c>
      <c r="D36" s="8">
        <v>1</v>
      </c>
      <c r="E36" s="4"/>
      <c r="F36" s="4"/>
    </row>
    <row r="37" spans="1:6" ht="36.9" x14ac:dyDescent="0.55000000000000004">
      <c r="A37" s="37" t="s">
        <v>120</v>
      </c>
      <c r="B37" s="2" t="s">
        <v>145</v>
      </c>
      <c r="C37" s="6" t="s">
        <v>167</v>
      </c>
      <c r="D37" s="8">
        <v>1</v>
      </c>
      <c r="E37" s="4"/>
      <c r="F37" s="4"/>
    </row>
    <row r="38" spans="1:6" ht="36.9" x14ac:dyDescent="0.55000000000000004">
      <c r="A38" s="37" t="s">
        <v>121</v>
      </c>
      <c r="B38" s="2" t="s">
        <v>145</v>
      </c>
      <c r="C38" s="6" t="s">
        <v>167</v>
      </c>
      <c r="D38" s="8">
        <v>1</v>
      </c>
      <c r="E38" s="4"/>
      <c r="F38" s="4"/>
    </row>
    <row r="39" spans="1:6" ht="36.9" x14ac:dyDescent="0.55000000000000004">
      <c r="A39" s="37" t="s">
        <v>122</v>
      </c>
      <c r="B39" s="2" t="s">
        <v>145</v>
      </c>
      <c r="C39" s="6" t="s">
        <v>167</v>
      </c>
      <c r="D39" s="8">
        <v>1</v>
      </c>
      <c r="E39" s="4"/>
      <c r="F39" s="4"/>
    </row>
    <row r="40" spans="1:6" ht="36.9" x14ac:dyDescent="0.55000000000000004">
      <c r="A40" s="37" t="s">
        <v>123</v>
      </c>
      <c r="B40" s="2" t="s">
        <v>145</v>
      </c>
      <c r="C40" s="6" t="s">
        <v>167</v>
      </c>
      <c r="D40" s="8">
        <v>1</v>
      </c>
      <c r="E40" s="4"/>
      <c r="F40" s="4"/>
    </row>
    <row r="41" spans="1:6" ht="30" customHeight="1" x14ac:dyDescent="0.55000000000000004">
      <c r="A41" s="37" t="s">
        <v>124</v>
      </c>
      <c r="B41" s="2" t="s">
        <v>156</v>
      </c>
      <c r="C41" s="6" t="s">
        <v>167</v>
      </c>
      <c r="D41" s="8">
        <v>1</v>
      </c>
      <c r="E41" s="4"/>
      <c r="F41" s="4"/>
    </row>
    <row r="42" spans="1:6" ht="36.9" x14ac:dyDescent="0.55000000000000004">
      <c r="A42" s="37" t="s">
        <v>125</v>
      </c>
      <c r="B42" s="2" t="s">
        <v>145</v>
      </c>
      <c r="C42" s="6" t="s">
        <v>167</v>
      </c>
      <c r="D42" s="8">
        <v>1</v>
      </c>
      <c r="E42" s="4"/>
      <c r="F42" s="4"/>
    </row>
    <row r="43" spans="1:6" ht="30" customHeight="1" x14ac:dyDescent="0.55000000000000004">
      <c r="A43" s="37" t="s">
        <v>126</v>
      </c>
      <c r="B43" s="2" t="s">
        <v>157</v>
      </c>
      <c r="C43" s="6" t="s">
        <v>167</v>
      </c>
      <c r="D43" s="8">
        <v>1</v>
      </c>
      <c r="E43" s="4"/>
      <c r="F43" s="4"/>
    </row>
    <row r="44" spans="1:6" ht="30" customHeight="1" x14ac:dyDescent="0.55000000000000004">
      <c r="A44" s="37" t="s">
        <v>127</v>
      </c>
      <c r="B44" s="2" t="s">
        <v>158</v>
      </c>
      <c r="C44" s="6" t="s">
        <v>167</v>
      </c>
      <c r="D44" s="8">
        <v>1</v>
      </c>
      <c r="E44" s="4"/>
      <c r="F44" s="4"/>
    </row>
    <row r="45" spans="1:6" ht="36.9" x14ac:dyDescent="0.55000000000000004">
      <c r="A45" s="37" t="s">
        <v>128</v>
      </c>
      <c r="B45" s="2" t="s">
        <v>145</v>
      </c>
      <c r="C45" s="6" t="s">
        <v>167</v>
      </c>
      <c r="D45" s="8">
        <v>1</v>
      </c>
      <c r="E45" s="4"/>
      <c r="F45" s="4"/>
    </row>
    <row r="46" spans="1:6" ht="49.2" x14ac:dyDescent="0.55000000000000004">
      <c r="A46" s="37" t="s">
        <v>129</v>
      </c>
      <c r="B46" s="2" t="s">
        <v>159</v>
      </c>
      <c r="C46" s="6" t="s">
        <v>167</v>
      </c>
      <c r="D46" s="8">
        <v>1</v>
      </c>
      <c r="E46" s="4"/>
      <c r="F46" s="4"/>
    </row>
    <row r="47" spans="1:6" ht="36.9" x14ac:dyDescent="0.55000000000000004">
      <c r="A47" s="37" t="s">
        <v>130</v>
      </c>
      <c r="B47" s="2" t="s">
        <v>160</v>
      </c>
      <c r="C47" s="6" t="s">
        <v>167</v>
      </c>
      <c r="D47" s="8">
        <v>1</v>
      </c>
      <c r="E47" s="4"/>
      <c r="F47" s="4"/>
    </row>
    <row r="48" spans="1:6" ht="36.9" x14ac:dyDescent="0.55000000000000004">
      <c r="A48" s="37" t="s">
        <v>131</v>
      </c>
      <c r="B48" s="2" t="s">
        <v>160</v>
      </c>
      <c r="C48" s="6" t="s">
        <v>167</v>
      </c>
      <c r="D48" s="8">
        <v>1</v>
      </c>
      <c r="E48" s="4"/>
      <c r="F48" s="4"/>
    </row>
    <row r="49" spans="1:6" ht="30" customHeight="1" x14ac:dyDescent="0.55000000000000004">
      <c r="A49" s="37" t="s">
        <v>132</v>
      </c>
      <c r="B49" s="2" t="s">
        <v>161</v>
      </c>
      <c r="C49" s="6" t="s">
        <v>167</v>
      </c>
      <c r="D49" s="8">
        <v>1</v>
      </c>
      <c r="E49" s="4"/>
      <c r="F49" s="4"/>
    </row>
    <row r="50" spans="1:6" ht="30" customHeight="1" x14ac:dyDescent="0.55000000000000004">
      <c r="A50" s="37" t="s">
        <v>133</v>
      </c>
      <c r="B50" s="2" t="s">
        <v>150</v>
      </c>
      <c r="C50" s="6" t="s">
        <v>167</v>
      </c>
      <c r="D50" s="8">
        <v>1</v>
      </c>
      <c r="E50" s="4"/>
      <c r="F50" s="4"/>
    </row>
    <row r="51" spans="1:6" ht="30" customHeight="1" x14ac:dyDescent="0.55000000000000004">
      <c r="A51" s="37" t="s">
        <v>134</v>
      </c>
      <c r="B51" s="2" t="s">
        <v>162</v>
      </c>
      <c r="C51" s="6" t="s">
        <v>167</v>
      </c>
      <c r="D51" s="8">
        <v>1</v>
      </c>
      <c r="E51" s="4"/>
      <c r="F51" s="4"/>
    </row>
    <row r="52" spans="1:6" ht="49.2" x14ac:dyDescent="0.55000000000000004">
      <c r="A52" s="37" t="s">
        <v>135</v>
      </c>
      <c r="B52" s="2" t="s">
        <v>154</v>
      </c>
      <c r="C52" s="6" t="s">
        <v>167</v>
      </c>
      <c r="D52" s="8">
        <v>1</v>
      </c>
      <c r="E52" s="4"/>
      <c r="F52" s="4"/>
    </row>
    <row r="53" spans="1:6" ht="30" customHeight="1" x14ac:dyDescent="0.55000000000000004">
      <c r="A53" s="37" t="s">
        <v>136</v>
      </c>
      <c r="B53" s="2" t="s">
        <v>163</v>
      </c>
      <c r="C53" s="6" t="s">
        <v>167</v>
      </c>
      <c r="D53" s="8">
        <v>1</v>
      </c>
      <c r="E53" s="4"/>
      <c r="F53" s="4"/>
    </row>
    <row r="54" spans="1:6" ht="30" customHeight="1" x14ac:dyDescent="0.55000000000000004">
      <c r="A54" s="37" t="s">
        <v>137</v>
      </c>
      <c r="B54" s="2" t="s">
        <v>153</v>
      </c>
      <c r="C54" s="6" t="s">
        <v>167</v>
      </c>
      <c r="D54" s="8">
        <v>1</v>
      </c>
      <c r="E54" s="4"/>
      <c r="F54" s="4"/>
    </row>
    <row r="55" spans="1:6" ht="36.9" x14ac:dyDescent="0.55000000000000004">
      <c r="A55" s="37" t="s">
        <v>138</v>
      </c>
      <c r="B55" s="2" t="s">
        <v>164</v>
      </c>
      <c r="C55" s="6" t="s">
        <v>167</v>
      </c>
      <c r="D55" s="8">
        <v>1</v>
      </c>
      <c r="E55" s="4"/>
      <c r="F55" s="4"/>
    </row>
    <row r="56" spans="1:6" ht="36.9" x14ac:dyDescent="0.55000000000000004">
      <c r="A56" s="37" t="s">
        <v>139</v>
      </c>
      <c r="B56" s="2" t="s">
        <v>164</v>
      </c>
      <c r="C56" s="6" t="s">
        <v>167</v>
      </c>
      <c r="D56" s="8">
        <v>1</v>
      </c>
      <c r="E56" s="4"/>
      <c r="F56" s="4"/>
    </row>
    <row r="57" spans="1:6" ht="30" customHeight="1" x14ac:dyDescent="0.55000000000000004">
      <c r="A57" s="37" t="s">
        <v>140</v>
      </c>
      <c r="B57" s="2" t="s">
        <v>157</v>
      </c>
      <c r="C57" s="6" t="s">
        <v>167</v>
      </c>
      <c r="D57" s="8">
        <v>1</v>
      </c>
      <c r="E57" s="4"/>
      <c r="F57" s="4"/>
    </row>
    <row r="58" spans="1:6" ht="49.2" x14ac:dyDescent="0.55000000000000004">
      <c r="A58" s="37" t="s">
        <v>141</v>
      </c>
      <c r="B58" s="2" t="s">
        <v>165</v>
      </c>
      <c r="C58" s="6" t="s">
        <v>167</v>
      </c>
      <c r="D58" s="8">
        <v>1</v>
      </c>
      <c r="E58" s="4"/>
      <c r="F58" s="4"/>
    </row>
    <row r="59" spans="1:6" ht="36.9" x14ac:dyDescent="0.55000000000000004">
      <c r="A59" s="37" t="s">
        <v>142</v>
      </c>
      <c r="B59" s="2" t="s">
        <v>145</v>
      </c>
      <c r="C59" s="6" t="s">
        <v>167</v>
      </c>
      <c r="D59" s="8">
        <v>1</v>
      </c>
      <c r="E59" s="4"/>
      <c r="F59" s="4"/>
    </row>
    <row r="60" spans="1:6" ht="36.9" x14ac:dyDescent="0.55000000000000004">
      <c r="A60" s="37" t="s">
        <v>143</v>
      </c>
      <c r="B60" s="2" t="s">
        <v>164</v>
      </c>
      <c r="C60" s="6" t="s">
        <v>167</v>
      </c>
      <c r="D60" s="8">
        <v>1</v>
      </c>
      <c r="E60" s="4"/>
      <c r="F60" s="4"/>
    </row>
    <row r="61" spans="1:6" ht="30" customHeight="1" x14ac:dyDescent="0.55000000000000004">
      <c r="A61" s="37" t="s">
        <v>144</v>
      </c>
      <c r="B61" s="2" t="s">
        <v>166</v>
      </c>
      <c r="C61" s="6" t="s">
        <v>167</v>
      </c>
      <c r="D61" s="8">
        <v>1</v>
      </c>
      <c r="E61" s="4"/>
      <c r="F61" s="4"/>
    </row>
    <row r="62" spans="1:6" ht="15" customHeight="1" x14ac:dyDescent="0.45">
      <c r="A62" s="16"/>
      <c r="B62" s="3" t="s">
        <v>41</v>
      </c>
      <c r="C62" s="19"/>
      <c r="D62" s="22"/>
      <c r="E62" s="4"/>
      <c r="F62" s="5">
        <f>SUM(F7:F61)</f>
        <v>0</v>
      </c>
    </row>
    <row r="64" spans="1:6" ht="33" customHeight="1" x14ac:dyDescent="0.45">
      <c r="A64" s="39"/>
      <c r="B64" s="39"/>
      <c r="C64" s="39"/>
      <c r="D64" s="39"/>
      <c r="E64" s="39"/>
      <c r="F64" s="39"/>
    </row>
  </sheetData>
  <mergeCells count="1">
    <mergeCell ref="A64:F64"/>
  </mergeCells>
  <pageMargins left="0.7" right="0.7" top="0.75" bottom="0.75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6</vt:i4>
      </vt:variant>
    </vt:vector>
  </HeadingPairs>
  <TitlesOfParts>
    <vt:vector size="14" baseType="lpstr">
      <vt:lpstr>krycí list</vt:lpstr>
      <vt:lpstr>A0</vt:lpstr>
      <vt:lpstr>A1</vt:lpstr>
      <vt:lpstr>B1</vt:lpstr>
      <vt:lpstr>B2</vt:lpstr>
      <vt:lpstr>B3</vt:lpstr>
      <vt:lpstr>C1</vt:lpstr>
      <vt:lpstr>D1</vt:lpstr>
      <vt:lpstr>'B1'!Oblast_tisku</vt:lpstr>
      <vt:lpstr>'B2'!Oblast_tisku</vt:lpstr>
      <vt:lpstr>'B3'!Oblast_tisku</vt:lpstr>
      <vt:lpstr>'C1'!Oblast_tisku</vt:lpstr>
      <vt:lpstr>'D1'!Oblast_tisku</vt:lpstr>
      <vt:lpstr>'krycí list'!Oblast_tisku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Rose David Ing.</dc:creator>
  <cp:keywords/>
  <dc:description/>
  <cp:lastModifiedBy>David Rose</cp:lastModifiedBy>
  <cp:revision/>
  <cp:lastPrinted>2023-10-05T19:47:35Z</cp:lastPrinted>
  <dcterms:created xsi:type="dcterms:W3CDTF">2021-10-25T13:42:27Z</dcterms:created>
  <dcterms:modified xsi:type="dcterms:W3CDTF">2023-12-11T20:37:02Z</dcterms:modified>
  <cp:category/>
  <cp:contentStatus/>
</cp:coreProperties>
</file>