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Modernizace a elektrizace trati Šakvice - Hustopeče u Brna PROJEKT\Rozpočty\SP dotazy\"/>
    </mc:Choice>
  </mc:AlternateContent>
  <bookViews>
    <workbookView xWindow="0" yWindow="0" windowWidth="28800" windowHeight="12435"/>
  </bookViews>
  <sheets>
    <sheet name="PS 03-28-01_PS 03-28-01 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Q9" i="1" s="1"/>
  <c r="I9" i="1" s="1"/>
  <c r="O10" i="1"/>
  <c r="I14" i="1"/>
  <c r="O14" i="1" s="1"/>
  <c r="I18" i="1"/>
  <c r="O18" i="1" s="1"/>
  <c r="I22" i="1"/>
  <c r="O22" i="1"/>
  <c r="I26" i="1"/>
  <c r="O26" i="1"/>
  <c r="I30" i="1"/>
  <c r="O30" i="1" s="1"/>
  <c r="I34" i="1"/>
  <c r="O34" i="1" s="1"/>
  <c r="I38" i="1"/>
  <c r="O38" i="1"/>
  <c r="I42" i="1"/>
  <c r="O42" i="1"/>
  <c r="I46" i="1"/>
  <c r="O46" i="1" s="1"/>
  <c r="I50" i="1"/>
  <c r="O50" i="1" s="1"/>
  <c r="I54" i="1"/>
  <c r="O54" i="1"/>
  <c r="I58" i="1"/>
  <c r="O58" i="1"/>
  <c r="I62" i="1"/>
  <c r="O62" i="1" s="1"/>
  <c r="I66" i="1"/>
  <c r="O66" i="1" s="1"/>
  <c r="I70" i="1"/>
  <c r="O70" i="1"/>
  <c r="I74" i="1"/>
  <c r="O74" i="1"/>
  <c r="I78" i="1"/>
  <c r="O78" i="1" s="1"/>
  <c r="I83" i="1"/>
  <c r="O83" i="1"/>
  <c r="I87" i="1"/>
  <c r="O87" i="1" s="1"/>
  <c r="I91" i="1"/>
  <c r="O91" i="1" s="1"/>
  <c r="I95" i="1"/>
  <c r="O95" i="1"/>
  <c r="I99" i="1"/>
  <c r="O99" i="1"/>
  <c r="I103" i="1"/>
  <c r="O103" i="1" s="1"/>
  <c r="I107" i="1"/>
  <c r="O107" i="1" s="1"/>
  <c r="I111" i="1"/>
  <c r="O111" i="1" s="1"/>
  <c r="I115" i="1"/>
  <c r="O115" i="1" s="1"/>
  <c r="I119" i="1"/>
  <c r="O119" i="1" s="1"/>
  <c r="I123" i="1"/>
  <c r="O123" i="1" s="1"/>
  <c r="I127" i="1"/>
  <c r="O127" i="1"/>
  <c r="I131" i="1"/>
  <c r="O131" i="1"/>
  <c r="I135" i="1"/>
  <c r="O135" i="1" s="1"/>
  <c r="I139" i="1"/>
  <c r="O139" i="1" s="1"/>
  <c r="I144" i="1"/>
  <c r="O144" i="1" s="1"/>
  <c r="I148" i="1"/>
  <c r="O148" i="1" s="1"/>
  <c r="I152" i="1"/>
  <c r="O152" i="1"/>
  <c r="I156" i="1"/>
  <c r="Q143" i="1" s="1"/>
  <c r="I143" i="1" s="1"/>
  <c r="O156" i="1"/>
  <c r="I160" i="1"/>
  <c r="O160" i="1" s="1"/>
  <c r="I164" i="1"/>
  <c r="O164" i="1" s="1"/>
  <c r="I168" i="1"/>
  <c r="O168" i="1"/>
  <c r="I172" i="1"/>
  <c r="O172" i="1"/>
  <c r="I176" i="1"/>
  <c r="O176" i="1" s="1"/>
  <c r="I180" i="1"/>
  <c r="O180" i="1" s="1"/>
  <c r="I184" i="1"/>
  <c r="O184" i="1"/>
  <c r="I188" i="1"/>
  <c r="O188" i="1"/>
  <c r="I192" i="1"/>
  <c r="O192" i="1" s="1"/>
  <c r="I196" i="1"/>
  <c r="O196" i="1" s="1"/>
  <c r="I200" i="1"/>
  <c r="O200" i="1"/>
  <c r="I204" i="1"/>
  <c r="O204" i="1"/>
  <c r="I209" i="1"/>
  <c r="Q208" i="1" s="1"/>
  <c r="I208" i="1" s="1"/>
  <c r="O209" i="1"/>
  <c r="I213" i="1"/>
  <c r="O213" i="1"/>
  <c r="I217" i="1"/>
  <c r="O217" i="1" s="1"/>
  <c r="I221" i="1"/>
  <c r="O221" i="1" s="1"/>
  <c r="I225" i="1"/>
  <c r="O225" i="1"/>
  <c r="I229" i="1"/>
  <c r="O229" i="1"/>
  <c r="I234" i="1"/>
  <c r="Q233" i="1" s="1"/>
  <c r="I233" i="1" s="1"/>
  <c r="O234" i="1"/>
  <c r="I238" i="1"/>
  <c r="O238" i="1"/>
  <c r="I242" i="1"/>
  <c r="O242" i="1" s="1"/>
  <c r="I246" i="1"/>
  <c r="O246" i="1" s="1"/>
  <c r="I250" i="1"/>
  <c r="O250" i="1"/>
  <c r="I254" i="1"/>
  <c r="O254" i="1"/>
  <c r="I258" i="1"/>
  <c r="O258" i="1" s="1"/>
  <c r="I263" i="1"/>
  <c r="Q262" i="1" s="1"/>
  <c r="I262" i="1" s="1"/>
  <c r="O263" i="1"/>
  <c r="I267" i="1"/>
  <c r="O267" i="1" s="1"/>
  <c r="I271" i="1"/>
  <c r="O271" i="1" s="1"/>
  <c r="I275" i="1"/>
  <c r="O275" i="1"/>
  <c r="I279" i="1"/>
  <c r="O279" i="1"/>
  <c r="I283" i="1"/>
  <c r="O283" i="1" s="1"/>
  <c r="I287" i="1"/>
  <c r="O287" i="1" s="1"/>
  <c r="I291" i="1"/>
  <c r="O291" i="1"/>
  <c r="I295" i="1"/>
  <c r="O295" i="1"/>
  <c r="I299" i="1"/>
  <c r="O299" i="1" s="1"/>
  <c r="I303" i="1"/>
  <c r="O303" i="1" s="1"/>
  <c r="I307" i="1"/>
  <c r="O307" i="1"/>
  <c r="I311" i="1"/>
  <c r="O311" i="1"/>
  <c r="I315" i="1"/>
  <c r="O315" i="1" s="1"/>
  <c r="I319" i="1"/>
  <c r="O319" i="1" s="1"/>
  <c r="I323" i="1"/>
  <c r="O323" i="1"/>
  <c r="I327" i="1"/>
  <c r="O327" i="1"/>
  <c r="I331" i="1"/>
  <c r="O331" i="1" s="1"/>
  <c r="I335" i="1"/>
  <c r="O335" i="1" s="1"/>
  <c r="I339" i="1"/>
  <c r="O339" i="1"/>
  <c r="I343" i="1"/>
  <c r="O343" i="1"/>
  <c r="I347" i="1"/>
  <c r="O347" i="1" s="1"/>
  <c r="I351" i="1"/>
  <c r="O351" i="1" s="1"/>
  <c r="I355" i="1"/>
  <c r="O355" i="1"/>
  <c r="I359" i="1"/>
  <c r="O359" i="1"/>
  <c r="I363" i="1"/>
  <c r="O363" i="1" s="1"/>
  <c r="I367" i="1"/>
  <c r="O367" i="1" s="1"/>
  <c r="I371" i="1"/>
  <c r="O371" i="1"/>
  <c r="I375" i="1"/>
  <c r="O375" i="1"/>
  <c r="I379" i="1"/>
  <c r="O379" i="1" s="1"/>
  <c r="I383" i="1"/>
  <c r="O383" i="1" s="1"/>
  <c r="I388" i="1"/>
  <c r="O388" i="1" s="1"/>
  <c r="I392" i="1"/>
  <c r="O392" i="1" s="1"/>
  <c r="I396" i="1"/>
  <c r="O396" i="1"/>
  <c r="I400" i="1"/>
  <c r="Q387" i="1" s="1"/>
  <c r="I387" i="1" s="1"/>
  <c r="O400" i="1"/>
  <c r="I404" i="1"/>
  <c r="O404" i="1" s="1"/>
  <c r="I408" i="1"/>
  <c r="O408" i="1" s="1"/>
  <c r="I412" i="1"/>
  <c r="O412" i="1"/>
  <c r="I417" i="1"/>
  <c r="Q416" i="1" s="1"/>
  <c r="I416" i="1" s="1"/>
  <c r="I421" i="1"/>
  <c r="O421" i="1"/>
  <c r="I425" i="1"/>
  <c r="O425" i="1"/>
  <c r="I429" i="1"/>
  <c r="O429" i="1" s="1"/>
  <c r="I433" i="1"/>
  <c r="O433" i="1" s="1"/>
  <c r="I437" i="1"/>
  <c r="O437" i="1"/>
  <c r="I441" i="1"/>
  <c r="O441" i="1"/>
  <c r="I446" i="1"/>
  <c r="Q445" i="1" s="1"/>
  <c r="I445" i="1" s="1"/>
  <c r="O446" i="1"/>
  <c r="I450" i="1"/>
  <c r="O450" i="1"/>
  <c r="I454" i="1"/>
  <c r="O454" i="1" s="1"/>
  <c r="I458" i="1"/>
  <c r="O458" i="1" s="1"/>
  <c r="I463" i="1"/>
  <c r="O463" i="1" s="1"/>
  <c r="R462" i="1" s="1"/>
  <c r="O462" i="1" s="1"/>
  <c r="I467" i="1"/>
  <c r="O467" i="1" s="1"/>
  <c r="I471" i="1"/>
  <c r="O471" i="1"/>
  <c r="I475" i="1"/>
  <c r="Q462" i="1" s="1"/>
  <c r="I462" i="1" s="1"/>
  <c r="O475" i="1"/>
  <c r="I479" i="1"/>
  <c r="O479" i="1" s="1"/>
  <c r="I483" i="1"/>
  <c r="O483" i="1" s="1"/>
  <c r="I487" i="1"/>
  <c r="O487" i="1"/>
  <c r="I491" i="1"/>
  <c r="O491" i="1"/>
  <c r="I495" i="1"/>
  <c r="O495" i="1" s="1"/>
  <c r="I500" i="1"/>
  <c r="Q499" i="1" s="1"/>
  <c r="I499" i="1" s="1"/>
  <c r="O500" i="1"/>
  <c r="I504" i="1"/>
  <c r="O504" i="1" s="1"/>
  <c r="I508" i="1"/>
  <c r="O508" i="1" s="1"/>
  <c r="I512" i="1"/>
  <c r="O512" i="1"/>
  <c r="I516" i="1"/>
  <c r="O516" i="1"/>
  <c r="I520" i="1"/>
  <c r="O520" i="1" s="1"/>
  <c r="I524" i="1"/>
  <c r="O524" i="1" s="1"/>
  <c r="I528" i="1"/>
  <c r="O528" i="1"/>
  <c r="I532" i="1"/>
  <c r="O532" i="1"/>
  <c r="I537" i="1"/>
  <c r="Q536" i="1" s="1"/>
  <c r="I536" i="1" s="1"/>
  <c r="O537" i="1"/>
  <c r="I541" i="1"/>
  <c r="O541" i="1"/>
  <c r="I545" i="1"/>
  <c r="O545" i="1" s="1"/>
  <c r="I549" i="1"/>
  <c r="O549" i="1" s="1"/>
  <c r="I553" i="1"/>
  <c r="O553" i="1"/>
  <c r="I557" i="1"/>
  <c r="O557" i="1"/>
  <c r="I561" i="1"/>
  <c r="O561" i="1" s="1"/>
  <c r="I565" i="1"/>
  <c r="O565" i="1" s="1"/>
  <c r="I569" i="1"/>
  <c r="O569" i="1"/>
  <c r="I573" i="1"/>
  <c r="O573" i="1"/>
  <c r="I577" i="1"/>
  <c r="O577" i="1" s="1"/>
  <c r="I581" i="1"/>
  <c r="O581" i="1" s="1"/>
  <c r="I585" i="1"/>
  <c r="O585" i="1"/>
  <c r="Q82" i="1" l="1"/>
  <c r="I82" i="1" s="1"/>
  <c r="I3" i="1" s="1"/>
  <c r="R262" i="1"/>
  <c r="O262" i="1" s="1"/>
  <c r="R233" i="1"/>
  <c r="O233" i="1" s="1"/>
  <c r="R536" i="1"/>
  <c r="O536" i="1" s="1"/>
  <c r="R499" i="1"/>
  <c r="O499" i="1" s="1"/>
  <c r="R82" i="1"/>
  <c r="O82" i="1" s="1"/>
  <c r="R445" i="1"/>
  <c r="O445" i="1" s="1"/>
  <c r="R208" i="1"/>
  <c r="O208" i="1" s="1"/>
  <c r="R143" i="1"/>
  <c r="O143" i="1" s="1"/>
  <c r="R9" i="1"/>
  <c r="O9" i="1" s="1"/>
  <c r="R387" i="1"/>
  <c r="O387" i="1" s="1"/>
  <c r="O417" i="1"/>
  <c r="R416" i="1" s="1"/>
  <c r="O416" i="1" s="1"/>
  <c r="O2" i="1" l="1"/>
</calcChain>
</file>

<file path=xl/sharedStrings.xml><?xml version="1.0" encoding="utf-8"?>
<sst xmlns="http://schemas.openxmlformats.org/spreadsheetml/2006/main" count="1925" uniqueCount="623">
  <si>
    <t>Položka obsahuje: Dodávku a montáž kabelové ucpávky vč. příslušenství ( utěsňovací spony apod. ) a pomocného materiálu, vyhotovení a dodání atestu. Dále obsahuje cenu za pom. mechanismy včetně všech ostatních vedlejších nákladů.</t>
  </si>
  <si>
    <t>TS</t>
  </si>
  <si>
    <t>Podle polohopisných výkresů</t>
  </si>
  <si>
    <t>VV</t>
  </si>
  <si>
    <t/>
  </si>
  <si>
    <t>PP</t>
  </si>
  <si>
    <t>2</t>
  </si>
  <si>
    <t>ks</t>
  </si>
  <si>
    <t>KABELOVÁ UCPÁVKA VODĚ ODOLNÁ PRO VNITŘNÍ PRŮMĚR OTVORU 105 - 185MM</t>
  </si>
  <si>
    <t>703763</t>
  </si>
  <si>
    <t>142</t>
  </si>
  <si>
    <t>P</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</si>
  <si>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</si>
  <si>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M</t>
  </si>
  <si>
    <t>KABELOVÝ ŽLAB ZEMNÍ VČETNĚ KRYTU SVĚTLÉ ŠÍŘKY PŘES 120 DO 250 MM</t>
  </si>
  <si>
    <t>702112</t>
  </si>
  <si>
    <t>141</t>
  </si>
  <si>
    <t>KABELOVÝ ŽLAB ZEMNÍ VČETNĚ KRYTU SVĚTLÉ ŠÍŘKY DO 120 MM</t>
  </si>
  <si>
    <t>702111</t>
  </si>
  <si>
    <t>140</t>
  </si>
  <si>
    <t>Dodávku a montáž chráničky volně / do kabelové kynety. Dále obsahuje cenu za pom. mechanismy včetně všech ostatních vedlejších nákladů.</t>
  </si>
  <si>
    <t>Ocelová chránička do fí 100mm pro průchod kabelů</t>
  </si>
  <si>
    <t>701CGN</t>
  </si>
  <si>
    <t>139</t>
  </si>
  <si>
    <t>Korugovaná dvouplášťová chránička pro mechanickou ochranu vedení, fí 120 - 160mm</t>
  </si>
  <si>
    <t>701CGJ</t>
  </si>
  <si>
    <t>138</t>
  </si>
  <si>
    <t>Položka obsahuje: Vyrovnání povrchu kabelové rýhy, rozvinutí a uložení výstražné fólie z PVC do rýhy. Dále obsahuje cenu za pom. mechanismy včetně všech ostatních vedlejších nákladů.</t>
  </si>
  <si>
    <t>Výstražná fólie z PVC šířky 33cm</t>
  </si>
  <si>
    <t>701CGG</t>
  </si>
  <si>
    <t>137</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</si>
  <si>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</si>
  <si>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Zřízení kab.lože z kopaného písku bez zakrytí v rýze do š.65cm, tl.vrstvy 10cm</t>
  </si>
  <si>
    <t>701CFB</t>
  </si>
  <si>
    <t>136</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</si>
  <si>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</si>
  <si>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Hloubení a zához kabelové rýhy do 350/900mm zemina do tř. 4</t>
  </si>
  <si>
    <t>701CAC</t>
  </si>
  <si>
    <t>135</t>
  </si>
  <si>
    <t>Hloubení a zához kabelové rýhy do 350/do 500mm zemina do tř. 4</t>
  </si>
  <si>
    <t>701CAA</t>
  </si>
  <si>
    <t>134</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</si>
  <si>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</si>
  <si>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km</t>
  </si>
  <si>
    <t>Vytyčení trasy kabelového vedení v obvodu železniční stanice</t>
  </si>
  <si>
    <t>701AAC</t>
  </si>
  <si>
    <t>133</t>
  </si>
  <si>
    <t>1. Položka obsahuje: 
 – úprava dna výkopu 
 – položení betonového žlabu / chráničky včetně zakrytí 
 – pomocné mechanismy 
2. Položka neobsahuje: 
 X 
3. Způsob měření: 
Udává se počet kusů kompletní konstrukce nebo práce.</t>
  </si>
  <si>
    <t>viz technická zpráva</t>
  </si>
  <si>
    <t>KUS</t>
  </si>
  <si>
    <t>VYHLEDÁVACÍ MARKER ZEMNÍ S MOŽNOSTÍ ZÁPISU</t>
  </si>
  <si>
    <t>701005</t>
  </si>
  <si>
    <t>132</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</si>
  <si>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</si>
  <si>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VYHLEDÁVACÍ MARKER ZEMNÍ</t>
  </si>
  <si>
    <t>701004</t>
  </si>
  <si>
    <t>131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</si>
  <si>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</si>
  <si>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M3</t>
  </si>
  <si>
    <t>HLOUBENÍ JAM ZAPAŽ I NEPAŽ TŘ III</t>
  </si>
  <si>
    <t>13193</t>
  </si>
  <si>
    <t>130</t>
  </si>
  <si>
    <t>Zemní práce</t>
  </si>
  <si>
    <t>M46</t>
  </si>
  <si>
    <t>SD</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</si>
  <si>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</si>
  <si>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Podle v.č.0701 a 0702</t>
  </si>
  <si>
    <t>Ukončení 2 - 5-ti žílových vodičů a kabelů izolovaných s označením a zapojením v rozvaděči nebo na přístroji, 95 - 150 mm2</t>
  </si>
  <si>
    <t>742JAF</t>
  </si>
  <si>
    <t>129</t>
  </si>
  <si>
    <t>Položka obsahuje : Dodávku a montáž kabelu včetně dovozu, manipulace a uložení kabelu (do země, do chráničky, na rošty, pod omítku a pod.). Dále obsahuje cenu za pom. mechanismy včetně všech ostatních vedlejších nákladů</t>
  </si>
  <si>
    <t>1-AYKY 4/5 x 120 - 150 (+70) mm2, kabel silový izolace plastová</t>
  </si>
  <si>
    <t>742IBD</t>
  </si>
  <si>
    <t>128</t>
  </si>
  <si>
    <t>CYKY 2/3 x 16 mm2, kabel silový izolace plastová</t>
  </si>
  <si>
    <t>742GEE</t>
  </si>
  <si>
    <t>127</t>
  </si>
  <si>
    <t>CYKY 2/3 x 10 mm2, kabel silový izolace plastová</t>
  </si>
  <si>
    <t>742GED</t>
  </si>
  <si>
    <t>126</t>
  </si>
  <si>
    <t>Položka obsahuje: Dodávku a montáž vodiče včetně dovozu, manipulace s ním a uložení kabelu (do země, chráničky, na rošty, pod omítku a pod.). Dále obsahuje cenu za pom. mechanismy včetně všech ostatních vedlejších nákladů.</t>
  </si>
  <si>
    <t>1-YY 1 x 50 - 70 mm2, kabel s plastovou izolací</t>
  </si>
  <si>
    <t>742GBB</t>
  </si>
  <si>
    <t>125</t>
  </si>
  <si>
    <t>Dodávka, montáž hromosvodu a práce</t>
  </si>
  <si>
    <t>Podle Technické zprávy a situačního schema</t>
  </si>
  <si>
    <t>Svorka spojovací se 2 šrouby (typ SS, SO, SR03, aj.)</t>
  </si>
  <si>
    <t>741FCK</t>
  </si>
  <si>
    <t>124</t>
  </si>
  <si>
    <t>Položka obsahuje: Dodávku a montáž zemnící jímky vč. příslušenství a pomocného materiálu, vyhotovéní a dodání. Dále obsahuje cenu za pom. mechanismy včetně všech ostatních vedlejších nákladů.</t>
  </si>
  <si>
    <t>Zemnící jímka plastová s víkem</t>
  </si>
  <si>
    <t>741FBN-R</t>
  </si>
  <si>
    <t>123</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</si>
  <si>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</si>
  <si>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Uzemňovací vodič v zemi FeZn do 120mm2</t>
  </si>
  <si>
    <t>741FBA</t>
  </si>
  <si>
    <t>122</t>
  </si>
  <si>
    <t>1. Položka obsahuje: 
 – uchycení vodiče na povrch vč. podpěr, konzol, svorek a pod. 
 – měření, dělení, spojování 
 – nátěr 
2. Položka neobsahuje: 
 X 
3. Způsob měření: 
Měří se metr délkový.</t>
  </si>
  <si>
    <t>UZEMŇOVACÍ VODIČ NA POVRCHU FEZN DO 120 MM2</t>
  </si>
  <si>
    <t>741811</t>
  </si>
  <si>
    <t>121</t>
  </si>
  <si>
    <t>Elektoinstalace</t>
  </si>
  <si>
    <t>M24</t>
  </si>
  <si>
    <t>1. Položka obsahuje: 
 – protokol autorizovanou osobou podle požadavku ČSN, včetně hodnocení 
2. Položka neobsahuje: 
 X 
3. Způsob měření: 
Udává se počet kusů kompletní konstrukce nebo práce.</t>
  </si>
  <si>
    <t>Podle Tech.zprávy</t>
  </si>
  <si>
    <t>PROTOKOL UTZ</t>
  </si>
  <si>
    <t>75E1C7</t>
  </si>
  <si>
    <t>120</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</si>
  <si>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</si>
  <si>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HOD</t>
  </si>
  <si>
    <t>REGULACE A ZKOUŠENÍ ZABEZPEČOVACÍHO ZAŘÍZENÍ</t>
  </si>
  <si>
    <t>75E1B7</t>
  </si>
  <si>
    <t>119</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</si>
  <si>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</si>
  <si>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PŘÍPRAVA A CELKOVÉ ZKOUŠKY PŘEJEZDOVÉHO ZABEZPEČOVACÍHO ZAŘÍZENÍ PRO JEDNU KOLEJ</t>
  </si>
  <si>
    <t>75E197</t>
  </si>
  <si>
    <t>118</t>
  </si>
  <si>
    <t>1. Položka obsahuje: 
 – příprava a provedení celkových zkoušek za 1 jízdní cestu 
 – kompletní přezkoušení a regulaci 
2. Položka neobsahuje: 
 X 
3. Způsob měření: 
Udává se počet kusů kompletní konstrukce nebo práce.</t>
  </si>
  <si>
    <t>PŘÍPRAVA A CELKOVÉ ZKOUŠKY ELEKTRONICKÉHO STAVĚDLA PRO JEDNU VLAKOVOU CESTU</t>
  </si>
  <si>
    <t>75E187</t>
  </si>
  <si>
    <t>117</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</si>
  <si>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</si>
  <si>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Podle v.č.0200</t>
  </si>
  <si>
    <t>PŘEZKOUŠENÍ A REGULACE NÁVĚSTIDEL</t>
  </si>
  <si>
    <t>75E157</t>
  </si>
  <si>
    <t>116</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</si>
  <si>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</si>
  <si>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PŘEZKOUŠENÍ A REGULACE AUTOMATICKÉHO HRADLA</t>
  </si>
  <si>
    <t>75E147R</t>
  </si>
  <si>
    <t>115</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</si>
  <si>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</si>
  <si>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PŘEZKOUŠENÍ VLAKOVÝCH CEST</t>
  </si>
  <si>
    <t>75E137</t>
  </si>
  <si>
    <t>114</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</si>
  <si>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</si>
  <si>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CELKOVÁ PROHLÍDKA ZAŘÍZENÍ A VYHOTOVENÍ REVIZNÍ ZPRÁVY</t>
  </si>
  <si>
    <t>75E127</t>
  </si>
  <si>
    <t>113</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</si>
  <si>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</si>
  <si>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PROVOZOVATELE PŘI PRÁCI NA ŽIVÉM ZAŘÍZENÍ</t>
  </si>
  <si>
    <t>75E117</t>
  </si>
  <si>
    <t>112</t>
  </si>
  <si>
    <t>Závěrečné zkoušky</t>
  </si>
  <si>
    <t>M22.8</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</si>
  <si>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</si>
  <si>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Podle v.č.0601</t>
  </si>
  <si>
    <t>NÁBYTEK PRO JOP A SERVISNÍ A DIAGNOSTICKÉ PRACOVIŠTĚ - STOLY PEVNÉ PRO JEDNO PRACOVIŠTĚ - MONTÁŽ</t>
  </si>
  <si>
    <t>75B267</t>
  </si>
  <si>
    <t>111</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</si>
  <si>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</si>
  <si>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NÁBYTEK PRO JOP A SERVISNÍ A DIAGNOSTICKÉ PRACOVIŠTĚ - STOLY PEVNÉ PRO JEDNO PRACOVIŠTĚ - DODÁVKA</t>
  </si>
  <si>
    <t>75B261</t>
  </si>
  <si>
    <t>110</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</si>
  <si>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</si>
  <si>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SERVISNÍ A DIAGNOSTICKÉ PRACOVIŠTĚ, TECHNOLOGIE - MONTÁŽ</t>
  </si>
  <si>
    <t>75B227</t>
  </si>
  <si>
    <t>109</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</si>
  <si>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</si>
  <si>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SERVISNÍ A DIAGNOSTICKÉ PRACOVIŠTĚ, TECHNOLOGIE - DODÁVKA</t>
  </si>
  <si>
    <t>75B221</t>
  </si>
  <si>
    <t>108</t>
  </si>
  <si>
    <t>Ovládací pracoviště JOP, diagnostická, kolejové desky, hradlové přístroje</t>
  </si>
  <si>
    <t>M22.7</t>
  </si>
  <si>
    <t>1. Položka obsahuje: 
 – montáž návěsti včetně montážního materiálu 
2. Položka neobsahuje: 
 X 
3. Způsob měření: 
Udává se počet kusů kompletní konstrukce nebo práce.</t>
  </si>
  <si>
    <t>NÁVĚST PRO ETCS ANTIGRAFITTY - MONTÁŽ</t>
  </si>
  <si>
    <t>75F252</t>
  </si>
  <si>
    <t>107</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</si>
  <si>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</si>
  <si>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Podle Technické zprávy</t>
  </si>
  <si>
    <t>VÝSTRAŽNÍK SE ZÁVOROU, 1 SKŘÍŇ - MONTÁŽ</t>
  </si>
  <si>
    <t>75D217</t>
  </si>
  <si>
    <t>106</t>
  </si>
  <si>
    <t>1. Položka obsahuje: 
 – dodávka výstražníku se závorou 1 skříň podle jeho typu a potřebného pomocného materiálu a dopravy do staveništního skladu 
 – dodávku výstražníku se závorou 1 skříň včetně pomocného materiálu, dopravu do místa určení 
– dodávku LED výstražník s pozitivkou, nosič výstražníku, stožár dlouhy s paticí, pro 1 výstražník 
– dodávka  závora, břevno,nosič výstražníku,  křídla s protizávažím, unašeč   
– dodávku SW výstražníku 
2. Položka neobsahuje: 
 X 
3. Způsob měření: 
Udává se počet kusů kompletní konstrukce nebo práce.</t>
  </si>
  <si>
    <t>LED VÝSTRAŽNÍK SE ZÁVOROU, 1 SKŘÍŇ  PRO PZS S ŘÍDÍCÍM JÁDREM- DODÁVKA</t>
  </si>
  <si>
    <t>75D211R</t>
  </si>
  <si>
    <t>105</t>
  </si>
  <si>
    <t>1. Položka obsahuje: 
 – dodávka přenosného počítače včetně software 
 – dodávku zařízení včetně pomocného materiálu, dopravu do místa určení 
2. Položka neobsahuje: 
 X 
3. Způsob měření: 
Udává se počet kusů kompletní konstrukce nebo práce.</t>
  </si>
  <si>
    <t>VENKOVNÍ SKŘÍŇ LOGIKY PŘEJEZDU S ŘÍDÍCÍM JÁDREM VYSTROJENÁ - MONTÁŽ</t>
  </si>
  <si>
    <t>75D117R</t>
  </si>
  <si>
    <t>104</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</si>
  <si>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 dodávku technologie elektronického přejezdového zařízení s řídícím jádrem 
 – dodávku baterie 
 – zařízení pro dodávku napájení 
– dodávku vnitřích kabelových rozvodů 
– dodávku zařízení pro komunikaci a přenos dat po optickém kabelu 
– dodávku zařízení pro ukončení optického kabelu 
– dodávku jšech potřebných jističů 
– dodávku SW 
2. Položka neobsahuje: 
 X 
3. Způsob měření: 
Udává se počet kusů kompletní konstrukce nebo práce.</t>
  </si>
  <si>
    <t>VENKOVNÍ SKŘÍŇ LOGIKY PŘEJEZDU S ŘÍDÍCÍM JÁDREM VYSTROJENÁ VČ. DIAGNOSTIKY - DODÁVKA</t>
  </si>
  <si>
    <t>75D111R</t>
  </si>
  <si>
    <t>103</t>
  </si>
  <si>
    <t>1. Položka obsahuje: 
 – dodávka návěstidla pro ETCS 
 – dodávku zařízení včetně pomocného materiálu, dopravu do místa určení 
2. Položka neobsahuje: 
 X 
3. Způsob měření: 
Udává se počet kusů kompletní konstrukce nebo práce.</t>
  </si>
  <si>
    <t>TECHNOLOGIE  POČÍTAČŮ NÁPRAV 8 BODŮ/7 ÚSEKŮ PRO PŘEJEZDY S ŘÍDÍCÍM JÁDREM - MONTÁŽ</t>
  </si>
  <si>
    <t>75C937R</t>
  </si>
  <si>
    <t>102</t>
  </si>
  <si>
    <t>1. Položka obsahuje: 
 – dodávka technologie pro počítače náprav 8 bodů/7 úseků pro přejezdy s řídícím jádrem, včetně potřebného pomocného materiálu a dopravy do staveništního skladu 
2. Položka neobsahuje: 
 X 
3. Způsob měření: 
Udává se počet kusů kompletní konstrukce nebo práce.</t>
  </si>
  <si>
    <t>TECHNOLOGIE  POČÍTAČŮ NÁPRAV 8 BODŮ/7 ÚSEKŮ PRO PŘEJEZDY S ŘÍDÍCÍM JÁDREM - DODÁVKA</t>
  </si>
  <si>
    <t>75C931R</t>
  </si>
  <si>
    <t>101</t>
  </si>
  <si>
    <t>Přejezdová zařízení vnitřní i vnější část</t>
  </si>
  <si>
    <t>M22.6</t>
  </si>
  <si>
    <t>100</t>
  </si>
  <si>
    <t>NÁVĚST PRO ETCS ANTIGRAFITTY - DODÁVKA</t>
  </si>
  <si>
    <t>75F251</t>
  </si>
  <si>
    <t>99</t>
  </si>
  <si>
    <t>1. Položka obsahuje: 
 – označkování prvků infrastruktury, zaměření pro balízy a pro RBC, jízdu drážního vozidla včetně jeho pronájmu,vyhodnocení záznamů 
2. Položka neobsahuje: 
 X 
3. Způsob měření: 
Udává se délka zaměřovaného úseku v km.</t>
  </si>
  <si>
    <t>ZAMĚŘOVÁNÍ, ZNAČKOVÁNÍ A VYHODNOCENÍ DAT INFRASTRUKTURY</t>
  </si>
  <si>
    <t>75F237</t>
  </si>
  <si>
    <t>98</t>
  </si>
  <si>
    <t>1. Položka obsahuje: 
 – montáž balisy včetně montážního materiálu 
- zpracování dat pro balízy - vytvoření adresného SW 
2. Položka neobsahuje: 
 X 
3. Způsob měření: 
Udává se počet kusů kompletní konstrukce nebo práce.</t>
  </si>
  <si>
    <t>BALÍZA NEPROMĚNNÁ TYP EUROBALISE - MONTÁŽ</t>
  </si>
  <si>
    <t>75F217</t>
  </si>
  <si>
    <t>97</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</si>
  <si>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</si>
  <si>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BALÍZA NEPROMĚNNÁ TYP EUROBALISE VČ. ZPRACOVÁNÍ DAT A UPEVňOVACÍ SADY - DODÁVKA</t>
  </si>
  <si>
    <t>75F211</t>
  </si>
  <si>
    <t>96</t>
  </si>
  <si>
    <t>PŘENOSNÝ POČÍTAČ PRO PŘENOS DAT Z ELEKTRONICKÉHO STAVĚDLA</t>
  </si>
  <si>
    <t>75E321</t>
  </si>
  <si>
    <t>95</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</si>
  <si>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</si>
  <si>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SADA MĚŘICÍ TECHNIKY, PŘÍSTROJE A NÁŘADÍ PRO ÚDRŽBU ELEKTRONICKÉHO STAVĚDLA</t>
  </si>
  <si>
    <t>75E311</t>
  </si>
  <si>
    <t>94</t>
  </si>
  <si>
    <t>DOZ a ETCS (balízy, RBC), TZZ (autoblok vč. Kol.obvodů)</t>
  </si>
  <si>
    <t>M22.5</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</si>
  <si>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</si>
  <si>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KOMPLETNÍ NAPÁJECÍ ZDROJ UPS PRO PZS S CENTRÁLNÍ ŘÍDÍCÍM JÁDREM - MONTÁŽ</t>
  </si>
  <si>
    <t>75K35Y-R</t>
  </si>
  <si>
    <t>93</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</si>
  <si>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</si>
  <si>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KOMPLETNÍ NAPÁJECÍ ZDROJ UPS PRO PZS S CENTRÁLNÍ ŘÍDÍCÍM JÁDREM - DODÁVKA</t>
  </si>
  <si>
    <t>75K351-R</t>
  </si>
  <si>
    <t>92</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</si>
  <si>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</si>
  <si>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OPTICKÝ ROZVADĚČ 19" PROVEDENÍ - MONTÁŽ</t>
  </si>
  <si>
    <t>75IEEX</t>
  </si>
  <si>
    <t>91</t>
  </si>
  <si>
    <t>OPTICKÝ ROZVADĚČ 19" PROVEDENÍ 24 VLÁKEN</t>
  </si>
  <si>
    <t>75IEE2</t>
  </si>
  <si>
    <t>90</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</si>
  <si>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</si>
  <si>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v. j.</t>
  </si>
  <si>
    <t>INDIVIDUÁLNÍ SW ELEKTRONICKÉHO STAVĚDLA S ELEKTRONICKÝM ROZHRANÍM - MONTÁŽ</t>
  </si>
  <si>
    <t>75B947</t>
  </si>
  <si>
    <t>89</t>
  </si>
  <si>
    <t>1. Položka obsahuje: 
 – dodání základního SW elektronického stavědla podle typu určeného položkou 
 – pořízení příslušného programového vybavení 
2. Položka neobsahuje: 
 X 
3. Způsob měření: 
Udává se počet kusů kompletní konstrukce nebo práce.</t>
  </si>
  <si>
    <t>ZÁKLADNÍ SW ELEKTRONICKÉHO STAVĚDLA S ELEKTRONICKÝM ROZHRANÍM - DODÁVKA</t>
  </si>
  <si>
    <t>75B921</t>
  </si>
  <si>
    <t>88</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</si>
  <si>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</si>
  <si>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ZAŘÍZENÍ BEZPEČNÉ KOMUNIKACE MEZI ZABEZPEČOVACÍMI ZAŘÍZENÍMI (32 PERIFERIÍ) - MONTÁŽ</t>
  </si>
  <si>
    <t>75B877</t>
  </si>
  <si>
    <t>87</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</si>
  <si>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</si>
  <si>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ZAŘÍZENÍ BEZPEČNÉ KOMUNIKACE MEZI ZABEZPEČOVACÍMI ZAŘÍZENÍMI (32 PERIFERIÍ) - DODÁVKA</t>
  </si>
  <si>
    <t>75B871</t>
  </si>
  <si>
    <t>86</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</si>
  <si>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</si>
  <si>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PŘEPĚŤOVÁ OCHRANA PRO PRVEK V KOLEJIŠTI - MONTÁŽ</t>
  </si>
  <si>
    <t>75B717</t>
  </si>
  <si>
    <t>85</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</si>
  <si>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</si>
  <si>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PŘEPĚŤOVÁ OCHRANA PRO PRVEK V KOLEJIŠTI - DODÁVKA</t>
  </si>
  <si>
    <t>75B711</t>
  </si>
  <si>
    <t>84</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</si>
  <si>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</si>
  <si>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BATERIE - MONTÁŽ</t>
  </si>
  <si>
    <t>75B6T7</t>
  </si>
  <si>
    <t>83</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</si>
  <si>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</si>
  <si>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BATERIE NAPÁJECÍHO ZDROJE 384 V/50 AH - DODÁVKA</t>
  </si>
  <si>
    <t>75B6S1</t>
  </si>
  <si>
    <t>82</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</si>
  <si>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</si>
  <si>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Podle v.č.0500</t>
  </si>
  <si>
    <t>ODDĚLOVACÍ TRANSFORMÁTOR - MONTÁŽ</t>
  </si>
  <si>
    <t>75B677</t>
  </si>
  <si>
    <t>81</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</si>
  <si>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</si>
  <si>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ODDĚLOVACÍ TRANSFORMÁTOR - DODÁVKA</t>
  </si>
  <si>
    <t>75B671</t>
  </si>
  <si>
    <t>80</t>
  </si>
  <si>
    <t>1. Položka obsahuje: 
 – osazení skříně napájecí na místě určení, zapojení, regulace obvodů a přezkoušení funkce 
 – montáž dodaného zařízení se všemi pomocnými a doplňujícími pracemi a součástmi, případné použití mechanizmů 
2. Položka neobsahuje: 
 X 
3. Způsob měření: 
Udává se počet kusů kompletní konstrukce nebo práce.</t>
  </si>
  <si>
    <t>SKŘÍŇ NAPÁJECÍ - MONTÁŽ</t>
  </si>
  <si>
    <t>75B667</t>
  </si>
  <si>
    <t>79</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</si>
  <si>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</si>
  <si>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SKŘÍŇ NAPÁJECÍ - DODÁVKA</t>
  </si>
  <si>
    <t>75B661</t>
  </si>
  <si>
    <t>78</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</si>
  <si>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</si>
  <si>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NAPÁJECÍ ZDROJ - MONTÁŽ</t>
  </si>
  <si>
    <t>75B647</t>
  </si>
  <si>
    <t>77</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</si>
  <si>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</si>
  <si>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KOMPLETNÍ NAPÁJECÍ ZDROJ (50 HZ) DO 10 KVA - DODÁVKA</t>
  </si>
  <si>
    <t>75B631</t>
  </si>
  <si>
    <t>76</t>
  </si>
  <si>
    <t>KOMPLETNÍ NAPÁJECÍ ZDROJ (50 HZ) DO 50 KVA - DODÁVKA</t>
  </si>
  <si>
    <t>75B601</t>
  </si>
  <si>
    <t>75</t>
  </si>
  <si>
    <t>Upevnění zařízení do skříně, připojení pospojování, zapojení.Montáže vnitřního zařízení se měří  v kusech (ks).Položka obsahuje všechny náklady na montáž dodaného zařízení se všemi pomocnými a doplňujícími pracemi a součástmi, případné použití mechanizmů, náklady na mzdy</t>
  </si>
  <si>
    <t>Montáž doplnění skříně o systém VNPN</t>
  </si>
  <si>
    <t>75B577-R</t>
  </si>
  <si>
    <t>74</t>
  </si>
  <si>
    <t>1. Položka obsahuje: 
 – usazení skříně (stojanu) volné vazby vystrojené na místě určení, zapojení 
 – montáž dodaného zařízení se všemi pomocnými a doplňujícími pracemi a součástmi, případné použití mechanizmů 
2. Položka neobsahuje: 
 X 
3. Způsob měření: 
Udává se počet kusů kompletní konstrukce nebo práce.</t>
  </si>
  <si>
    <t>SKŘÍŇ (STOJAN) VOLNÉ VAZBY - MONTÁŽ</t>
  </si>
  <si>
    <t>75B547</t>
  </si>
  <si>
    <t>73</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</si>
  <si>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</si>
  <si>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SKŘÍŇ (STOJAN) VOLNÉ VAZBY - DODÁVKA</t>
  </si>
  <si>
    <t>75B541</t>
  </si>
  <si>
    <t>72</t>
  </si>
  <si>
    <t>1. Položka obsahuje: 
 – usazení skříně elektronických vazeb s prováděcími počítači na místě určení, zapojení 
 – montáž dodaného zařízení se všemi pomocnými a doplňujícími pracemi a součástmi, případné použití mechanizmů 
2. Položka neobsahuje: 
 X 
3. Způsob měření: 
Udává se počet kusů kompletní konstrukce nebo práce.</t>
  </si>
  <si>
    <t>SKŘÍŇ ELEKTRONICKÝCH VAZEB S PROVÁDĚCÍMI POČÍTAČI - MONTÁŽ</t>
  </si>
  <si>
    <t>75B537</t>
  </si>
  <si>
    <t>71</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</si>
  <si>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2. Položka neobsahuje: 
 X 
3. Způsob měření: 
Udává se počet kusů kompletní konstrukce nebo práce.</t>
  </si>
  <si>
    <t>SKŘÍŇ ELEKTRONICKÝCH VAZEB S PROVÁDĚCÍMI POČÍTAČI - DODÁVKA</t>
  </si>
  <si>
    <t>75B531</t>
  </si>
  <si>
    <t>70</t>
  </si>
  <si>
    <t>1. Položka obsahuje: 
 – upevnění zařízení do stojanu (skříně), zapojení, instalace individuálního SW, přezkoušení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</si>
  <si>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Podle TZ a v.č.0200</t>
  </si>
  <si>
    <t>ELEKTRONICKÁ VAZBA S PROVÁDĚCÍMI POČÍTAČI PRO ZABEZPEČENÍ VÝHYBKOVÉ JEDNOTKY - MONTÁŽ</t>
  </si>
  <si>
    <t>75B527</t>
  </si>
  <si>
    <t>69</t>
  </si>
  <si>
    <t>1. Položka obsahuje: 
 – dodání kompletního vnitřního zařízení pro zabezpečení výhybkové jednotky vč. přepěťových ochran,souvisejících prvků a potřebného pomocného materiálu a jeho dopravy na místo určení, instalace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</si>
  <si>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ELEKTRONICKÁ VAZBA S PROVÁDĚCÍMI POČÍTAČI PRO ZABEZPEČENÍ VÝHYBKOVÉ JEDNOTKY - DODÁVKA</t>
  </si>
  <si>
    <t>75B521</t>
  </si>
  <si>
    <t>68</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</si>
  <si>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</si>
  <si>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Dodávka doplnění skříně o systém VNPN</t>
  </si>
  <si>
    <t>75B517-R</t>
  </si>
  <si>
    <t>67</t>
  </si>
  <si>
    <t>1. Položka obsahuje: 
 – usazení skříně kabelové vnitřní na místě určení, zapojení 
 – montáž dodaného zařízení se všemi pomocnými a doplňujícími pracemi a součástmi, případné použití mechanizmů 
2. Položka neobsahuje: 
 X 
3. Způsob měření: 
Udává se počet kusů kompletní konstrukce nebo práce.</t>
  </si>
  <si>
    <t>SKŘÍŇ KABELOVÁ - MONTÁŽ</t>
  </si>
  <si>
    <t>75B497</t>
  </si>
  <si>
    <t>66</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</si>
  <si>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</si>
  <si>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KABELOVÁ - DODÁVKA</t>
  </si>
  <si>
    <t>75B491</t>
  </si>
  <si>
    <t>65</t>
  </si>
  <si>
    <t>Položka obsahuje: Dodávku a montáž protipožární ucpávky vč. příslušenství a pomocného materiálu, vyhotovéní a dodání atestu. Dále obsahuje cenu za pom. mechanismy včetně všech ostatních vedlejších nákladů.</t>
  </si>
  <si>
    <t>PROTIPOŽÁRNÍ UCPÁVKA PROSTUPU KABELOVÉHO PR. DO 200MM, DO EI 90 MIN.</t>
  </si>
  <si>
    <t>703755</t>
  </si>
  <si>
    <t>64</t>
  </si>
  <si>
    <t>PROTIPOŽÁRNÍ UCPÁVKA STĚNOU/STROPEM, TL DO 50CM, DO EI 90 MIN.</t>
  </si>
  <si>
    <t>703752</t>
  </si>
  <si>
    <t>63</t>
  </si>
  <si>
    <t>Zařízení ve SÚ, stojany, skříně, napájecí skříně, oddělovací trafa, usměrňovače a baterie</t>
  </si>
  <si>
    <t>M22.4</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</si>
  <si>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</si>
  <si>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NÁVĚSTNÍ TĚLESO PRO VÝHYBKU A VÝKOLEJKU - MONTÁŽ</t>
  </si>
  <si>
    <t>75C237</t>
  </si>
  <si>
    <t>62</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</si>
  <si>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</si>
  <si>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NÁVĚSTNÍ TĚLESO PRO VÝHYBKU A VÝKOLEJKU - DODÁVKA</t>
  </si>
  <si>
    <t>75C231</t>
  </si>
  <si>
    <t>61</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</si>
  <si>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</si>
  <si>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VÝKOLEJKA SE ZÁMKEM - DEMONTÁŽ</t>
  </si>
  <si>
    <t>75C228</t>
  </si>
  <si>
    <t>60</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</si>
  <si>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</si>
  <si>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VÝKOLEJKA S PŘESTAVNÍKEM - MONTÁŽ</t>
  </si>
  <si>
    <t>75C217</t>
  </si>
  <si>
    <t>59</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</si>
  <si>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</si>
  <si>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VÝKOLEJKA S PŘESTAVNÍKEM - DODÁVKA</t>
  </si>
  <si>
    <t>75C211</t>
  </si>
  <si>
    <t>58</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</si>
  <si>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</si>
  <si>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PŘESTAVNÍK ELEKTROMOTORICKÝ - MONTÁŽ</t>
  </si>
  <si>
    <t>75C117</t>
  </si>
  <si>
    <t>57</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</si>
  <si>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</si>
  <si>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PŘESTAVNÍK ELEKTROMOTORICKÝ - DODÁVKA</t>
  </si>
  <si>
    <t>75C111</t>
  </si>
  <si>
    <t>56</t>
  </si>
  <si>
    <t>Zabezpečení výhybek, přestavníky, SPJ, výkolejky, zámky, PSt., drátovody</t>
  </si>
  <si>
    <t>M22.3</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</si>
  <si>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</si>
  <si>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KABELOVÝ OBJEKT - MONTÁŽ</t>
  </si>
  <si>
    <t>75D157</t>
  </si>
  <si>
    <t>55</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</si>
  <si>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</si>
  <si>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KABELOVÝ OBJEKT - DODÁVKA</t>
  </si>
  <si>
    <t>75D151</t>
  </si>
  <si>
    <t>54</t>
  </si>
  <si>
    <t>– montáž skříně s počítači náprav 8 bodů/7 úseků, zapojení,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</si>
  <si>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Podle v.č.0401 a 0601</t>
  </si>
  <si>
    <t>SKŘÍŇ S POČÍTAČI NÁPRAV 24 BODŮ/14 ÚSEKŮ - MONTÁŽ</t>
  </si>
  <si>
    <t>75C927</t>
  </si>
  <si>
    <t>53</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</si>
  <si>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</si>
  <si>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SKŘÍŇ S POČÍTAČI NÁPRAV 24 BODŮ/14 ÚSEKŮ - DODÁVKA</t>
  </si>
  <si>
    <t>75C921</t>
  </si>
  <si>
    <t>52</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</si>
  <si>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</si>
  <si>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SNÍMAČ POČÍTAČE NÁPRAV - MONTÁŽ</t>
  </si>
  <si>
    <t>75C917</t>
  </si>
  <si>
    <t>51</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</si>
  <si>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</si>
  <si>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SNÍMAČ POČÍTAČE NÁPRAV - DODÁVKA</t>
  </si>
  <si>
    <t>75C911</t>
  </si>
  <si>
    <t>50</t>
  </si>
  <si>
    <t>AVV, venkovní zařízení kolejových obvodů, IK, počítače náprav</t>
  </si>
  <si>
    <t>M22.2</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</si>
  <si>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</si>
  <si>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INDIKÁTOROVÁ TABULKA, NÁVĚST  "STANOVIŠTĚ SAMOSTANÉ PŘEDVĚSTI", NÁVĚST "STANOVIŠTĚ ODDÍLOVÉHO NÁVĚSTIDLA" - MONTÁŽ</t>
  </si>
  <si>
    <t>75C757</t>
  </si>
  <si>
    <t>49</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</si>
  <si>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</si>
  <si>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INDIKÁTOROVÁ TABULKA, NÁVĚST  "STANOVIŠTĚ SAMOSTANÉ PŘEDVĚSTI", NÁVĚST "STANOVIŠTĚ ODDÍLOVÉHO NÁVĚSTIDLA" - DODÁVKA</t>
  </si>
  <si>
    <t>75C751</t>
  </si>
  <si>
    <t>48</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</si>
  <si>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</si>
  <si>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VZDÁLENOSTNÍ UPOZORNOVADLO, NEPROMĚNNÉ NÁVĚSTIDLO SE ZÁKLADEM - MONTÁŽ</t>
  </si>
  <si>
    <t>75C727</t>
  </si>
  <si>
    <t>47</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</si>
  <si>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</si>
  <si>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VZDÁLENOSTNÍ UPOZORNOVADLO, NEPROMĚNNÉ NÁVĚSTIDLO SE ZÁKLADEM - DODÁVKA</t>
  </si>
  <si>
    <t>75C721</t>
  </si>
  <si>
    <t>46</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</si>
  <si>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</si>
  <si>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OZNAČOVACÍ PÁS NÁVĚSTIDLA - MONTÁŽ</t>
  </si>
  <si>
    <t>75C717</t>
  </si>
  <si>
    <t>45</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</si>
  <si>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</si>
  <si>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OZNAČOVACÍ PÁS NÁVĚSTIDLA - DODÁVKA</t>
  </si>
  <si>
    <t>75C711</t>
  </si>
  <si>
    <t>44</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</si>
  <si>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</si>
  <si>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TRPASLIČÍ NÁVĚSTIDLO DO DVOU SVĚTEL - MONTÁŽ</t>
  </si>
  <si>
    <t>75C617</t>
  </si>
  <si>
    <t>43</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</si>
  <si>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</si>
  <si>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TRPASLIČÍ NÁVĚSTIDLO DO DVOU SVĚTEL - DODÁVKA</t>
  </si>
  <si>
    <t>75C611</t>
  </si>
  <si>
    <t>42</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</si>
  <si>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</si>
  <si>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v.č.0101</t>
  </si>
  <si>
    <t>STOŽÁROVÉ NÁVĚSTIDLO OD ČTYŘ SVĚTEL - DEMONTÁŽ</t>
  </si>
  <si>
    <t>75C538</t>
  </si>
  <si>
    <t>41</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</si>
  <si>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</si>
  <si>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OD ČTYŘ SVĚTEL - MONTÁŽ</t>
  </si>
  <si>
    <t>75C537</t>
  </si>
  <si>
    <t>40</t>
  </si>
  <si>
    <t>Atypický základ pro návěstidlo nebo výstražník</t>
  </si>
  <si>
    <t>75C531-R</t>
  </si>
  <si>
    <t>39</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</si>
  <si>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</si>
  <si>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STOŽÁROVÉ NÁVĚSTIDLO OD ČTYŘ SVĚTEL - DODÁVKA</t>
  </si>
  <si>
    <t>75C531</t>
  </si>
  <si>
    <t>38</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</si>
  <si>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</si>
  <si>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TŘÍSVĚTLOVÉ - MONTÁŽ</t>
  </si>
  <si>
    <t>75C527</t>
  </si>
  <si>
    <t>37</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</si>
  <si>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</si>
  <si>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STOŽÁROVÉ NÁVĚSTIDLO TŘÍSVĚTLOVÉ - DODÁVKA</t>
  </si>
  <si>
    <t>75C521</t>
  </si>
  <si>
    <t>36</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</si>
  <si>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</si>
  <si>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DO DVOU SVĚTEL - MONTÁŽ</t>
  </si>
  <si>
    <t>75C517</t>
  </si>
  <si>
    <t>35</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</si>
  <si>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</si>
  <si>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STOŽÁROVÉ NÁVĚSTIDLO DO DVOU SVĚTEL - DODÁVKA</t>
  </si>
  <si>
    <t>75C511</t>
  </si>
  <si>
    <t>34</t>
  </si>
  <si>
    <t>Návěstidla</t>
  </si>
  <si>
    <t>M22.1</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</si>
  <si>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</si>
  <si>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VNITŘNÍ KABELOVÉ ROZVODY DO 50 KABELŮ - MONTÁŽ</t>
  </si>
  <si>
    <t>75B127</t>
  </si>
  <si>
    <t>33</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</si>
  <si>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</si>
  <si>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VNITŘNÍ KABELOVÉ ROZVODY DO 50 KABELŮ - DODÁVKA</t>
  </si>
  <si>
    <t>75B121</t>
  </si>
  <si>
    <t>32</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</si>
  <si>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</si>
  <si>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Podle v.č.0701, 0702</t>
  </si>
  <si>
    <t>OZNAČENÍ KABELŮ ZNAČKOVACÍ KABELOVOU OBJÍMKOU</t>
  </si>
  <si>
    <t>75A420</t>
  </si>
  <si>
    <t>31</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</si>
  <si>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</si>
  <si>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OZNAČENÍ KABELŮ KABELOVÝM ŠTÍTKEM</t>
  </si>
  <si>
    <t>75A410</t>
  </si>
  <si>
    <t>30</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</si>
  <si>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</si>
  <si>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KABELOVÁ FORMA (UKONČENÍ KABELŮ) PRO KABELY ZABEZPEČOVACÍ PŘES 12 PÁRŮ</t>
  </si>
  <si>
    <t>75A312</t>
  </si>
  <si>
    <t>29</t>
  </si>
  <si>
    <t>KABELOVÁ FORMA (UKONČENÍ KABELŮ) PRO KABELY ZABEZPEČOVACÍ DO 12 PÁRŮ</t>
  </si>
  <si>
    <t>75A311</t>
  </si>
  <si>
    <t>28</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</si>
  <si>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</si>
  <si>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KMPÁR</t>
  </si>
  <si>
    <t>ZATAŽENÍ A SPOJKOVÁNÍ KABELŮ SE STÍNĚNÍM PŘES 12 PÁRŮ - MONTÁŽ</t>
  </si>
  <si>
    <t>75A247</t>
  </si>
  <si>
    <t>27</t>
  </si>
  <si>
    <t>ZATAŽENÍ A SPOJKOVÁNÍ KABELŮ SE STÍNĚNÍM DO 12 PÁRŮ - MONTÁŽ</t>
  </si>
  <si>
    <t>75A237</t>
  </si>
  <si>
    <t>26</t>
  </si>
  <si>
    <t>ZATAŽENÍ A SPOJKOVÁNÍ KABELŮ PŘES 12 PÁRŮ - MONTÁŽ</t>
  </si>
  <si>
    <t>75A227</t>
  </si>
  <si>
    <t>25</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</si>
  <si>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</si>
  <si>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ZATAŽENÍ A SPOJKOVÁNÍ KABELŮ DO 12 PÁRŮ - MONTÁŽ</t>
  </si>
  <si>
    <t>75A217</t>
  </si>
  <si>
    <t>24</t>
  </si>
  <si>
    <t>Demontáž kabelu se měří v délkových jednotkách (m). Položka obsahuje všechny náklady na demontáž kabelů , se všemi pomocnými a doplňujícími pracemi a součástmi, případné použití mechanizmů, náklady na mzdy</t>
  </si>
  <si>
    <t>Podle v.č.101</t>
  </si>
  <si>
    <t>DEMONTÁŽ KABELŮ ZABEZPEČOVACÍCH</t>
  </si>
  <si>
    <t>75A197</t>
  </si>
  <si>
    <t>23</t>
  </si>
  <si>
    <t>1. Položka obsahuje: 
 – dodání kabelů podle typu od výrobců včetně mimostaveništní dopravy 
2. Položka neobsahuje: 
 X 
3. Způsob měření: 
Měří se n-násobky páru vodičů na kilometr.</t>
  </si>
  <si>
    <t>KABEL METALICKÝ SE STÍNĚNÍM PŘES 12 PÁRŮ - DODÁVKA</t>
  </si>
  <si>
    <t>75A161</t>
  </si>
  <si>
    <t>22</t>
  </si>
  <si>
    <t>KABEL METALICKÝ SE STÍNĚNÍM DO 12 PÁRŮ - DODÁVKA</t>
  </si>
  <si>
    <t>75A151</t>
  </si>
  <si>
    <t>21</t>
  </si>
  <si>
    <t>KABEL METALICKÝ DVOUPLÁŠŤOVÝ PŘES 12 PÁRŮ - DODÁVKA</t>
  </si>
  <si>
    <t>75A141</t>
  </si>
  <si>
    <t>20</t>
  </si>
  <si>
    <t>KABEL METALICKÝ DVOUPLÁŠŤOVÝ DO 12 PÁRŮ - DODÁVKA</t>
  </si>
  <si>
    <t>75A131</t>
  </si>
  <si>
    <t>19</t>
  </si>
  <si>
    <t>Kabely zabezpečovací</t>
  </si>
  <si>
    <t>M22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</si>
  <si>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</si>
  <si>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VLÁKNO</t>
  </si>
  <si>
    <t>MĚŘENÍ KOMPLEXNÍ OPTICKÉHO KABELU</t>
  </si>
  <si>
    <t>75IK21</t>
  </si>
  <si>
    <t>18</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</si>
  <si>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</si>
  <si>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UKONČENÍ KABELU OPTICKÉHO DO 36 VLÁKEN</t>
  </si>
  <si>
    <t>75IH62</t>
  </si>
  <si>
    <t>17</t>
  </si>
  <si>
    <t>PLASTOVÁ ZEMNÍ KOMORA TĚSNENÍ PRO HDPE TRUBKU DO 40 MM - MONTÁŽ</t>
  </si>
  <si>
    <t>75ID3X</t>
  </si>
  <si>
    <t>16</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</si>
  <si>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</si>
  <si>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PLASTOVÁ ZEMNÍ KOMORA TĚSNENÍ PRO HDPE TRUBKU DO 40 MM - DODÁVKA</t>
  </si>
  <si>
    <t>75ID31</t>
  </si>
  <si>
    <t>15</t>
  </si>
  <si>
    <t>PLASTOVÁ ZEMNÍ KOMORA PRO ULOŽENÍ SPOJKY - MONTÁŽ</t>
  </si>
  <si>
    <t>75ID2X</t>
  </si>
  <si>
    <t>14</t>
  </si>
  <si>
    <t>PLASTOVÁ ZEMNÍ KOMORA PRO ULOŽENÍ SPOJKY - DODÁVKA</t>
  </si>
  <si>
    <t>75ID21</t>
  </si>
  <si>
    <t>13</t>
  </si>
  <si>
    <t>PLASTOVÁ ZEMNÍ KOMORA PRO ULOŽENÍ REZERVY - MONTÁŽ</t>
  </si>
  <si>
    <t>75ID1X</t>
  </si>
  <si>
    <t>12</t>
  </si>
  <si>
    <t>PLASTOVÁ ZEMNÍ KOMORA PRO ULOŽENÍ REZERVY - DODÁVKA</t>
  </si>
  <si>
    <t>75ID11</t>
  </si>
  <si>
    <t>11</t>
  </si>
  <si>
    <t>OPTOTRUBKOVÁ PRŮCHODKA - MONTÁŽ</t>
  </si>
  <si>
    <t>75IA7X</t>
  </si>
  <si>
    <t>10</t>
  </si>
  <si>
    <t>OPTOTRUBKOVÁ PRŮCHODKA PRŮMĚRU DO 40 MM</t>
  </si>
  <si>
    <t>75IA71</t>
  </si>
  <si>
    <t>9</t>
  </si>
  <si>
    <t>OPTOTRUBKOVÁ SPOJKA  - MONTÁŽ</t>
  </si>
  <si>
    <t>75IA1X</t>
  </si>
  <si>
    <t>8</t>
  </si>
  <si>
    <t>OPTOTRUBKOVÁ SPOJKA  PRŮMĚRU DO 40 MM</t>
  </si>
  <si>
    <t>75IA11</t>
  </si>
  <si>
    <t>7</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</si>
  <si>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</si>
  <si>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OPTOTRUBKA - KALIBRACE</t>
  </si>
  <si>
    <t>75I962</t>
  </si>
  <si>
    <t>6</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</si>
  <si>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</si>
  <si>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ÚSEK</t>
  </si>
  <si>
    <t>OPTOTRUBKA - HERMETIZACE ÚSEKU DO 2000 M</t>
  </si>
  <si>
    <t>75I961</t>
  </si>
  <si>
    <t>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</si>
  <si>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</si>
  <si>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OPTOTRUBKA HDPE - MONTÁŽ</t>
  </si>
  <si>
    <t>75I91X</t>
  </si>
  <si>
    <t>4</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</si>
  <si>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</si>
  <si>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OPTOTRUBKA HDPE PRŮMĚRU DO 40 MM</t>
  </si>
  <si>
    <t>75I911</t>
  </si>
  <si>
    <t>3</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</si>
  <si>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</si>
  <si>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KABEL OPTICKÝ SINGLEMODE - MONTÁŽ DO OSAZENÉ TRUBKY</t>
  </si>
  <si>
    <t>75I819</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</si>
  <si>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</si>
  <si>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KMVLÁKNO</t>
  </si>
  <si>
    <t>KABEL OPTICKÝ SINGLEMODE DO 36 VLÁKEN</t>
  </si>
  <si>
    <t>75I812</t>
  </si>
  <si>
    <t>1</t>
  </si>
  <si>
    <t>Optické kabely a trubky HDPE</t>
  </si>
  <si>
    <t>M21</t>
  </si>
  <si>
    <t>0</t>
  </si>
  <si>
    <t>Celkem</t>
  </si>
  <si>
    <t>Jednotková</t>
  </si>
  <si>
    <t>Cena</t>
  </si>
  <si>
    <t>Množství</t>
  </si>
  <si>
    <t>MJ</t>
  </si>
  <si>
    <t>Název položky</t>
  </si>
  <si>
    <t>Varianta</t>
  </si>
  <si>
    <t>Kód položky</t>
  </si>
  <si>
    <t>Poř. číslo</t>
  </si>
  <si>
    <t>Typ</t>
  </si>
  <si>
    <t>21,00</t>
  </si>
  <si>
    <t>Žst. Hustopeče u Brna, část A, definitivní SZZ</t>
  </si>
  <si>
    <t>PS 03-28-01 A</t>
  </si>
  <si>
    <t>Rozpočet:</t>
  </si>
  <si>
    <t>O1</t>
  </si>
  <si>
    <t>15,00</t>
  </si>
  <si>
    <t>Žst. Hustopeče u Brna</t>
  </si>
  <si>
    <t>PS 03-28-01</t>
  </si>
  <si>
    <t>Objekt:</t>
  </si>
  <si>
    <t>O</t>
  </si>
  <si>
    <t>0,00</t>
  </si>
  <si>
    <t>Modernizace a elektrizace trati Šakvice - Hustopeče u Brna   Soupisy prací</t>
  </si>
  <si>
    <t>17056</t>
  </si>
  <si>
    <t>Stavba:</t>
  </si>
  <si>
    <t>S</t>
  </si>
  <si>
    <t>Příloha k formuláři pro ocenění nabídky</t>
  </si>
  <si>
    <t>Firma: SUDOP BRNO, spol. s r.o.</t>
  </si>
  <si>
    <t>ASPE10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</si>
</sst>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0"/>
      <name val="Arial"/>
    </font>
    <font>
      <i/>
      <sz val="10"/>
      <name val="Arial"/>
    </font>
    <font>
      <b/>
      <sz val="10"/>
      <name val="Arial"/>
    </font>
    <font>
      <sz val="10"/>
      <color indexed="9"/>
      <name val="Arial"/>
    </font>
    <font>
      <b/>
      <sz val="11"/>
      <name val="Arial"/>
    </font>
    <font>
      <b/>
      <sz val="16"/>
      <color indexed="8"/>
      <name val="Arial"/>
    </font>
    <font>
      <sz val="10"/>
      <color rgb="FFFF0000"/>
      <name val="Arial"/>
      <family val="2"/>
      <charset val="238"/>
    </font>
    <font>
      <strike/>
      <sz val="1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48">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0" fontId="0" fillId="2" borderId="2"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4"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lignment vertical="center"/>
    </xf>
    <xf numFmtId="0" fontId="5" fillId="2" borderId="0" xfId="0" applyFont="1" applyFill="1" applyAlignment="1">
      <alignment horizontal="center"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6" fillId="0" borderId="1" xfId="0" applyFont="1" applyBorder="1">
      <alignment vertical="center"/>
    </xf>
    <xf numFmtId="0" fontId="6" fillId="0" borderId="1" xfId="0" applyFont="1" applyBorder="1" applyAlignment="1">
      <alignment horizontal="righ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0" fontId="6" fillId="0" borderId="0" xfId="0" applyFont="1">
      <alignment vertical="center"/>
    </xf>
    <xf numFmtId="0" fontId="7" fillId="4" borderId="1" xfId="0" applyFont="1" applyFill="1" applyBorder="1">
      <alignment vertical="center"/>
    </xf>
    <xf numFmtId="0" fontId="7" fillId="4" borderId="1" xfId="0" applyFont="1" applyFill="1" applyBorder="1" applyAlignment="1">
      <alignment horizontal="right" vertical="center"/>
    </xf>
    <xf numFmtId="0" fontId="7" fillId="4" borderId="1" xfId="0" applyFont="1" applyFill="1" applyBorder="1" applyAlignment="1">
      <alignment vertical="center" wrapText="1"/>
    </xf>
    <xf numFmtId="0" fontId="7" fillId="4" borderId="1" xfId="0" applyFont="1" applyFill="1" applyBorder="1" applyAlignment="1">
      <alignment horizontal="center" vertical="center"/>
    </xf>
    <xf numFmtId="164" fontId="7" fillId="4" borderId="1" xfId="0" applyNumberFormat="1" applyFont="1" applyFill="1" applyBorder="1" applyAlignment="1">
      <alignment horizontal="center" vertical="center"/>
    </xf>
    <xf numFmtId="4" fontId="7" fillId="4" borderId="1" xfId="0" applyNumberFormat="1" applyFont="1" applyFill="1" applyBorder="1" applyAlignment="1">
      <alignment horizontal="center" vertical="center"/>
    </xf>
    <xf numFmtId="0" fontId="7" fillId="4" borderId="0" xfId="0" applyFont="1" applyFill="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8"/>
  <sheetViews>
    <sheetView tabSelected="1" topLeftCell="B1" zoomScaleNormal="100" workbookViewId="0">
      <pane ySplit="8" topLeftCell="A438" activePane="bottomLeft" state="frozen"/>
      <selection pane="bottomLeft" activeCell="B441" sqref="A441:XFD441"/>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622</v>
      </c>
      <c r="B1" s="22"/>
      <c r="C1" s="22"/>
      <c r="D1" s="22"/>
      <c r="E1" s="22" t="s">
        <v>621</v>
      </c>
      <c r="F1" s="22"/>
      <c r="G1" s="22"/>
      <c r="H1" s="22"/>
      <c r="I1" s="22"/>
      <c r="P1" t="s">
        <v>583</v>
      </c>
    </row>
    <row r="2" spans="1:18" ht="24.95" customHeight="1" x14ac:dyDescent="0.2">
      <c r="B2" s="22"/>
      <c r="C2" s="22"/>
      <c r="D2" s="22"/>
      <c r="E2" s="28" t="s">
        <v>620</v>
      </c>
      <c r="F2" s="22"/>
      <c r="G2" s="22"/>
      <c r="H2" s="12"/>
      <c r="I2" s="12"/>
      <c r="O2">
        <f>0+O9+O82+O143+O208+O233+O262+O387+O416+O445+O462+O499+O536</f>
        <v>0</v>
      </c>
      <c r="P2" t="s">
        <v>583</v>
      </c>
    </row>
    <row r="3" spans="1:18" ht="15" customHeight="1" x14ac:dyDescent="0.2">
      <c r="A3" t="s">
        <v>619</v>
      </c>
      <c r="B3" s="24" t="s">
        <v>618</v>
      </c>
      <c r="C3" s="30" t="s">
        <v>617</v>
      </c>
      <c r="D3" s="31"/>
      <c r="E3" s="23" t="s">
        <v>616</v>
      </c>
      <c r="F3" s="22"/>
      <c r="G3" s="27"/>
      <c r="H3" s="26" t="s">
        <v>607</v>
      </c>
      <c r="I3" s="25">
        <f>0+I9+I82+I143+I208+I233+I262+I387+I416+I445+I462+I499+I536</f>
        <v>0</v>
      </c>
      <c r="O3" t="s">
        <v>615</v>
      </c>
      <c r="P3" t="s">
        <v>6</v>
      </c>
    </row>
    <row r="4" spans="1:18" ht="15" customHeight="1" x14ac:dyDescent="0.2">
      <c r="A4" t="s">
        <v>614</v>
      </c>
      <c r="B4" s="24" t="s">
        <v>613</v>
      </c>
      <c r="C4" s="30" t="s">
        <v>612</v>
      </c>
      <c r="D4" s="31"/>
      <c r="E4" s="23" t="s">
        <v>611</v>
      </c>
      <c r="F4" s="22"/>
      <c r="G4" s="22"/>
      <c r="H4" s="21"/>
      <c r="I4" s="21"/>
      <c r="O4" t="s">
        <v>610</v>
      </c>
      <c r="P4" t="s">
        <v>6</v>
      </c>
    </row>
    <row r="5" spans="1:18" ht="12.75" customHeight="1" x14ac:dyDescent="0.2">
      <c r="A5" t="s">
        <v>609</v>
      </c>
      <c r="B5" s="20" t="s">
        <v>608</v>
      </c>
      <c r="C5" s="32" t="s">
        <v>607</v>
      </c>
      <c r="D5" s="33"/>
      <c r="E5" s="19" t="s">
        <v>606</v>
      </c>
      <c r="F5" s="12"/>
      <c r="G5" s="12"/>
      <c r="H5" s="12"/>
      <c r="I5" s="12"/>
      <c r="O5" t="s">
        <v>605</v>
      </c>
      <c r="P5" t="s">
        <v>6</v>
      </c>
    </row>
    <row r="6" spans="1:18" ht="12.75" customHeight="1" x14ac:dyDescent="0.2">
      <c r="A6" s="29" t="s">
        <v>604</v>
      </c>
      <c r="B6" s="29" t="s">
        <v>603</v>
      </c>
      <c r="C6" s="29" t="s">
        <v>602</v>
      </c>
      <c r="D6" s="29" t="s">
        <v>601</v>
      </c>
      <c r="E6" s="29" t="s">
        <v>600</v>
      </c>
      <c r="F6" s="29" t="s">
        <v>599</v>
      </c>
      <c r="G6" s="29" t="s">
        <v>598</v>
      </c>
      <c r="H6" s="29" t="s">
        <v>597</v>
      </c>
      <c r="I6" s="29"/>
    </row>
    <row r="7" spans="1:18" ht="12.75" customHeight="1" x14ac:dyDescent="0.2">
      <c r="A7" s="29"/>
      <c r="B7" s="29"/>
      <c r="C7" s="29"/>
      <c r="D7" s="29"/>
      <c r="E7" s="29"/>
      <c r="F7" s="29"/>
      <c r="G7" s="29"/>
      <c r="H7" s="18" t="s">
        <v>596</v>
      </c>
      <c r="I7" s="18" t="s">
        <v>595</v>
      </c>
    </row>
    <row r="8" spans="1:18" ht="12.75" customHeight="1" x14ac:dyDescent="0.2">
      <c r="A8" s="18" t="s">
        <v>594</v>
      </c>
      <c r="B8" s="18" t="s">
        <v>591</v>
      </c>
      <c r="C8" s="18" t="s">
        <v>6</v>
      </c>
      <c r="D8" s="18" t="s">
        <v>583</v>
      </c>
      <c r="E8" s="18" t="s">
        <v>579</v>
      </c>
      <c r="F8" s="18" t="s">
        <v>575</v>
      </c>
      <c r="G8" s="18" t="s">
        <v>570</v>
      </c>
      <c r="H8" s="18" t="s">
        <v>560</v>
      </c>
      <c r="I8" s="18" t="s">
        <v>557</v>
      </c>
    </row>
    <row r="9" spans="1:18" ht="12.75" customHeight="1" x14ac:dyDescent="0.2">
      <c r="A9" s="16" t="s">
        <v>64</v>
      </c>
      <c r="B9" s="16"/>
      <c r="C9" s="17" t="s">
        <v>593</v>
      </c>
      <c r="D9" s="16"/>
      <c r="E9" s="13" t="s">
        <v>592</v>
      </c>
      <c r="F9" s="16"/>
      <c r="G9" s="16"/>
      <c r="H9" s="16"/>
      <c r="I9" s="15">
        <f>0+Q9</f>
        <v>0</v>
      </c>
      <c r="O9">
        <f>0+R9</f>
        <v>0</v>
      </c>
      <c r="Q9">
        <f>0+I10+I14+I18+I22+I26+I30+I34+I38+I42+I46+I50+I54+I58+I62+I66+I70+I74+I78</f>
        <v>0</v>
      </c>
      <c r="R9">
        <f>0+O10+O14+O18+O22+O26+O30+O34+O38+O42+O46+O50+O54+O58+O62+O66+O70+O74+O78</f>
        <v>0</v>
      </c>
    </row>
    <row r="10" spans="1:18" x14ac:dyDescent="0.2">
      <c r="A10" s="9" t="s">
        <v>11</v>
      </c>
      <c r="B10" s="10" t="s">
        <v>591</v>
      </c>
      <c r="C10" s="10" t="s">
        <v>590</v>
      </c>
      <c r="D10" s="9" t="s">
        <v>4</v>
      </c>
      <c r="E10" s="8" t="s">
        <v>589</v>
      </c>
      <c r="F10" s="7" t="s">
        <v>588</v>
      </c>
      <c r="G10" s="6">
        <v>15.04</v>
      </c>
      <c r="H10" s="5">
        <v>0</v>
      </c>
      <c r="I10" s="5">
        <f>ROUND(ROUND(H10,2)*ROUND(G10,3),2)</f>
        <v>0</v>
      </c>
      <c r="O10">
        <f>(I10*21)/100</f>
        <v>0</v>
      </c>
      <c r="P10" t="s">
        <v>6</v>
      </c>
    </row>
    <row r="11" spans="1:18" x14ac:dyDescent="0.2">
      <c r="A11" s="4" t="s">
        <v>5</v>
      </c>
      <c r="E11" s="1" t="s">
        <v>4</v>
      </c>
    </row>
    <row r="12" spans="1:18" x14ac:dyDescent="0.2">
      <c r="A12" s="3" t="s">
        <v>3</v>
      </c>
      <c r="E12" s="2" t="s">
        <v>66</v>
      </c>
    </row>
    <row r="13" spans="1:18" ht="153" x14ac:dyDescent="0.2">
      <c r="A13" t="s">
        <v>1</v>
      </c>
      <c r="E13" s="1" t="s">
        <v>587</v>
      </c>
    </row>
    <row r="14" spans="1:18" x14ac:dyDescent="0.2">
      <c r="A14" s="9" t="s">
        <v>11</v>
      </c>
      <c r="B14" s="10" t="s">
        <v>6</v>
      </c>
      <c r="C14" s="10" t="s">
        <v>586</v>
      </c>
      <c r="D14" s="9" t="s">
        <v>4</v>
      </c>
      <c r="E14" s="8" t="s">
        <v>585</v>
      </c>
      <c r="F14" s="7" t="s">
        <v>13</v>
      </c>
      <c r="G14" s="6">
        <v>940</v>
      </c>
      <c r="H14" s="5">
        <v>0</v>
      </c>
      <c r="I14" s="5">
        <f>ROUND(ROUND(H14,2)*ROUND(G14,3),2)</f>
        <v>0</v>
      </c>
      <c r="O14">
        <f>(I14*21)/100</f>
        <v>0</v>
      </c>
      <c r="P14" t="s">
        <v>6</v>
      </c>
    </row>
    <row r="15" spans="1:18" x14ac:dyDescent="0.2">
      <c r="A15" s="4" t="s">
        <v>5</v>
      </c>
      <c r="E15" s="1" t="s">
        <v>4</v>
      </c>
    </row>
    <row r="16" spans="1:18" x14ac:dyDescent="0.2">
      <c r="A16" s="3" t="s">
        <v>3</v>
      </c>
      <c r="E16" s="2" t="s">
        <v>66</v>
      </c>
    </row>
    <row r="17" spans="1:16" ht="114.75" x14ac:dyDescent="0.2">
      <c r="A17" t="s">
        <v>1</v>
      </c>
      <c r="E17" s="1" t="s">
        <v>584</v>
      </c>
    </row>
    <row r="18" spans="1:16" x14ac:dyDescent="0.2">
      <c r="A18" s="9" t="s">
        <v>11</v>
      </c>
      <c r="B18" s="10" t="s">
        <v>583</v>
      </c>
      <c r="C18" s="10" t="s">
        <v>582</v>
      </c>
      <c r="D18" s="9" t="s">
        <v>4</v>
      </c>
      <c r="E18" s="8" t="s">
        <v>581</v>
      </c>
      <c r="F18" s="7" t="s">
        <v>13</v>
      </c>
      <c r="G18" s="6">
        <v>940</v>
      </c>
      <c r="H18" s="5">
        <v>0</v>
      </c>
      <c r="I18" s="5">
        <f>ROUND(ROUND(H18,2)*ROUND(G18,3),2)</f>
        <v>0</v>
      </c>
      <c r="O18">
        <f>(I18*21)/100</f>
        <v>0</v>
      </c>
      <c r="P18" t="s">
        <v>6</v>
      </c>
    </row>
    <row r="19" spans="1:16" x14ac:dyDescent="0.2">
      <c r="A19" s="4" t="s">
        <v>5</v>
      </c>
      <c r="E19" s="1" t="s">
        <v>4</v>
      </c>
    </row>
    <row r="20" spans="1:16" x14ac:dyDescent="0.2">
      <c r="A20" s="3" t="s">
        <v>3</v>
      </c>
      <c r="E20" s="2" t="s">
        <v>66</v>
      </c>
    </row>
    <row r="21" spans="1:16" ht="153" x14ac:dyDescent="0.2">
      <c r="A21" t="s">
        <v>1</v>
      </c>
      <c r="E21" s="1" t="s">
        <v>580</v>
      </c>
    </row>
    <row r="22" spans="1:16" x14ac:dyDescent="0.2">
      <c r="A22" s="9" t="s">
        <v>11</v>
      </c>
      <c r="B22" s="10" t="s">
        <v>579</v>
      </c>
      <c r="C22" s="10" t="s">
        <v>578</v>
      </c>
      <c r="D22" s="9" t="s">
        <v>4</v>
      </c>
      <c r="E22" s="8" t="s">
        <v>577</v>
      </c>
      <c r="F22" s="7" t="s">
        <v>13</v>
      </c>
      <c r="G22" s="6">
        <v>940</v>
      </c>
      <c r="H22" s="5">
        <v>0</v>
      </c>
      <c r="I22" s="5">
        <f>ROUND(ROUND(H22,2)*ROUND(G22,3),2)</f>
        <v>0</v>
      </c>
      <c r="O22">
        <f>(I22*21)/100</f>
        <v>0</v>
      </c>
      <c r="P22" t="s">
        <v>6</v>
      </c>
    </row>
    <row r="23" spans="1:16" x14ac:dyDescent="0.2">
      <c r="A23" s="4" t="s">
        <v>5</v>
      </c>
      <c r="E23" s="1" t="s">
        <v>4</v>
      </c>
    </row>
    <row r="24" spans="1:16" x14ac:dyDescent="0.2">
      <c r="A24" s="3" t="s">
        <v>3</v>
      </c>
      <c r="E24" s="2" t="s">
        <v>66</v>
      </c>
    </row>
    <row r="25" spans="1:16" ht="114.75" x14ac:dyDescent="0.2">
      <c r="A25" t="s">
        <v>1</v>
      </c>
      <c r="E25" s="1" t="s">
        <v>576</v>
      </c>
    </row>
    <row r="26" spans="1:16" x14ac:dyDescent="0.2">
      <c r="A26" s="9" t="s">
        <v>11</v>
      </c>
      <c r="B26" s="10" t="s">
        <v>575</v>
      </c>
      <c r="C26" s="10" t="s">
        <v>574</v>
      </c>
      <c r="D26" s="9" t="s">
        <v>4</v>
      </c>
      <c r="E26" s="8" t="s">
        <v>573</v>
      </c>
      <c r="F26" s="7" t="s">
        <v>572</v>
      </c>
      <c r="G26" s="6">
        <v>2</v>
      </c>
      <c r="H26" s="5">
        <v>0</v>
      </c>
      <c r="I26" s="5">
        <f>ROUND(ROUND(H26,2)*ROUND(G26,3),2)</f>
        <v>0</v>
      </c>
      <c r="O26">
        <f>(I26*21)/100</f>
        <v>0</v>
      </c>
      <c r="P26" t="s">
        <v>6</v>
      </c>
    </row>
    <row r="27" spans="1:16" x14ac:dyDescent="0.2">
      <c r="A27" s="4" t="s">
        <v>5</v>
      </c>
      <c r="E27" s="1" t="s">
        <v>4</v>
      </c>
    </row>
    <row r="28" spans="1:16" x14ac:dyDescent="0.2">
      <c r="A28" s="3" t="s">
        <v>3</v>
      </c>
      <c r="E28" s="2" t="s">
        <v>66</v>
      </c>
    </row>
    <row r="29" spans="1:16" ht="127.5" x14ac:dyDescent="0.2">
      <c r="A29" t="s">
        <v>1</v>
      </c>
      <c r="E29" s="1" t="s">
        <v>571</v>
      </c>
    </row>
    <row r="30" spans="1:16" x14ac:dyDescent="0.2">
      <c r="A30" s="9" t="s">
        <v>11</v>
      </c>
      <c r="B30" s="10" t="s">
        <v>570</v>
      </c>
      <c r="C30" s="10" t="s">
        <v>569</v>
      </c>
      <c r="D30" s="9" t="s">
        <v>4</v>
      </c>
      <c r="E30" s="8" t="s">
        <v>568</v>
      </c>
      <c r="F30" s="7" t="s">
        <v>13</v>
      </c>
      <c r="G30" s="6">
        <v>940</v>
      </c>
      <c r="H30" s="5">
        <v>0</v>
      </c>
      <c r="I30" s="5">
        <f>ROUND(ROUND(H30,2)*ROUND(G30,3),2)</f>
        <v>0</v>
      </c>
      <c r="O30">
        <f>(I30*21)/100</f>
        <v>0</v>
      </c>
      <c r="P30" t="s">
        <v>6</v>
      </c>
    </row>
    <row r="31" spans="1:16" x14ac:dyDescent="0.2">
      <c r="A31" s="4" t="s">
        <v>5</v>
      </c>
      <c r="E31" s="1" t="s">
        <v>4</v>
      </c>
    </row>
    <row r="32" spans="1:16" x14ac:dyDescent="0.2">
      <c r="A32" s="3" t="s">
        <v>3</v>
      </c>
      <c r="E32" s="2" t="s">
        <v>66</v>
      </c>
    </row>
    <row r="33" spans="1:16" ht="127.5" x14ac:dyDescent="0.2">
      <c r="A33" t="s">
        <v>1</v>
      </c>
      <c r="E33" s="1" t="s">
        <v>567</v>
      </c>
    </row>
    <row r="34" spans="1:16" x14ac:dyDescent="0.2">
      <c r="A34" s="9" t="s">
        <v>11</v>
      </c>
      <c r="B34" s="10" t="s">
        <v>566</v>
      </c>
      <c r="C34" s="10" t="s">
        <v>565</v>
      </c>
      <c r="D34" s="9" t="s">
        <v>4</v>
      </c>
      <c r="E34" s="8" t="s">
        <v>564</v>
      </c>
      <c r="F34" s="7" t="s">
        <v>49</v>
      </c>
      <c r="G34" s="6">
        <v>3</v>
      </c>
      <c r="H34" s="5">
        <v>0</v>
      </c>
      <c r="I34" s="5">
        <f>ROUND(ROUND(H34,2)*ROUND(G34,3),2)</f>
        <v>0</v>
      </c>
      <c r="O34">
        <f>(I34*21)/100</f>
        <v>0</v>
      </c>
      <c r="P34" t="s">
        <v>6</v>
      </c>
    </row>
    <row r="35" spans="1:16" x14ac:dyDescent="0.2">
      <c r="A35" s="4" t="s">
        <v>5</v>
      </c>
      <c r="E35" s="1" t="s">
        <v>4</v>
      </c>
    </row>
    <row r="36" spans="1:16" x14ac:dyDescent="0.2">
      <c r="A36" s="3" t="s">
        <v>3</v>
      </c>
      <c r="E36" s="2" t="s">
        <v>66</v>
      </c>
    </row>
    <row r="37" spans="1:16" ht="178.5" x14ac:dyDescent="0.2">
      <c r="A37" t="s">
        <v>1</v>
      </c>
      <c r="E37" s="1" t="s">
        <v>539</v>
      </c>
    </row>
    <row r="38" spans="1:16" x14ac:dyDescent="0.2">
      <c r="A38" s="9" t="s">
        <v>11</v>
      </c>
      <c r="B38" s="10" t="s">
        <v>563</v>
      </c>
      <c r="C38" s="10" t="s">
        <v>562</v>
      </c>
      <c r="D38" s="9" t="s">
        <v>4</v>
      </c>
      <c r="E38" s="8" t="s">
        <v>561</v>
      </c>
      <c r="F38" s="7" t="s">
        <v>49</v>
      </c>
      <c r="G38" s="6">
        <v>3</v>
      </c>
      <c r="H38" s="5">
        <v>0</v>
      </c>
      <c r="I38" s="5">
        <f>ROUND(ROUND(H38,2)*ROUND(G38,3),2)</f>
        <v>0</v>
      </c>
      <c r="O38">
        <f>(I38*21)/100</f>
        <v>0</v>
      </c>
      <c r="P38" t="s">
        <v>6</v>
      </c>
    </row>
    <row r="39" spans="1:16" x14ac:dyDescent="0.2">
      <c r="A39" s="4" t="s">
        <v>5</v>
      </c>
      <c r="E39" s="1" t="s">
        <v>4</v>
      </c>
    </row>
    <row r="40" spans="1:16" x14ac:dyDescent="0.2">
      <c r="A40" s="3" t="s">
        <v>3</v>
      </c>
      <c r="E40" s="2" t="s">
        <v>66</v>
      </c>
    </row>
    <row r="41" spans="1:16" ht="127.5" x14ac:dyDescent="0.2">
      <c r="A41" t="s">
        <v>1</v>
      </c>
      <c r="E41" s="1" t="s">
        <v>227</v>
      </c>
    </row>
    <row r="42" spans="1:16" x14ac:dyDescent="0.2">
      <c r="A42" s="9" t="s">
        <v>11</v>
      </c>
      <c r="B42" s="10" t="s">
        <v>560</v>
      </c>
      <c r="C42" s="10" t="s">
        <v>559</v>
      </c>
      <c r="D42" s="9" t="s">
        <v>4</v>
      </c>
      <c r="E42" s="8" t="s">
        <v>558</v>
      </c>
      <c r="F42" s="7" t="s">
        <v>49</v>
      </c>
      <c r="G42" s="6">
        <v>3</v>
      </c>
      <c r="H42" s="5">
        <v>0</v>
      </c>
      <c r="I42" s="5">
        <f>ROUND(ROUND(H42,2)*ROUND(G42,3),2)</f>
        <v>0</v>
      </c>
      <c r="O42">
        <f>(I42*21)/100</f>
        <v>0</v>
      </c>
      <c r="P42" t="s">
        <v>6</v>
      </c>
    </row>
    <row r="43" spans="1:16" x14ac:dyDescent="0.2">
      <c r="A43" s="4" t="s">
        <v>5</v>
      </c>
      <c r="E43" s="1" t="s">
        <v>4</v>
      </c>
    </row>
    <row r="44" spans="1:16" x14ac:dyDescent="0.2">
      <c r="A44" s="3" t="s">
        <v>3</v>
      </c>
      <c r="E44" s="2" t="s">
        <v>66</v>
      </c>
    </row>
    <row r="45" spans="1:16" ht="178.5" x14ac:dyDescent="0.2">
      <c r="A45" t="s">
        <v>1</v>
      </c>
      <c r="E45" s="1" t="s">
        <v>539</v>
      </c>
    </row>
    <row r="46" spans="1:16" x14ac:dyDescent="0.2">
      <c r="A46" s="9" t="s">
        <v>11</v>
      </c>
      <c r="B46" s="10" t="s">
        <v>557</v>
      </c>
      <c r="C46" s="10" t="s">
        <v>556</v>
      </c>
      <c r="D46" s="9" t="s">
        <v>4</v>
      </c>
      <c r="E46" s="8" t="s">
        <v>555</v>
      </c>
      <c r="F46" s="7" t="s">
        <v>49</v>
      </c>
      <c r="G46" s="6">
        <v>3</v>
      </c>
      <c r="H46" s="5">
        <v>0</v>
      </c>
      <c r="I46" s="5">
        <f>ROUND(ROUND(H46,2)*ROUND(G46,3),2)</f>
        <v>0</v>
      </c>
      <c r="O46">
        <f>(I46*21)/100</f>
        <v>0</v>
      </c>
      <c r="P46" t="s">
        <v>6</v>
      </c>
    </row>
    <row r="47" spans="1:16" x14ac:dyDescent="0.2">
      <c r="A47" s="4" t="s">
        <v>5</v>
      </c>
      <c r="E47" s="1" t="s">
        <v>4</v>
      </c>
    </row>
    <row r="48" spans="1:16" x14ac:dyDescent="0.2">
      <c r="A48" s="3" t="s">
        <v>3</v>
      </c>
      <c r="E48" s="2" t="s">
        <v>66</v>
      </c>
    </row>
    <row r="49" spans="1:16" ht="127.5" x14ac:dyDescent="0.2">
      <c r="A49" t="s">
        <v>1</v>
      </c>
      <c r="E49" s="1" t="s">
        <v>227</v>
      </c>
    </row>
    <row r="50" spans="1:16" x14ac:dyDescent="0.2">
      <c r="A50" s="9" t="s">
        <v>11</v>
      </c>
      <c r="B50" s="10" t="s">
        <v>554</v>
      </c>
      <c r="C50" s="10" t="s">
        <v>553</v>
      </c>
      <c r="D50" s="9" t="s">
        <v>4</v>
      </c>
      <c r="E50" s="8" t="s">
        <v>552</v>
      </c>
      <c r="F50" s="7" t="s">
        <v>49</v>
      </c>
      <c r="G50" s="6">
        <v>1</v>
      </c>
      <c r="H50" s="5">
        <v>0</v>
      </c>
      <c r="I50" s="5">
        <f>ROUND(ROUND(H50,2)*ROUND(G50,3),2)</f>
        <v>0</v>
      </c>
      <c r="O50">
        <f>(I50*21)/100</f>
        <v>0</v>
      </c>
      <c r="P50" t="s">
        <v>6</v>
      </c>
    </row>
    <row r="51" spans="1:16" x14ac:dyDescent="0.2">
      <c r="A51" s="4" t="s">
        <v>5</v>
      </c>
      <c r="E51" s="1" t="s">
        <v>4</v>
      </c>
    </row>
    <row r="52" spans="1:16" x14ac:dyDescent="0.2">
      <c r="A52" s="3" t="s">
        <v>3</v>
      </c>
      <c r="E52" s="2" t="s">
        <v>66</v>
      </c>
    </row>
    <row r="53" spans="1:16" ht="178.5" x14ac:dyDescent="0.2">
      <c r="A53" t="s">
        <v>1</v>
      </c>
      <c r="E53" s="1" t="s">
        <v>539</v>
      </c>
    </row>
    <row r="54" spans="1:16" x14ac:dyDescent="0.2">
      <c r="A54" s="9" t="s">
        <v>11</v>
      </c>
      <c r="B54" s="10" t="s">
        <v>551</v>
      </c>
      <c r="C54" s="10" t="s">
        <v>550</v>
      </c>
      <c r="D54" s="9" t="s">
        <v>4</v>
      </c>
      <c r="E54" s="8" t="s">
        <v>549</v>
      </c>
      <c r="F54" s="7" t="s">
        <v>49</v>
      </c>
      <c r="G54" s="6">
        <v>1</v>
      </c>
      <c r="H54" s="5">
        <v>0</v>
      </c>
      <c r="I54" s="5">
        <f>ROUND(ROUND(H54,2)*ROUND(G54,3),2)</f>
        <v>0</v>
      </c>
      <c r="O54">
        <f>(I54*21)/100</f>
        <v>0</v>
      </c>
      <c r="P54" t="s">
        <v>6</v>
      </c>
    </row>
    <row r="55" spans="1:16" x14ac:dyDescent="0.2">
      <c r="A55" s="4" t="s">
        <v>5</v>
      </c>
      <c r="E55" s="1" t="s">
        <v>4</v>
      </c>
    </row>
    <row r="56" spans="1:16" x14ac:dyDescent="0.2">
      <c r="A56" s="3" t="s">
        <v>3</v>
      </c>
      <c r="E56" s="2" t="s">
        <v>66</v>
      </c>
    </row>
    <row r="57" spans="1:16" ht="127.5" x14ac:dyDescent="0.2">
      <c r="A57" t="s">
        <v>1</v>
      </c>
      <c r="E57" s="1" t="s">
        <v>227</v>
      </c>
    </row>
    <row r="58" spans="1:16" x14ac:dyDescent="0.2">
      <c r="A58" s="9" t="s">
        <v>11</v>
      </c>
      <c r="B58" s="10" t="s">
        <v>548</v>
      </c>
      <c r="C58" s="10" t="s">
        <v>547</v>
      </c>
      <c r="D58" s="9" t="s">
        <v>4</v>
      </c>
      <c r="E58" s="8" t="s">
        <v>546</v>
      </c>
      <c r="F58" s="7" t="s">
        <v>49</v>
      </c>
      <c r="G58" s="6">
        <v>1</v>
      </c>
      <c r="H58" s="5">
        <v>0</v>
      </c>
      <c r="I58" s="5">
        <f>ROUND(ROUND(H58,2)*ROUND(G58,3),2)</f>
        <v>0</v>
      </c>
      <c r="O58">
        <f>(I58*21)/100</f>
        <v>0</v>
      </c>
      <c r="P58" t="s">
        <v>6</v>
      </c>
    </row>
    <row r="59" spans="1:16" x14ac:dyDescent="0.2">
      <c r="A59" s="4" t="s">
        <v>5</v>
      </c>
      <c r="E59" s="1" t="s">
        <v>4</v>
      </c>
    </row>
    <row r="60" spans="1:16" x14ac:dyDescent="0.2">
      <c r="A60" s="3" t="s">
        <v>3</v>
      </c>
      <c r="E60" s="2" t="s">
        <v>66</v>
      </c>
    </row>
    <row r="61" spans="1:16" ht="178.5" x14ac:dyDescent="0.2">
      <c r="A61" t="s">
        <v>1</v>
      </c>
      <c r="E61" s="1" t="s">
        <v>539</v>
      </c>
    </row>
    <row r="62" spans="1:16" x14ac:dyDescent="0.2">
      <c r="A62" s="9" t="s">
        <v>11</v>
      </c>
      <c r="B62" s="10" t="s">
        <v>545</v>
      </c>
      <c r="C62" s="10" t="s">
        <v>544</v>
      </c>
      <c r="D62" s="9" t="s">
        <v>4</v>
      </c>
      <c r="E62" s="8" t="s">
        <v>543</v>
      </c>
      <c r="F62" s="7" t="s">
        <v>49</v>
      </c>
      <c r="G62" s="6">
        <v>1</v>
      </c>
      <c r="H62" s="5">
        <v>0</v>
      </c>
      <c r="I62" s="5">
        <f>ROUND(ROUND(H62,2)*ROUND(G62,3),2)</f>
        <v>0</v>
      </c>
      <c r="O62">
        <f>(I62*21)/100</f>
        <v>0</v>
      </c>
      <c r="P62" t="s">
        <v>6</v>
      </c>
    </row>
    <row r="63" spans="1:16" x14ac:dyDescent="0.2">
      <c r="A63" s="4" t="s">
        <v>5</v>
      </c>
      <c r="E63" s="1" t="s">
        <v>4</v>
      </c>
    </row>
    <row r="64" spans="1:16" x14ac:dyDescent="0.2">
      <c r="A64" s="3" t="s">
        <v>3</v>
      </c>
      <c r="E64" s="2" t="s">
        <v>66</v>
      </c>
    </row>
    <row r="65" spans="1:16" ht="127.5" x14ac:dyDescent="0.2">
      <c r="A65" t="s">
        <v>1</v>
      </c>
      <c r="E65" s="1" t="s">
        <v>227</v>
      </c>
    </row>
    <row r="66" spans="1:16" ht="25.5" x14ac:dyDescent="0.2">
      <c r="A66" s="9" t="s">
        <v>11</v>
      </c>
      <c r="B66" s="10" t="s">
        <v>542</v>
      </c>
      <c r="C66" s="10" t="s">
        <v>541</v>
      </c>
      <c r="D66" s="9" t="s">
        <v>4</v>
      </c>
      <c r="E66" s="8" t="s">
        <v>540</v>
      </c>
      <c r="F66" s="7" t="s">
        <v>49</v>
      </c>
      <c r="G66" s="6">
        <v>2</v>
      </c>
      <c r="H66" s="5">
        <v>0</v>
      </c>
      <c r="I66" s="5">
        <f>ROUND(ROUND(H66,2)*ROUND(G66,3),2)</f>
        <v>0</v>
      </c>
      <c r="O66">
        <f>(I66*21)/100</f>
        <v>0</v>
      </c>
      <c r="P66" t="s">
        <v>6</v>
      </c>
    </row>
    <row r="67" spans="1:16" x14ac:dyDescent="0.2">
      <c r="A67" s="4" t="s">
        <v>5</v>
      </c>
      <c r="E67" s="1" t="s">
        <v>4</v>
      </c>
    </row>
    <row r="68" spans="1:16" x14ac:dyDescent="0.2">
      <c r="A68" s="3" t="s">
        <v>3</v>
      </c>
      <c r="E68" s="2" t="s">
        <v>66</v>
      </c>
    </row>
    <row r="69" spans="1:16" ht="178.5" x14ac:dyDescent="0.2">
      <c r="A69" t="s">
        <v>1</v>
      </c>
      <c r="E69" s="1" t="s">
        <v>539</v>
      </c>
    </row>
    <row r="70" spans="1:16" ht="25.5" x14ac:dyDescent="0.2">
      <c r="A70" s="9" t="s">
        <v>11</v>
      </c>
      <c r="B70" s="10" t="s">
        <v>538</v>
      </c>
      <c r="C70" s="10" t="s">
        <v>537</v>
      </c>
      <c r="D70" s="9" t="s">
        <v>4</v>
      </c>
      <c r="E70" s="8" t="s">
        <v>536</v>
      </c>
      <c r="F70" s="7" t="s">
        <v>49</v>
      </c>
      <c r="G70" s="6">
        <v>2</v>
      </c>
      <c r="H70" s="5">
        <v>0</v>
      </c>
      <c r="I70" s="5">
        <f>ROUND(ROUND(H70,2)*ROUND(G70,3),2)</f>
        <v>0</v>
      </c>
      <c r="O70">
        <f>(I70*21)/100</f>
        <v>0</v>
      </c>
      <c r="P70" t="s">
        <v>6</v>
      </c>
    </row>
    <row r="71" spans="1:16" x14ac:dyDescent="0.2">
      <c r="A71" s="4" t="s">
        <v>5</v>
      </c>
      <c r="E71" s="1" t="s">
        <v>4</v>
      </c>
    </row>
    <row r="72" spans="1:16" x14ac:dyDescent="0.2">
      <c r="A72" s="3" t="s">
        <v>3</v>
      </c>
      <c r="E72" s="2" t="s">
        <v>66</v>
      </c>
    </row>
    <row r="73" spans="1:16" ht="127.5" x14ac:dyDescent="0.2">
      <c r="A73" t="s">
        <v>1</v>
      </c>
      <c r="E73" s="1" t="s">
        <v>227</v>
      </c>
    </row>
    <row r="74" spans="1:16" x14ac:dyDescent="0.2">
      <c r="A74" s="9" t="s">
        <v>11</v>
      </c>
      <c r="B74" s="10" t="s">
        <v>535</v>
      </c>
      <c r="C74" s="10" t="s">
        <v>534</v>
      </c>
      <c r="D74" s="9" t="s">
        <v>4</v>
      </c>
      <c r="E74" s="8" t="s">
        <v>533</v>
      </c>
      <c r="F74" s="7" t="s">
        <v>49</v>
      </c>
      <c r="G74" s="6">
        <v>3</v>
      </c>
      <c r="H74" s="5">
        <v>0</v>
      </c>
      <c r="I74" s="5">
        <f>ROUND(ROUND(H74,2)*ROUND(G74,3),2)</f>
        <v>0</v>
      </c>
      <c r="O74">
        <f>(I74*21)/100</f>
        <v>0</v>
      </c>
      <c r="P74" t="s">
        <v>6</v>
      </c>
    </row>
    <row r="75" spans="1:16" x14ac:dyDescent="0.2">
      <c r="A75" s="4" t="s">
        <v>5</v>
      </c>
      <c r="E75" s="1" t="s">
        <v>4</v>
      </c>
    </row>
    <row r="76" spans="1:16" x14ac:dyDescent="0.2">
      <c r="A76" s="3" t="s">
        <v>3</v>
      </c>
      <c r="E76" s="2" t="s">
        <v>66</v>
      </c>
    </row>
    <row r="77" spans="1:16" ht="127.5" x14ac:dyDescent="0.2">
      <c r="A77" t="s">
        <v>1</v>
      </c>
      <c r="E77" s="1" t="s">
        <v>532</v>
      </c>
    </row>
    <row r="78" spans="1:16" x14ac:dyDescent="0.2">
      <c r="A78" s="9" t="s">
        <v>11</v>
      </c>
      <c r="B78" s="10" t="s">
        <v>531</v>
      </c>
      <c r="C78" s="10" t="s">
        <v>530</v>
      </c>
      <c r="D78" s="9" t="s">
        <v>4</v>
      </c>
      <c r="E78" s="8" t="s">
        <v>529</v>
      </c>
      <c r="F78" s="7" t="s">
        <v>528</v>
      </c>
      <c r="G78" s="6">
        <v>32</v>
      </c>
      <c r="H78" s="5">
        <v>0</v>
      </c>
      <c r="I78" s="5">
        <f>ROUND(ROUND(H78,2)*ROUND(G78,3),2)</f>
        <v>0</v>
      </c>
      <c r="O78">
        <f>(I78*21)/100</f>
        <v>0</v>
      </c>
      <c r="P78" t="s">
        <v>6</v>
      </c>
    </row>
    <row r="79" spans="1:16" x14ac:dyDescent="0.2">
      <c r="A79" s="4" t="s">
        <v>5</v>
      </c>
      <c r="E79" s="1" t="s">
        <v>4</v>
      </c>
    </row>
    <row r="80" spans="1:16" x14ac:dyDescent="0.2">
      <c r="A80" s="3" t="s">
        <v>3</v>
      </c>
      <c r="E80" s="2" t="s">
        <v>66</v>
      </c>
    </row>
    <row r="81" spans="1:18" ht="153" x14ac:dyDescent="0.2">
      <c r="A81" t="s">
        <v>1</v>
      </c>
      <c r="E81" s="1" t="s">
        <v>527</v>
      </c>
    </row>
    <row r="82" spans="1:18" ht="12.75" customHeight="1" x14ac:dyDescent="0.2">
      <c r="A82" s="12" t="s">
        <v>64</v>
      </c>
      <c r="B82" s="12"/>
      <c r="C82" s="14" t="s">
        <v>526</v>
      </c>
      <c r="D82" s="12"/>
      <c r="E82" s="13" t="s">
        <v>525</v>
      </c>
      <c r="F82" s="12"/>
      <c r="G82" s="12"/>
      <c r="H82" s="12"/>
      <c r="I82" s="11">
        <f>0+Q82</f>
        <v>0</v>
      </c>
      <c r="O82">
        <f>0+R82</f>
        <v>0</v>
      </c>
      <c r="Q82">
        <f>0+I83+I87+I91+I95+I99+I103+I107+I111+I115+I119+I123+I127+I131+I135+I139</f>
        <v>0</v>
      </c>
      <c r="R82">
        <f>0+O83+O87+O91+O95+O99+O103+O107+O111+O115+O119+O123+O127+O131+O135+O139</f>
        <v>0</v>
      </c>
    </row>
    <row r="83" spans="1:18" x14ac:dyDescent="0.2">
      <c r="A83" s="9" t="s">
        <v>11</v>
      </c>
      <c r="B83" s="10" t="s">
        <v>524</v>
      </c>
      <c r="C83" s="10" t="s">
        <v>523</v>
      </c>
      <c r="D83" s="9" t="s">
        <v>4</v>
      </c>
      <c r="E83" s="8" t="s">
        <v>522</v>
      </c>
      <c r="F83" s="7" t="s">
        <v>493</v>
      </c>
      <c r="G83" s="6">
        <v>12.195</v>
      </c>
      <c r="H83" s="5">
        <v>0</v>
      </c>
      <c r="I83" s="5">
        <f>ROUND(ROUND(H83,2)*ROUND(G83,3),2)</f>
        <v>0</v>
      </c>
      <c r="O83">
        <f>(I83*21)/100</f>
        <v>0</v>
      </c>
      <c r="P83" t="s">
        <v>6</v>
      </c>
    </row>
    <row r="84" spans="1:18" x14ac:dyDescent="0.2">
      <c r="A84" s="4" t="s">
        <v>5</v>
      </c>
      <c r="E84" s="1" t="s">
        <v>4</v>
      </c>
    </row>
    <row r="85" spans="1:18" x14ac:dyDescent="0.2">
      <c r="A85" s="3" t="s">
        <v>3</v>
      </c>
      <c r="E85" s="2" t="s">
        <v>477</v>
      </c>
    </row>
    <row r="86" spans="1:18" ht="76.5" x14ac:dyDescent="0.2">
      <c r="A86" t="s">
        <v>1</v>
      </c>
      <c r="E86" s="1" t="s">
        <v>512</v>
      </c>
    </row>
    <row r="87" spans="1:18" s="40" customFormat="1" x14ac:dyDescent="0.2">
      <c r="A87" s="34" t="s">
        <v>11</v>
      </c>
      <c r="B87" s="35" t="s">
        <v>521</v>
      </c>
      <c r="C87" s="35" t="s">
        <v>520</v>
      </c>
      <c r="D87" s="34" t="s">
        <v>4</v>
      </c>
      <c r="E87" s="36" t="s">
        <v>519</v>
      </c>
      <c r="F87" s="37" t="s">
        <v>493</v>
      </c>
      <c r="G87" s="38">
        <v>3.2</v>
      </c>
      <c r="H87" s="39">
        <v>0</v>
      </c>
      <c r="I87" s="39">
        <f>ROUND(ROUND(H87,2)*ROUND(G87,3),2)</f>
        <v>0</v>
      </c>
      <c r="O87" s="40">
        <f>(I87*21)/100</f>
        <v>0</v>
      </c>
      <c r="P87" s="40" t="s">
        <v>6</v>
      </c>
    </row>
    <row r="88" spans="1:18" x14ac:dyDescent="0.2">
      <c r="A88" s="4" t="s">
        <v>5</v>
      </c>
      <c r="E88" s="1" t="s">
        <v>4</v>
      </c>
    </row>
    <row r="89" spans="1:18" x14ac:dyDescent="0.2">
      <c r="A89" s="3" t="s">
        <v>3</v>
      </c>
      <c r="E89" s="2" t="s">
        <v>477</v>
      </c>
    </row>
    <row r="90" spans="1:18" ht="76.5" x14ac:dyDescent="0.2">
      <c r="A90" t="s">
        <v>1</v>
      </c>
      <c r="E90" s="1" t="s">
        <v>512</v>
      </c>
    </row>
    <row r="91" spans="1:18" s="40" customFormat="1" x14ac:dyDescent="0.2">
      <c r="A91" s="34" t="s">
        <v>11</v>
      </c>
      <c r="B91" s="35" t="s">
        <v>518</v>
      </c>
      <c r="C91" s="35" t="s">
        <v>517</v>
      </c>
      <c r="D91" s="34" t="s">
        <v>4</v>
      </c>
      <c r="E91" s="36" t="s">
        <v>516</v>
      </c>
      <c r="F91" s="37" t="s">
        <v>493</v>
      </c>
      <c r="G91" s="38">
        <v>17.649999999999999</v>
      </c>
      <c r="H91" s="39">
        <v>0</v>
      </c>
      <c r="I91" s="39">
        <f>ROUND(ROUND(H91,2)*ROUND(G91,3),2)</f>
        <v>0</v>
      </c>
      <c r="O91" s="40">
        <f>(I91*21)/100</f>
        <v>0</v>
      </c>
      <c r="P91" s="40" t="s">
        <v>6</v>
      </c>
    </row>
    <row r="92" spans="1:18" x14ac:dyDescent="0.2">
      <c r="A92" s="4" t="s">
        <v>5</v>
      </c>
      <c r="E92" s="1" t="s">
        <v>4</v>
      </c>
    </row>
    <row r="93" spans="1:18" x14ac:dyDescent="0.2">
      <c r="A93" s="3" t="s">
        <v>3</v>
      </c>
      <c r="E93" s="2" t="s">
        <v>477</v>
      </c>
    </row>
    <row r="94" spans="1:18" ht="76.5" x14ac:dyDescent="0.2">
      <c r="A94" t="s">
        <v>1</v>
      </c>
      <c r="E94" s="1" t="s">
        <v>512</v>
      </c>
    </row>
    <row r="95" spans="1:18" s="40" customFormat="1" x14ac:dyDescent="0.2">
      <c r="A95" s="34" t="s">
        <v>11</v>
      </c>
      <c r="B95" s="35" t="s">
        <v>515</v>
      </c>
      <c r="C95" s="35" t="s">
        <v>514</v>
      </c>
      <c r="D95" s="34" t="s">
        <v>4</v>
      </c>
      <c r="E95" s="36" t="s">
        <v>513</v>
      </c>
      <c r="F95" s="37" t="s">
        <v>493</v>
      </c>
      <c r="G95" s="38">
        <v>54.98</v>
      </c>
      <c r="H95" s="39">
        <v>0</v>
      </c>
      <c r="I95" s="39">
        <f>ROUND(ROUND(H95,2)*ROUND(G95,3),2)</f>
        <v>0</v>
      </c>
      <c r="O95" s="40">
        <f>(I95*21)/100</f>
        <v>0</v>
      </c>
      <c r="P95" s="40" t="s">
        <v>6</v>
      </c>
    </row>
    <row r="96" spans="1:18" x14ac:dyDescent="0.2">
      <c r="A96" s="4" t="s">
        <v>5</v>
      </c>
      <c r="E96" s="1" t="s">
        <v>4</v>
      </c>
    </row>
    <row r="97" spans="1:16" x14ac:dyDescent="0.2">
      <c r="A97" s="3" t="s">
        <v>3</v>
      </c>
      <c r="E97" s="2" t="s">
        <v>477</v>
      </c>
    </row>
    <row r="98" spans="1:16" ht="76.5" x14ac:dyDescent="0.2">
      <c r="A98" t="s">
        <v>1</v>
      </c>
      <c r="E98" s="1" t="s">
        <v>512</v>
      </c>
    </row>
    <row r="99" spans="1:16" x14ac:dyDescent="0.2">
      <c r="A99" s="9" t="s">
        <v>11</v>
      </c>
      <c r="B99" s="10" t="s">
        <v>511</v>
      </c>
      <c r="C99" s="10" t="s">
        <v>510</v>
      </c>
      <c r="D99" s="9" t="s">
        <v>4</v>
      </c>
      <c r="E99" s="8" t="s">
        <v>509</v>
      </c>
      <c r="F99" s="7" t="s">
        <v>13</v>
      </c>
      <c r="G99" s="6">
        <v>1000</v>
      </c>
      <c r="H99" s="5">
        <v>0</v>
      </c>
      <c r="I99" s="5">
        <f>ROUND(ROUND(H99,2)*ROUND(G99,3),2)</f>
        <v>0</v>
      </c>
      <c r="O99">
        <f>(I99*21)/100</f>
        <v>0</v>
      </c>
      <c r="P99" t="s">
        <v>6</v>
      </c>
    </row>
    <row r="100" spans="1:16" x14ac:dyDescent="0.2">
      <c r="A100" s="4" t="s">
        <v>5</v>
      </c>
      <c r="E100" s="1" t="s">
        <v>4</v>
      </c>
    </row>
    <row r="101" spans="1:16" x14ac:dyDescent="0.2">
      <c r="A101" s="3" t="s">
        <v>3</v>
      </c>
      <c r="E101" s="2" t="s">
        <v>508</v>
      </c>
    </row>
    <row r="102" spans="1:16" ht="38.25" x14ac:dyDescent="0.2">
      <c r="A102" t="s">
        <v>1</v>
      </c>
      <c r="E102" s="1" t="s">
        <v>507</v>
      </c>
    </row>
    <row r="103" spans="1:16" x14ac:dyDescent="0.2">
      <c r="A103" s="9" t="s">
        <v>11</v>
      </c>
      <c r="B103" s="10" t="s">
        <v>506</v>
      </c>
      <c r="C103" s="10" t="s">
        <v>505</v>
      </c>
      <c r="D103" s="9" t="s">
        <v>4</v>
      </c>
      <c r="E103" s="8" t="s">
        <v>504</v>
      </c>
      <c r="F103" s="7" t="s">
        <v>493</v>
      </c>
      <c r="G103" s="6">
        <v>12.195</v>
      </c>
      <c r="H103" s="5">
        <v>0</v>
      </c>
      <c r="I103" s="5">
        <f>ROUND(ROUND(H103,2)*ROUND(G103,3),2)</f>
        <v>0</v>
      </c>
      <c r="O103">
        <f>(I103*21)/100</f>
        <v>0</v>
      </c>
      <c r="P103" t="s">
        <v>6</v>
      </c>
    </row>
    <row r="104" spans="1:16" x14ac:dyDescent="0.2">
      <c r="A104" s="4" t="s">
        <v>5</v>
      </c>
      <c r="E104" s="1" t="s">
        <v>4</v>
      </c>
    </row>
    <row r="105" spans="1:16" x14ac:dyDescent="0.2">
      <c r="A105" s="3" t="s">
        <v>3</v>
      </c>
      <c r="E105" s="2" t="s">
        <v>477</v>
      </c>
    </row>
    <row r="106" spans="1:16" ht="216.75" x14ac:dyDescent="0.2">
      <c r="A106" t="s">
        <v>1</v>
      </c>
      <c r="E106" s="1" t="s">
        <v>503</v>
      </c>
    </row>
    <row r="107" spans="1:16" s="40" customFormat="1" x14ac:dyDescent="0.2">
      <c r="A107" s="34" t="s">
        <v>11</v>
      </c>
      <c r="B107" s="35" t="s">
        <v>502</v>
      </c>
      <c r="C107" s="35" t="s">
        <v>501</v>
      </c>
      <c r="D107" s="34" t="s">
        <v>4</v>
      </c>
      <c r="E107" s="36" t="s">
        <v>500</v>
      </c>
      <c r="F107" s="37" t="s">
        <v>493</v>
      </c>
      <c r="G107" s="38">
        <v>3.2</v>
      </c>
      <c r="H107" s="39">
        <v>0</v>
      </c>
      <c r="I107" s="39">
        <f>ROUND(ROUND(H107,2)*ROUND(G107,3),2)</f>
        <v>0</v>
      </c>
      <c r="O107" s="40">
        <f>(I107*21)/100</f>
        <v>0</v>
      </c>
      <c r="P107" s="40" t="s">
        <v>6</v>
      </c>
    </row>
    <row r="108" spans="1:16" x14ac:dyDescent="0.2">
      <c r="A108" s="4" t="s">
        <v>5</v>
      </c>
      <c r="E108" s="1" t="s">
        <v>4</v>
      </c>
    </row>
    <row r="109" spans="1:16" x14ac:dyDescent="0.2">
      <c r="A109" s="3" t="s">
        <v>3</v>
      </c>
      <c r="E109" s="2" t="s">
        <v>477</v>
      </c>
    </row>
    <row r="110" spans="1:16" ht="216.75" x14ac:dyDescent="0.2">
      <c r="A110" t="s">
        <v>1</v>
      </c>
      <c r="E110" s="1" t="s">
        <v>492</v>
      </c>
    </row>
    <row r="111" spans="1:16" s="40" customFormat="1" x14ac:dyDescent="0.2">
      <c r="A111" s="34" t="s">
        <v>11</v>
      </c>
      <c r="B111" s="35" t="s">
        <v>499</v>
      </c>
      <c r="C111" s="35" t="s">
        <v>498</v>
      </c>
      <c r="D111" s="34" t="s">
        <v>4</v>
      </c>
      <c r="E111" s="36" t="s">
        <v>497</v>
      </c>
      <c r="F111" s="37" t="s">
        <v>493</v>
      </c>
      <c r="G111" s="38">
        <v>17.649999999999999</v>
      </c>
      <c r="H111" s="39">
        <v>0</v>
      </c>
      <c r="I111" s="39">
        <f>ROUND(ROUND(H111,2)*ROUND(G111,3),2)</f>
        <v>0</v>
      </c>
      <c r="O111" s="40">
        <f>(I111*21)/100</f>
        <v>0</v>
      </c>
      <c r="P111" s="40" t="s">
        <v>6</v>
      </c>
    </row>
    <row r="112" spans="1:16" x14ac:dyDescent="0.2">
      <c r="A112" s="4" t="s">
        <v>5</v>
      </c>
      <c r="E112" s="1" t="s">
        <v>4</v>
      </c>
    </row>
    <row r="113" spans="1:16" x14ac:dyDescent="0.2">
      <c r="A113" s="3" t="s">
        <v>3</v>
      </c>
      <c r="E113" s="2" t="s">
        <v>477</v>
      </c>
    </row>
    <row r="114" spans="1:16" ht="216.75" x14ac:dyDescent="0.2">
      <c r="A114" t="s">
        <v>1</v>
      </c>
      <c r="E114" s="1" t="s">
        <v>492</v>
      </c>
    </row>
    <row r="115" spans="1:16" s="40" customFormat="1" x14ac:dyDescent="0.2">
      <c r="A115" s="34" t="s">
        <v>11</v>
      </c>
      <c r="B115" s="35" t="s">
        <v>496</v>
      </c>
      <c r="C115" s="35" t="s">
        <v>495</v>
      </c>
      <c r="D115" s="34" t="s">
        <v>4</v>
      </c>
      <c r="E115" s="36" t="s">
        <v>494</v>
      </c>
      <c r="F115" s="37" t="s">
        <v>493</v>
      </c>
      <c r="G115" s="38">
        <v>54.98</v>
      </c>
      <c r="H115" s="39">
        <v>0</v>
      </c>
      <c r="I115" s="39">
        <f>ROUND(ROUND(H115,2)*ROUND(G115,3),2)</f>
        <v>0</v>
      </c>
      <c r="O115" s="40">
        <f>(I115*21)/100</f>
        <v>0</v>
      </c>
      <c r="P115" s="40" t="s">
        <v>6</v>
      </c>
    </row>
    <row r="116" spans="1:16" x14ac:dyDescent="0.2">
      <c r="A116" s="4" t="s">
        <v>5</v>
      </c>
      <c r="E116" s="1" t="s">
        <v>4</v>
      </c>
    </row>
    <row r="117" spans="1:16" x14ac:dyDescent="0.2">
      <c r="A117" s="3" t="s">
        <v>3</v>
      </c>
      <c r="E117" s="2" t="s">
        <v>477</v>
      </c>
    </row>
    <row r="118" spans="1:16" ht="216.75" x14ac:dyDescent="0.2">
      <c r="A118" t="s">
        <v>1</v>
      </c>
      <c r="E118" s="1" t="s">
        <v>492</v>
      </c>
    </row>
    <row r="119" spans="1:16" ht="25.5" x14ac:dyDescent="0.2">
      <c r="A119" s="9" t="s">
        <v>11</v>
      </c>
      <c r="B119" s="10" t="s">
        <v>491</v>
      </c>
      <c r="C119" s="10" t="s">
        <v>490</v>
      </c>
      <c r="D119" s="9" t="s">
        <v>4</v>
      </c>
      <c r="E119" s="8" t="s">
        <v>489</v>
      </c>
      <c r="F119" s="7" t="s">
        <v>49</v>
      </c>
      <c r="G119" s="6">
        <v>64</v>
      </c>
      <c r="H119" s="5">
        <v>0</v>
      </c>
      <c r="I119" s="5">
        <f>ROUND(ROUND(H119,2)*ROUND(G119,3),2)</f>
        <v>0</v>
      </c>
      <c r="O119">
        <f>(I119*21)/100</f>
        <v>0</v>
      </c>
      <c r="P119" t="s">
        <v>6</v>
      </c>
    </row>
    <row r="120" spans="1:16" x14ac:dyDescent="0.2">
      <c r="A120" s="4" t="s">
        <v>5</v>
      </c>
      <c r="E120" s="1" t="s">
        <v>4</v>
      </c>
    </row>
    <row r="121" spans="1:16" x14ac:dyDescent="0.2">
      <c r="A121" s="3" t="s">
        <v>3</v>
      </c>
      <c r="E121" s="2" t="s">
        <v>477</v>
      </c>
    </row>
    <row r="122" spans="1:16" ht="114.75" x14ac:dyDescent="0.2">
      <c r="A122" t="s">
        <v>1</v>
      </c>
      <c r="E122" s="1" t="s">
        <v>485</v>
      </c>
    </row>
    <row r="123" spans="1:16" ht="25.5" x14ac:dyDescent="0.2">
      <c r="A123" s="9" t="s">
        <v>11</v>
      </c>
      <c r="B123" s="10" t="s">
        <v>488</v>
      </c>
      <c r="C123" s="10" t="s">
        <v>487</v>
      </c>
      <c r="D123" s="9" t="s">
        <v>4</v>
      </c>
      <c r="E123" s="8" t="s">
        <v>486</v>
      </c>
      <c r="F123" s="7" t="s">
        <v>49</v>
      </c>
      <c r="G123" s="6">
        <v>20</v>
      </c>
      <c r="H123" s="5">
        <v>0</v>
      </c>
      <c r="I123" s="5">
        <f>ROUND(ROUND(H123,2)*ROUND(G123,3),2)</f>
        <v>0</v>
      </c>
      <c r="O123">
        <f>(I123*21)/100</f>
        <v>0</v>
      </c>
      <c r="P123" t="s">
        <v>6</v>
      </c>
    </row>
    <row r="124" spans="1:16" x14ac:dyDescent="0.2">
      <c r="A124" s="4" t="s">
        <v>5</v>
      </c>
      <c r="E124" s="1" t="s">
        <v>4</v>
      </c>
    </row>
    <row r="125" spans="1:16" x14ac:dyDescent="0.2">
      <c r="A125" s="3" t="s">
        <v>3</v>
      </c>
      <c r="E125" s="2" t="s">
        <v>477</v>
      </c>
    </row>
    <row r="126" spans="1:16" ht="114.75" x14ac:dyDescent="0.2">
      <c r="A126" t="s">
        <v>1</v>
      </c>
      <c r="E126" s="1" t="s">
        <v>485</v>
      </c>
    </row>
    <row r="127" spans="1:16" x14ac:dyDescent="0.2">
      <c r="A127" s="9" t="s">
        <v>11</v>
      </c>
      <c r="B127" s="10" t="s">
        <v>484</v>
      </c>
      <c r="C127" s="10" t="s">
        <v>483</v>
      </c>
      <c r="D127" s="9" t="s">
        <v>4</v>
      </c>
      <c r="E127" s="8" t="s">
        <v>482</v>
      </c>
      <c r="F127" s="7" t="s">
        <v>49</v>
      </c>
      <c r="G127" s="6">
        <v>587</v>
      </c>
      <c r="H127" s="5">
        <v>0</v>
      </c>
      <c r="I127" s="5">
        <f>ROUND(ROUND(H127,2)*ROUND(G127,3),2)</f>
        <v>0</v>
      </c>
      <c r="O127">
        <f>(I127*21)/100</f>
        <v>0</v>
      </c>
      <c r="P127" t="s">
        <v>6</v>
      </c>
    </row>
    <row r="128" spans="1:16" x14ac:dyDescent="0.2">
      <c r="A128" s="4" t="s">
        <v>5</v>
      </c>
      <c r="E128" s="1" t="s">
        <v>4</v>
      </c>
    </row>
    <row r="129" spans="1:18" x14ac:dyDescent="0.2">
      <c r="A129" s="3" t="s">
        <v>3</v>
      </c>
      <c r="E129" s="2" t="s">
        <v>477</v>
      </c>
    </row>
    <row r="130" spans="1:18" ht="102" x14ac:dyDescent="0.2">
      <c r="A130" t="s">
        <v>1</v>
      </c>
      <c r="E130" s="1" t="s">
        <v>481</v>
      </c>
    </row>
    <row r="131" spans="1:18" x14ac:dyDescent="0.2">
      <c r="A131" s="9" t="s">
        <v>11</v>
      </c>
      <c r="B131" s="10" t="s">
        <v>480</v>
      </c>
      <c r="C131" s="10" t="s">
        <v>479</v>
      </c>
      <c r="D131" s="9" t="s">
        <v>4</v>
      </c>
      <c r="E131" s="8" t="s">
        <v>478</v>
      </c>
      <c r="F131" s="7" t="s">
        <v>49</v>
      </c>
      <c r="G131" s="6">
        <v>84</v>
      </c>
      <c r="H131" s="5">
        <v>0</v>
      </c>
      <c r="I131" s="5">
        <f>ROUND(ROUND(H131,2)*ROUND(G131,3),2)</f>
        <v>0</v>
      </c>
      <c r="O131">
        <f>(I131*21)/100</f>
        <v>0</v>
      </c>
      <c r="P131" t="s">
        <v>6</v>
      </c>
    </row>
    <row r="132" spans="1:18" x14ac:dyDescent="0.2">
      <c r="A132" s="4" t="s">
        <v>5</v>
      </c>
      <c r="E132" s="1" t="s">
        <v>4</v>
      </c>
    </row>
    <row r="133" spans="1:18" x14ac:dyDescent="0.2">
      <c r="A133" s="3" t="s">
        <v>3</v>
      </c>
      <c r="E133" s="2" t="s">
        <v>477</v>
      </c>
    </row>
    <row r="134" spans="1:18" ht="102" x14ac:dyDescent="0.2">
      <c r="A134" t="s">
        <v>1</v>
      </c>
      <c r="E134" s="1" t="s">
        <v>476</v>
      </c>
    </row>
    <row r="135" spans="1:18" x14ac:dyDescent="0.2">
      <c r="A135" s="9" t="s">
        <v>11</v>
      </c>
      <c r="B135" s="10" t="s">
        <v>475</v>
      </c>
      <c r="C135" s="10" t="s">
        <v>474</v>
      </c>
      <c r="D135" s="9" t="s">
        <v>4</v>
      </c>
      <c r="E135" s="8" t="s">
        <v>473</v>
      </c>
      <c r="F135" s="7" t="s">
        <v>13</v>
      </c>
      <c r="G135" s="6">
        <v>400</v>
      </c>
      <c r="H135" s="5">
        <v>0</v>
      </c>
      <c r="I135" s="5">
        <f>ROUND(ROUND(H135,2)*ROUND(G135,3),2)</f>
        <v>0</v>
      </c>
      <c r="O135">
        <f>(I135*21)/100</f>
        <v>0</v>
      </c>
      <c r="P135" t="s">
        <v>6</v>
      </c>
    </row>
    <row r="136" spans="1:18" x14ac:dyDescent="0.2">
      <c r="A136" s="4" t="s">
        <v>5</v>
      </c>
      <c r="E136" s="1" t="s">
        <v>4</v>
      </c>
    </row>
    <row r="137" spans="1:18" x14ac:dyDescent="0.2">
      <c r="A137" s="3" t="s">
        <v>3</v>
      </c>
      <c r="E137" s="2" t="s">
        <v>168</v>
      </c>
    </row>
    <row r="138" spans="1:18" ht="114.75" x14ac:dyDescent="0.2">
      <c r="A138" t="s">
        <v>1</v>
      </c>
      <c r="E138" s="1" t="s">
        <v>472</v>
      </c>
    </row>
    <row r="139" spans="1:18" x14ac:dyDescent="0.2">
      <c r="A139" s="9" t="s">
        <v>11</v>
      </c>
      <c r="B139" s="10" t="s">
        <v>471</v>
      </c>
      <c r="C139" s="10" t="s">
        <v>470</v>
      </c>
      <c r="D139" s="9" t="s">
        <v>4</v>
      </c>
      <c r="E139" s="8" t="s">
        <v>469</v>
      </c>
      <c r="F139" s="7" t="s">
        <v>13</v>
      </c>
      <c r="G139" s="6">
        <v>400</v>
      </c>
      <c r="H139" s="5">
        <v>0</v>
      </c>
      <c r="I139" s="5">
        <f>ROUND(ROUND(H139,2)*ROUND(G139,3),2)</f>
        <v>0</v>
      </c>
      <c r="O139">
        <f>(I139*21)/100</f>
        <v>0</v>
      </c>
      <c r="P139" t="s">
        <v>6</v>
      </c>
    </row>
    <row r="140" spans="1:18" x14ac:dyDescent="0.2">
      <c r="A140" s="4" t="s">
        <v>5</v>
      </c>
      <c r="E140" s="1" t="s">
        <v>4</v>
      </c>
    </row>
    <row r="141" spans="1:18" x14ac:dyDescent="0.2">
      <c r="A141" s="3" t="s">
        <v>3</v>
      </c>
      <c r="E141" s="2" t="s">
        <v>168</v>
      </c>
    </row>
    <row r="142" spans="1:18" ht="114.75" x14ac:dyDescent="0.2">
      <c r="A142" t="s">
        <v>1</v>
      </c>
      <c r="E142" s="1" t="s">
        <v>468</v>
      </c>
    </row>
    <row r="143" spans="1:18" ht="12.75" customHeight="1" x14ac:dyDescent="0.2">
      <c r="A143" s="12" t="s">
        <v>64</v>
      </c>
      <c r="B143" s="12"/>
      <c r="C143" s="14" t="s">
        <v>467</v>
      </c>
      <c r="D143" s="12"/>
      <c r="E143" s="13" t="s">
        <v>466</v>
      </c>
      <c r="F143" s="12"/>
      <c r="G143" s="12"/>
      <c r="H143" s="12"/>
      <c r="I143" s="11">
        <f>0+Q143</f>
        <v>0</v>
      </c>
      <c r="O143">
        <f>0+R143</f>
        <v>0</v>
      </c>
      <c r="Q143">
        <f>0+I144+I148+I152+I156+I160+I164+I168+I172+I176+I180+I184+I188+I192+I196+I200+I204</f>
        <v>0</v>
      </c>
      <c r="R143">
        <f>0+O144+O148+O152+O156+O160+O164+O168+O172+O176+O180+O184+O188+O192+O196+O200+O204</f>
        <v>0</v>
      </c>
    </row>
    <row r="144" spans="1:18" x14ac:dyDescent="0.2">
      <c r="A144" s="9" t="s">
        <v>11</v>
      </c>
      <c r="B144" s="10" t="s">
        <v>465</v>
      </c>
      <c r="C144" s="10" t="s">
        <v>464</v>
      </c>
      <c r="D144" s="9" t="s">
        <v>4</v>
      </c>
      <c r="E144" s="8" t="s">
        <v>463</v>
      </c>
      <c r="F144" s="7" t="s">
        <v>49</v>
      </c>
      <c r="G144" s="6">
        <v>4</v>
      </c>
      <c r="H144" s="5">
        <v>0</v>
      </c>
      <c r="I144" s="5">
        <f>ROUND(ROUND(H144,2)*ROUND(G144,3),2)</f>
        <v>0</v>
      </c>
      <c r="O144">
        <f>(I144*21)/100</f>
        <v>0</v>
      </c>
      <c r="P144" t="s">
        <v>6</v>
      </c>
    </row>
    <row r="145" spans="1:16" x14ac:dyDescent="0.2">
      <c r="A145" s="4" t="s">
        <v>5</v>
      </c>
      <c r="E145" s="1" t="s">
        <v>4</v>
      </c>
    </row>
    <row r="146" spans="1:16" x14ac:dyDescent="0.2">
      <c r="A146" s="3" t="s">
        <v>3</v>
      </c>
      <c r="E146" s="2" t="s">
        <v>122</v>
      </c>
    </row>
    <row r="147" spans="1:16" ht="114.75" x14ac:dyDescent="0.2">
      <c r="A147" t="s">
        <v>1</v>
      </c>
      <c r="E147" s="1" t="s">
        <v>462</v>
      </c>
    </row>
    <row r="148" spans="1:16" x14ac:dyDescent="0.2">
      <c r="A148" s="9" t="s">
        <v>11</v>
      </c>
      <c r="B148" s="10" t="s">
        <v>461</v>
      </c>
      <c r="C148" s="10" t="s">
        <v>460</v>
      </c>
      <c r="D148" s="9" t="s">
        <v>4</v>
      </c>
      <c r="E148" s="8" t="s">
        <v>459</v>
      </c>
      <c r="F148" s="7" t="s">
        <v>49</v>
      </c>
      <c r="G148" s="6">
        <v>4</v>
      </c>
      <c r="H148" s="5">
        <v>0</v>
      </c>
      <c r="I148" s="5">
        <f>ROUND(ROUND(H148,2)*ROUND(G148,3),2)</f>
        <v>0</v>
      </c>
      <c r="O148">
        <f>(I148*21)/100</f>
        <v>0</v>
      </c>
      <c r="P148" t="s">
        <v>6</v>
      </c>
    </row>
    <row r="149" spans="1:16" x14ac:dyDescent="0.2">
      <c r="A149" s="4" t="s">
        <v>5</v>
      </c>
      <c r="E149" s="1" t="s">
        <v>4</v>
      </c>
    </row>
    <row r="150" spans="1:16" x14ac:dyDescent="0.2">
      <c r="A150" s="3" t="s">
        <v>3</v>
      </c>
      <c r="E150" s="2" t="s">
        <v>122</v>
      </c>
    </row>
    <row r="151" spans="1:16" ht="165.75" x14ac:dyDescent="0.2">
      <c r="A151" t="s">
        <v>1</v>
      </c>
      <c r="E151" s="1" t="s">
        <v>458</v>
      </c>
    </row>
    <row r="152" spans="1:16" x14ac:dyDescent="0.2">
      <c r="A152" s="9" t="s">
        <v>11</v>
      </c>
      <c r="B152" s="10" t="s">
        <v>457</v>
      </c>
      <c r="C152" s="10" t="s">
        <v>456</v>
      </c>
      <c r="D152" s="9" t="s">
        <v>4</v>
      </c>
      <c r="E152" s="8" t="s">
        <v>455</v>
      </c>
      <c r="F152" s="7" t="s">
        <v>49</v>
      </c>
      <c r="G152" s="6">
        <v>4</v>
      </c>
      <c r="H152" s="5">
        <v>0</v>
      </c>
      <c r="I152" s="5">
        <f>ROUND(ROUND(H152,2)*ROUND(G152,3),2)</f>
        <v>0</v>
      </c>
      <c r="O152">
        <f>(I152*21)/100</f>
        <v>0</v>
      </c>
      <c r="P152" t="s">
        <v>6</v>
      </c>
    </row>
    <row r="153" spans="1:16" x14ac:dyDescent="0.2">
      <c r="A153" s="4" t="s">
        <v>5</v>
      </c>
      <c r="E153" s="1" t="s">
        <v>4</v>
      </c>
    </row>
    <row r="154" spans="1:16" x14ac:dyDescent="0.2">
      <c r="A154" s="3" t="s">
        <v>3</v>
      </c>
      <c r="E154" s="2" t="s">
        <v>122</v>
      </c>
    </row>
    <row r="155" spans="1:16" ht="114.75" x14ac:dyDescent="0.2">
      <c r="A155" t="s">
        <v>1</v>
      </c>
      <c r="E155" s="1" t="s">
        <v>454</v>
      </c>
    </row>
    <row r="156" spans="1:16" x14ac:dyDescent="0.2">
      <c r="A156" s="9" t="s">
        <v>11</v>
      </c>
      <c r="B156" s="10" t="s">
        <v>453</v>
      </c>
      <c r="C156" s="10" t="s">
        <v>452</v>
      </c>
      <c r="D156" s="9" t="s">
        <v>4</v>
      </c>
      <c r="E156" s="8" t="s">
        <v>451</v>
      </c>
      <c r="F156" s="7" t="s">
        <v>49</v>
      </c>
      <c r="G156" s="6">
        <v>4</v>
      </c>
      <c r="H156" s="5">
        <v>0</v>
      </c>
      <c r="I156" s="5">
        <f>ROUND(ROUND(H156,2)*ROUND(G156,3),2)</f>
        <v>0</v>
      </c>
      <c r="O156">
        <f>(I156*21)/100</f>
        <v>0</v>
      </c>
      <c r="P156" t="s">
        <v>6</v>
      </c>
    </row>
    <row r="157" spans="1:16" x14ac:dyDescent="0.2">
      <c r="A157" s="4" t="s">
        <v>5</v>
      </c>
      <c r="E157" s="1" t="s">
        <v>4</v>
      </c>
    </row>
    <row r="158" spans="1:16" x14ac:dyDescent="0.2">
      <c r="A158" s="3" t="s">
        <v>3</v>
      </c>
      <c r="E158" s="2" t="s">
        <v>122</v>
      </c>
    </row>
    <row r="159" spans="1:16" ht="165.75" x14ac:dyDescent="0.2">
      <c r="A159" t="s">
        <v>1</v>
      </c>
      <c r="E159" s="1" t="s">
        <v>450</v>
      </c>
    </row>
    <row r="160" spans="1:16" x14ac:dyDescent="0.2">
      <c r="A160" s="9" t="s">
        <v>11</v>
      </c>
      <c r="B160" s="10" t="s">
        <v>449</v>
      </c>
      <c r="C160" s="10" t="s">
        <v>448</v>
      </c>
      <c r="D160" s="9" t="s">
        <v>4</v>
      </c>
      <c r="E160" s="8" t="s">
        <v>447</v>
      </c>
      <c r="F160" s="7" t="s">
        <v>49</v>
      </c>
      <c r="G160" s="6">
        <v>1</v>
      </c>
      <c r="H160" s="5">
        <v>0</v>
      </c>
      <c r="I160" s="5">
        <f>ROUND(ROUND(H160,2)*ROUND(G160,3),2)</f>
        <v>0</v>
      </c>
      <c r="O160">
        <f>(I160*21)/100</f>
        <v>0</v>
      </c>
      <c r="P160" t="s">
        <v>6</v>
      </c>
    </row>
    <row r="161" spans="1:16" x14ac:dyDescent="0.2">
      <c r="A161" s="4" t="s">
        <v>5</v>
      </c>
      <c r="E161" s="1" t="s">
        <v>4</v>
      </c>
    </row>
    <row r="162" spans="1:16" x14ac:dyDescent="0.2">
      <c r="A162" s="3" t="s">
        <v>3</v>
      </c>
      <c r="E162" s="2" t="s">
        <v>122</v>
      </c>
    </row>
    <row r="163" spans="1:16" ht="114.75" x14ac:dyDescent="0.2">
      <c r="A163" t="s">
        <v>1</v>
      </c>
      <c r="E163" s="1" t="s">
        <v>446</v>
      </c>
    </row>
    <row r="164" spans="1:16" x14ac:dyDescent="0.2">
      <c r="A164" s="9" t="s">
        <v>11</v>
      </c>
      <c r="B164" s="10" t="s">
        <v>445</v>
      </c>
      <c r="C164" s="10" t="s">
        <v>444</v>
      </c>
      <c r="D164" s="9" t="s">
        <v>4</v>
      </c>
      <c r="E164" s="8" t="s">
        <v>443</v>
      </c>
      <c r="F164" s="7" t="s">
        <v>49</v>
      </c>
      <c r="G164" s="6">
        <v>3</v>
      </c>
      <c r="H164" s="5">
        <v>0</v>
      </c>
      <c r="I164" s="5">
        <f>ROUND(ROUND(H164,2)*ROUND(G164,3),2)</f>
        <v>0</v>
      </c>
      <c r="O164">
        <f>(I164*21)/100</f>
        <v>0</v>
      </c>
      <c r="P164" t="s">
        <v>6</v>
      </c>
    </row>
    <row r="165" spans="1:16" x14ac:dyDescent="0.2">
      <c r="A165" s="4" t="s">
        <v>5</v>
      </c>
      <c r="E165" s="1" t="s">
        <v>4</v>
      </c>
    </row>
    <row r="166" spans="1:16" x14ac:dyDescent="0.2">
      <c r="A166" s="3" t="s">
        <v>3</v>
      </c>
      <c r="E166" s="2" t="s">
        <v>85</v>
      </c>
    </row>
    <row r="167" spans="1:16" x14ac:dyDescent="0.2">
      <c r="A167" t="s">
        <v>1</v>
      </c>
      <c r="E167" s="1" t="s">
        <v>4</v>
      </c>
    </row>
    <row r="168" spans="1:16" x14ac:dyDescent="0.2">
      <c r="A168" s="9" t="s">
        <v>11</v>
      </c>
      <c r="B168" s="10" t="s">
        <v>442</v>
      </c>
      <c r="C168" s="10" t="s">
        <v>441</v>
      </c>
      <c r="D168" s="9" t="s">
        <v>4</v>
      </c>
      <c r="E168" s="8" t="s">
        <v>440</v>
      </c>
      <c r="F168" s="7" t="s">
        <v>49</v>
      </c>
      <c r="G168" s="6">
        <v>1</v>
      </c>
      <c r="H168" s="5">
        <v>0</v>
      </c>
      <c r="I168" s="5">
        <f>ROUND(ROUND(H168,2)*ROUND(G168,3),2)</f>
        <v>0</v>
      </c>
      <c r="O168">
        <f>(I168*21)/100</f>
        <v>0</v>
      </c>
      <c r="P168" t="s">
        <v>6</v>
      </c>
    </row>
    <row r="169" spans="1:16" x14ac:dyDescent="0.2">
      <c r="A169" s="4" t="s">
        <v>5</v>
      </c>
      <c r="E169" s="1" t="s">
        <v>4</v>
      </c>
    </row>
    <row r="170" spans="1:16" x14ac:dyDescent="0.2">
      <c r="A170" s="3" t="s">
        <v>3</v>
      </c>
      <c r="E170" s="2" t="s">
        <v>122</v>
      </c>
    </row>
    <row r="171" spans="1:16" ht="165.75" x14ac:dyDescent="0.2">
      <c r="A171" t="s">
        <v>1</v>
      </c>
      <c r="E171" s="1" t="s">
        <v>439</v>
      </c>
    </row>
    <row r="172" spans="1:16" x14ac:dyDescent="0.2">
      <c r="A172" s="9" t="s">
        <v>11</v>
      </c>
      <c r="B172" s="10" t="s">
        <v>438</v>
      </c>
      <c r="C172" s="10" t="s">
        <v>437</v>
      </c>
      <c r="D172" s="9" t="s">
        <v>4</v>
      </c>
      <c r="E172" s="8" t="s">
        <v>436</v>
      </c>
      <c r="F172" s="7" t="s">
        <v>49</v>
      </c>
      <c r="G172" s="6">
        <v>2</v>
      </c>
      <c r="H172" s="5">
        <v>0</v>
      </c>
      <c r="I172" s="5">
        <f>ROUND(ROUND(H172,2)*ROUND(G172,3),2)</f>
        <v>0</v>
      </c>
      <c r="O172">
        <f>(I172*21)/100</f>
        <v>0</v>
      </c>
      <c r="P172" t="s">
        <v>6</v>
      </c>
    </row>
    <row r="173" spans="1:16" x14ac:dyDescent="0.2">
      <c r="A173" s="4" t="s">
        <v>5</v>
      </c>
      <c r="E173" s="1" t="s">
        <v>4</v>
      </c>
    </row>
    <row r="174" spans="1:16" x14ac:dyDescent="0.2">
      <c r="A174" s="3" t="s">
        <v>3</v>
      </c>
      <c r="E174" s="2" t="s">
        <v>435</v>
      </c>
    </row>
    <row r="175" spans="1:16" ht="153" x14ac:dyDescent="0.2">
      <c r="A175" t="s">
        <v>1</v>
      </c>
      <c r="E175" s="1" t="s">
        <v>434</v>
      </c>
    </row>
    <row r="176" spans="1:16" x14ac:dyDescent="0.2">
      <c r="A176" s="9" t="s">
        <v>11</v>
      </c>
      <c r="B176" s="10" t="s">
        <v>433</v>
      </c>
      <c r="C176" s="10" t="s">
        <v>432</v>
      </c>
      <c r="D176" s="9" t="s">
        <v>4</v>
      </c>
      <c r="E176" s="8" t="s">
        <v>431</v>
      </c>
      <c r="F176" s="7" t="s">
        <v>49</v>
      </c>
      <c r="G176" s="6">
        <v>3</v>
      </c>
      <c r="H176" s="5">
        <v>0</v>
      </c>
      <c r="I176" s="5">
        <f>ROUND(ROUND(H176,2)*ROUND(G176,3),2)</f>
        <v>0</v>
      </c>
      <c r="O176">
        <f>(I176*21)/100</f>
        <v>0</v>
      </c>
      <c r="P176" t="s">
        <v>6</v>
      </c>
    </row>
    <row r="177" spans="1:16" x14ac:dyDescent="0.2">
      <c r="A177" s="4" t="s">
        <v>5</v>
      </c>
      <c r="E177" s="1" t="s">
        <v>4</v>
      </c>
    </row>
    <row r="178" spans="1:16" x14ac:dyDescent="0.2">
      <c r="A178" s="3" t="s">
        <v>3</v>
      </c>
      <c r="E178" s="2" t="s">
        <v>122</v>
      </c>
    </row>
    <row r="179" spans="1:16" ht="114.75" x14ac:dyDescent="0.2">
      <c r="A179" t="s">
        <v>1</v>
      </c>
      <c r="E179" s="1" t="s">
        <v>430</v>
      </c>
    </row>
    <row r="180" spans="1:16" x14ac:dyDescent="0.2">
      <c r="A180" s="9" t="s">
        <v>11</v>
      </c>
      <c r="B180" s="10" t="s">
        <v>429</v>
      </c>
      <c r="C180" s="10" t="s">
        <v>428</v>
      </c>
      <c r="D180" s="9" t="s">
        <v>4</v>
      </c>
      <c r="E180" s="8" t="s">
        <v>427</v>
      </c>
      <c r="F180" s="7" t="s">
        <v>49</v>
      </c>
      <c r="G180" s="6">
        <v>3</v>
      </c>
      <c r="H180" s="5">
        <v>0</v>
      </c>
      <c r="I180" s="5">
        <f>ROUND(ROUND(H180,2)*ROUND(G180,3),2)</f>
        <v>0</v>
      </c>
      <c r="O180">
        <f>(I180*21)/100</f>
        <v>0</v>
      </c>
      <c r="P180" t="s">
        <v>6</v>
      </c>
    </row>
    <row r="181" spans="1:16" x14ac:dyDescent="0.2">
      <c r="A181" s="4" t="s">
        <v>5</v>
      </c>
      <c r="E181" s="1" t="s">
        <v>4</v>
      </c>
    </row>
    <row r="182" spans="1:16" x14ac:dyDescent="0.2">
      <c r="A182" s="3" t="s">
        <v>3</v>
      </c>
      <c r="E182" s="2" t="s">
        <v>122</v>
      </c>
    </row>
    <row r="183" spans="1:16" ht="165.75" x14ac:dyDescent="0.2">
      <c r="A183" t="s">
        <v>1</v>
      </c>
      <c r="E183" s="1" t="s">
        <v>426</v>
      </c>
    </row>
    <row r="184" spans="1:16" x14ac:dyDescent="0.2">
      <c r="A184" s="9" t="s">
        <v>11</v>
      </c>
      <c r="B184" s="10" t="s">
        <v>425</v>
      </c>
      <c r="C184" s="10" t="s">
        <v>424</v>
      </c>
      <c r="D184" s="9" t="s">
        <v>4</v>
      </c>
      <c r="E184" s="8" t="s">
        <v>423</v>
      </c>
      <c r="F184" s="7" t="s">
        <v>49</v>
      </c>
      <c r="G184" s="6">
        <v>12</v>
      </c>
      <c r="H184" s="5">
        <v>0</v>
      </c>
      <c r="I184" s="5">
        <f>ROUND(ROUND(H184,2)*ROUND(G184,3),2)</f>
        <v>0</v>
      </c>
      <c r="O184">
        <f>(I184*21)/100</f>
        <v>0</v>
      </c>
      <c r="P184" t="s">
        <v>6</v>
      </c>
    </row>
    <row r="185" spans="1:16" x14ac:dyDescent="0.2">
      <c r="A185" s="4" t="s">
        <v>5</v>
      </c>
      <c r="E185" s="1" t="s">
        <v>4</v>
      </c>
    </row>
    <row r="186" spans="1:16" x14ac:dyDescent="0.2">
      <c r="A186" s="3" t="s">
        <v>3</v>
      </c>
      <c r="E186" s="2" t="s">
        <v>122</v>
      </c>
    </row>
    <row r="187" spans="1:16" ht="114.75" x14ac:dyDescent="0.2">
      <c r="A187" t="s">
        <v>1</v>
      </c>
      <c r="E187" s="1" t="s">
        <v>422</v>
      </c>
    </row>
    <row r="188" spans="1:16" x14ac:dyDescent="0.2">
      <c r="A188" s="9" t="s">
        <v>11</v>
      </c>
      <c r="B188" s="10" t="s">
        <v>421</v>
      </c>
      <c r="C188" s="10" t="s">
        <v>420</v>
      </c>
      <c r="D188" s="9" t="s">
        <v>4</v>
      </c>
      <c r="E188" s="8" t="s">
        <v>419</v>
      </c>
      <c r="F188" s="7" t="s">
        <v>49</v>
      </c>
      <c r="G188" s="6">
        <v>12</v>
      </c>
      <c r="H188" s="5">
        <v>0</v>
      </c>
      <c r="I188" s="5">
        <f>ROUND(ROUND(H188,2)*ROUND(G188,3),2)</f>
        <v>0</v>
      </c>
      <c r="O188">
        <f>(I188*21)/100</f>
        <v>0</v>
      </c>
      <c r="P188" t="s">
        <v>6</v>
      </c>
    </row>
    <row r="189" spans="1:16" x14ac:dyDescent="0.2">
      <c r="A189" s="4" t="s">
        <v>5</v>
      </c>
      <c r="E189" s="1" t="s">
        <v>4</v>
      </c>
    </row>
    <row r="190" spans="1:16" x14ac:dyDescent="0.2">
      <c r="A190" s="3" t="s">
        <v>3</v>
      </c>
      <c r="E190" s="2" t="s">
        <v>122</v>
      </c>
    </row>
    <row r="191" spans="1:16" ht="114.75" x14ac:dyDescent="0.2">
      <c r="A191" t="s">
        <v>1</v>
      </c>
      <c r="E191" s="1" t="s">
        <v>418</v>
      </c>
    </row>
    <row r="192" spans="1:16" ht="25.5" x14ac:dyDescent="0.2">
      <c r="A192" s="9" t="s">
        <v>11</v>
      </c>
      <c r="B192" s="10" t="s">
        <v>417</v>
      </c>
      <c r="C192" s="10" t="s">
        <v>416</v>
      </c>
      <c r="D192" s="9" t="s">
        <v>4</v>
      </c>
      <c r="E192" s="8" t="s">
        <v>415</v>
      </c>
      <c r="F192" s="7" t="s">
        <v>49</v>
      </c>
      <c r="G192" s="6">
        <v>7</v>
      </c>
      <c r="H192" s="5">
        <v>0</v>
      </c>
      <c r="I192" s="5">
        <f>ROUND(ROUND(H192,2)*ROUND(G192,3),2)</f>
        <v>0</v>
      </c>
      <c r="O192">
        <f>(I192*21)/100</f>
        <v>0</v>
      </c>
      <c r="P192" t="s">
        <v>6</v>
      </c>
    </row>
    <row r="193" spans="1:18" x14ac:dyDescent="0.2">
      <c r="A193" s="4" t="s">
        <v>5</v>
      </c>
      <c r="E193" s="1" t="s">
        <v>4</v>
      </c>
    </row>
    <row r="194" spans="1:18" x14ac:dyDescent="0.2">
      <c r="A194" s="3" t="s">
        <v>3</v>
      </c>
      <c r="E194" s="2" t="s">
        <v>122</v>
      </c>
    </row>
    <row r="195" spans="1:18" ht="114.75" x14ac:dyDescent="0.2">
      <c r="A195" t="s">
        <v>1</v>
      </c>
      <c r="E195" s="1" t="s">
        <v>414</v>
      </c>
    </row>
    <row r="196" spans="1:18" ht="25.5" x14ac:dyDescent="0.2">
      <c r="A196" s="9" t="s">
        <v>11</v>
      </c>
      <c r="B196" s="10" t="s">
        <v>413</v>
      </c>
      <c r="C196" s="10" t="s">
        <v>412</v>
      </c>
      <c r="D196" s="9" t="s">
        <v>4</v>
      </c>
      <c r="E196" s="8" t="s">
        <v>411</v>
      </c>
      <c r="F196" s="7" t="s">
        <v>49</v>
      </c>
      <c r="G196" s="6">
        <v>7</v>
      </c>
      <c r="H196" s="5">
        <v>0</v>
      </c>
      <c r="I196" s="5">
        <f>ROUND(ROUND(H196,2)*ROUND(G196,3),2)</f>
        <v>0</v>
      </c>
      <c r="O196">
        <f>(I196*21)/100</f>
        <v>0</v>
      </c>
      <c r="P196" t="s">
        <v>6</v>
      </c>
    </row>
    <row r="197" spans="1:18" x14ac:dyDescent="0.2">
      <c r="A197" s="4" t="s">
        <v>5</v>
      </c>
      <c r="E197" s="1" t="s">
        <v>4</v>
      </c>
    </row>
    <row r="198" spans="1:18" x14ac:dyDescent="0.2">
      <c r="A198" s="3" t="s">
        <v>3</v>
      </c>
      <c r="E198" s="2" t="s">
        <v>122</v>
      </c>
    </row>
    <row r="199" spans="1:18" ht="127.5" x14ac:dyDescent="0.2">
      <c r="A199" t="s">
        <v>1</v>
      </c>
      <c r="E199" s="1" t="s">
        <v>410</v>
      </c>
    </row>
    <row r="200" spans="1:18" ht="38.25" x14ac:dyDescent="0.2">
      <c r="A200" s="9" t="s">
        <v>11</v>
      </c>
      <c r="B200" s="10" t="s">
        <v>409</v>
      </c>
      <c r="C200" s="10" t="s">
        <v>408</v>
      </c>
      <c r="D200" s="9" t="s">
        <v>4</v>
      </c>
      <c r="E200" s="8" t="s">
        <v>407</v>
      </c>
      <c r="F200" s="7" t="s">
        <v>49</v>
      </c>
      <c r="G200" s="6">
        <v>1</v>
      </c>
      <c r="H200" s="5">
        <v>0</v>
      </c>
      <c r="I200" s="5">
        <f>ROUND(ROUND(H200,2)*ROUND(G200,3),2)</f>
        <v>0</v>
      </c>
      <c r="O200">
        <f>(I200*21)/100</f>
        <v>0</v>
      </c>
      <c r="P200" t="s">
        <v>6</v>
      </c>
    </row>
    <row r="201" spans="1:18" x14ac:dyDescent="0.2">
      <c r="A201" s="4" t="s">
        <v>5</v>
      </c>
      <c r="E201" s="1" t="s">
        <v>4</v>
      </c>
    </row>
    <row r="202" spans="1:18" x14ac:dyDescent="0.2">
      <c r="A202" s="3" t="s">
        <v>3</v>
      </c>
      <c r="E202" s="2" t="s">
        <v>122</v>
      </c>
    </row>
    <row r="203" spans="1:18" ht="140.25" x14ac:dyDescent="0.2">
      <c r="A203" t="s">
        <v>1</v>
      </c>
      <c r="E203" s="1" t="s">
        <v>406</v>
      </c>
    </row>
    <row r="204" spans="1:18" ht="25.5" x14ac:dyDescent="0.2">
      <c r="A204" s="9" t="s">
        <v>11</v>
      </c>
      <c r="B204" s="10" t="s">
        <v>405</v>
      </c>
      <c r="C204" s="10" t="s">
        <v>404</v>
      </c>
      <c r="D204" s="9" t="s">
        <v>4</v>
      </c>
      <c r="E204" s="8" t="s">
        <v>403</v>
      </c>
      <c r="F204" s="7" t="s">
        <v>49</v>
      </c>
      <c r="G204" s="6">
        <v>1</v>
      </c>
      <c r="H204" s="5">
        <v>0</v>
      </c>
      <c r="I204" s="5">
        <f>ROUND(ROUND(H204,2)*ROUND(G204,3),2)</f>
        <v>0</v>
      </c>
      <c r="O204">
        <f>(I204*21)/100</f>
        <v>0</v>
      </c>
      <c r="P204" t="s">
        <v>6</v>
      </c>
    </row>
    <row r="205" spans="1:18" x14ac:dyDescent="0.2">
      <c r="A205" s="4" t="s">
        <v>5</v>
      </c>
      <c r="E205" s="1" t="s">
        <v>4</v>
      </c>
    </row>
    <row r="206" spans="1:18" x14ac:dyDescent="0.2">
      <c r="A206" s="3" t="s">
        <v>3</v>
      </c>
      <c r="E206" s="2" t="s">
        <v>122</v>
      </c>
    </row>
    <row r="207" spans="1:18" ht="153" x14ac:dyDescent="0.2">
      <c r="A207" t="s">
        <v>1</v>
      </c>
      <c r="E207" s="1" t="s">
        <v>402</v>
      </c>
    </row>
    <row r="208" spans="1:18" ht="12.75" customHeight="1" x14ac:dyDescent="0.2">
      <c r="A208" s="12" t="s">
        <v>64</v>
      </c>
      <c r="B208" s="12"/>
      <c r="C208" s="14" t="s">
        <v>401</v>
      </c>
      <c r="D208" s="12"/>
      <c r="E208" s="13" t="s">
        <v>400</v>
      </c>
      <c r="F208" s="12"/>
      <c r="G208" s="12"/>
      <c r="H208" s="12"/>
      <c r="I208" s="11">
        <f>0+Q208</f>
        <v>0</v>
      </c>
      <c r="O208">
        <f>0+R208</f>
        <v>0</v>
      </c>
      <c r="Q208">
        <f>0+I209+I213+I217+I221+I225+I229</f>
        <v>0</v>
      </c>
      <c r="R208">
        <f>0+O209+O213+O217+O221+O225+O229</f>
        <v>0</v>
      </c>
    </row>
    <row r="209" spans="1:16" x14ac:dyDescent="0.2">
      <c r="A209" s="9" t="s">
        <v>11</v>
      </c>
      <c r="B209" s="10" t="s">
        <v>399</v>
      </c>
      <c r="C209" s="10" t="s">
        <v>398</v>
      </c>
      <c r="D209" s="9" t="s">
        <v>4</v>
      </c>
      <c r="E209" s="8" t="s">
        <v>397</v>
      </c>
      <c r="F209" s="7" t="s">
        <v>49</v>
      </c>
      <c r="G209" s="6">
        <v>10</v>
      </c>
      <c r="H209" s="5">
        <v>0</v>
      </c>
      <c r="I209" s="5">
        <f>ROUND(ROUND(H209,2)*ROUND(G209,3),2)</f>
        <v>0</v>
      </c>
      <c r="O209">
        <f>(I209*21)/100</f>
        <v>0</v>
      </c>
      <c r="P209" t="s">
        <v>6</v>
      </c>
    </row>
    <row r="210" spans="1:16" x14ac:dyDescent="0.2">
      <c r="A210" s="4" t="s">
        <v>5</v>
      </c>
      <c r="E210" s="1" t="s">
        <v>4</v>
      </c>
    </row>
    <row r="211" spans="1:16" x14ac:dyDescent="0.2">
      <c r="A211" s="3" t="s">
        <v>3</v>
      </c>
      <c r="E211" s="2" t="s">
        <v>122</v>
      </c>
    </row>
    <row r="212" spans="1:16" ht="63.75" x14ac:dyDescent="0.2">
      <c r="A212" t="s">
        <v>1</v>
      </c>
      <c r="E212" s="1" t="s">
        <v>396</v>
      </c>
    </row>
    <row r="213" spans="1:16" x14ac:dyDescent="0.2">
      <c r="A213" s="9" t="s">
        <v>11</v>
      </c>
      <c r="B213" s="10" t="s">
        <v>395</v>
      </c>
      <c r="C213" s="10" t="s">
        <v>394</v>
      </c>
      <c r="D213" s="9" t="s">
        <v>4</v>
      </c>
      <c r="E213" s="8" t="s">
        <v>393</v>
      </c>
      <c r="F213" s="7" t="s">
        <v>49</v>
      </c>
      <c r="G213" s="6">
        <v>10</v>
      </c>
      <c r="H213" s="5">
        <v>0</v>
      </c>
      <c r="I213" s="5">
        <f>ROUND(ROUND(H213,2)*ROUND(G213,3),2)</f>
        <v>0</v>
      </c>
      <c r="O213">
        <f>(I213*21)/100</f>
        <v>0</v>
      </c>
      <c r="P213" t="s">
        <v>6</v>
      </c>
    </row>
    <row r="214" spans="1:16" x14ac:dyDescent="0.2">
      <c r="A214" s="4" t="s">
        <v>5</v>
      </c>
      <c r="E214" s="1" t="s">
        <v>4</v>
      </c>
    </row>
    <row r="215" spans="1:16" x14ac:dyDescent="0.2">
      <c r="A215" s="3" t="s">
        <v>3</v>
      </c>
      <c r="E215" s="2" t="s">
        <v>122</v>
      </c>
    </row>
    <row r="216" spans="1:16" ht="127.5" x14ac:dyDescent="0.2">
      <c r="A216" t="s">
        <v>1</v>
      </c>
      <c r="E216" s="1" t="s">
        <v>392</v>
      </c>
    </row>
    <row r="217" spans="1:16" x14ac:dyDescent="0.2">
      <c r="A217" s="9" t="s">
        <v>11</v>
      </c>
      <c r="B217" s="10" t="s">
        <v>391</v>
      </c>
      <c r="C217" s="10" t="s">
        <v>390</v>
      </c>
      <c r="D217" s="9" t="s">
        <v>4</v>
      </c>
      <c r="E217" s="8" t="s">
        <v>389</v>
      </c>
      <c r="F217" s="7" t="s">
        <v>49</v>
      </c>
      <c r="G217" s="6">
        <v>1</v>
      </c>
      <c r="H217" s="5">
        <v>0</v>
      </c>
      <c r="I217" s="5">
        <f>ROUND(ROUND(H217,2)*ROUND(G217,3),2)</f>
        <v>0</v>
      </c>
      <c r="O217">
        <f>(I217*21)/100</f>
        <v>0</v>
      </c>
      <c r="P217" t="s">
        <v>6</v>
      </c>
    </row>
    <row r="218" spans="1:16" x14ac:dyDescent="0.2">
      <c r="A218" s="4" t="s">
        <v>5</v>
      </c>
      <c r="E218" s="1" t="s">
        <v>4</v>
      </c>
    </row>
    <row r="219" spans="1:16" x14ac:dyDescent="0.2">
      <c r="A219" s="3" t="s">
        <v>3</v>
      </c>
      <c r="E219" s="2" t="s">
        <v>384</v>
      </c>
    </row>
    <row r="220" spans="1:16" ht="114.75" x14ac:dyDescent="0.2">
      <c r="A220" t="s">
        <v>1</v>
      </c>
      <c r="E220" s="1" t="s">
        <v>388</v>
      </c>
    </row>
    <row r="221" spans="1:16" x14ac:dyDescent="0.2">
      <c r="A221" s="9" t="s">
        <v>11</v>
      </c>
      <c r="B221" s="10" t="s">
        <v>387</v>
      </c>
      <c r="C221" s="10" t="s">
        <v>386</v>
      </c>
      <c r="D221" s="9" t="s">
        <v>4</v>
      </c>
      <c r="E221" s="8" t="s">
        <v>385</v>
      </c>
      <c r="F221" s="7" t="s">
        <v>49</v>
      </c>
      <c r="G221" s="6">
        <v>1</v>
      </c>
      <c r="H221" s="5">
        <v>0</v>
      </c>
      <c r="I221" s="5">
        <f>ROUND(ROUND(H221,2)*ROUND(G221,3),2)</f>
        <v>0</v>
      </c>
      <c r="O221">
        <f>(I221*21)/100</f>
        <v>0</v>
      </c>
      <c r="P221" t="s">
        <v>6</v>
      </c>
    </row>
    <row r="222" spans="1:16" x14ac:dyDescent="0.2">
      <c r="A222" s="4" t="s">
        <v>5</v>
      </c>
      <c r="E222" s="1" t="s">
        <v>4</v>
      </c>
    </row>
    <row r="223" spans="1:16" x14ac:dyDescent="0.2">
      <c r="A223" s="3" t="s">
        <v>3</v>
      </c>
      <c r="E223" s="2" t="s">
        <v>384</v>
      </c>
    </row>
    <row r="224" spans="1:16" ht="102" x14ac:dyDescent="0.2">
      <c r="A224" t="s">
        <v>1</v>
      </c>
      <c r="E224" s="1" t="s">
        <v>383</v>
      </c>
    </row>
    <row r="225" spans="1:18" x14ac:dyDescent="0.2">
      <c r="A225" s="9" t="s">
        <v>11</v>
      </c>
      <c r="B225" s="10" t="s">
        <v>382</v>
      </c>
      <c r="C225" s="10" t="s">
        <v>381</v>
      </c>
      <c r="D225" s="9" t="s">
        <v>4</v>
      </c>
      <c r="E225" s="8" t="s">
        <v>380</v>
      </c>
      <c r="F225" s="7" t="s">
        <v>49</v>
      </c>
      <c r="G225" s="6">
        <v>2</v>
      </c>
      <c r="H225" s="5">
        <v>0</v>
      </c>
      <c r="I225" s="5">
        <f>ROUND(ROUND(H225,2)*ROUND(G225,3),2)</f>
        <v>0</v>
      </c>
      <c r="O225">
        <f>(I225*21)/100</f>
        <v>0</v>
      </c>
      <c r="P225" t="s">
        <v>6</v>
      </c>
    </row>
    <row r="226" spans="1:18" x14ac:dyDescent="0.2">
      <c r="A226" s="4" t="s">
        <v>5</v>
      </c>
      <c r="E226" s="1" t="s">
        <v>4</v>
      </c>
    </row>
    <row r="227" spans="1:18" x14ac:dyDescent="0.2">
      <c r="A227" s="3" t="s">
        <v>3</v>
      </c>
      <c r="E227" s="2" t="s">
        <v>2</v>
      </c>
    </row>
    <row r="228" spans="1:18" ht="114.75" x14ac:dyDescent="0.2">
      <c r="A228" t="s">
        <v>1</v>
      </c>
      <c r="E228" s="1" t="s">
        <v>379</v>
      </c>
    </row>
    <row r="229" spans="1:18" x14ac:dyDescent="0.2">
      <c r="A229" s="9" t="s">
        <v>11</v>
      </c>
      <c r="B229" s="10" t="s">
        <v>378</v>
      </c>
      <c r="C229" s="10" t="s">
        <v>377</v>
      </c>
      <c r="D229" s="9" t="s">
        <v>4</v>
      </c>
      <c r="E229" s="8" t="s">
        <v>376</v>
      </c>
      <c r="F229" s="7" t="s">
        <v>49</v>
      </c>
      <c r="G229" s="6">
        <v>2</v>
      </c>
      <c r="H229" s="5">
        <v>0</v>
      </c>
      <c r="I229" s="5">
        <f>ROUND(ROUND(H229,2)*ROUND(G229,3),2)</f>
        <v>0</v>
      </c>
      <c r="O229">
        <f>(I229*21)/100</f>
        <v>0</v>
      </c>
      <c r="P229" t="s">
        <v>6</v>
      </c>
    </row>
    <row r="230" spans="1:18" x14ac:dyDescent="0.2">
      <c r="A230" s="4" t="s">
        <v>5</v>
      </c>
      <c r="E230" s="1" t="s">
        <v>4</v>
      </c>
    </row>
    <row r="231" spans="1:18" x14ac:dyDescent="0.2">
      <c r="A231" s="3" t="s">
        <v>3</v>
      </c>
      <c r="E231" s="2" t="s">
        <v>2</v>
      </c>
    </row>
    <row r="232" spans="1:18" ht="127.5" x14ac:dyDescent="0.2">
      <c r="A232" t="s">
        <v>1</v>
      </c>
      <c r="E232" s="1" t="s">
        <v>375</v>
      </c>
    </row>
    <row r="233" spans="1:18" ht="12.75" customHeight="1" x14ac:dyDescent="0.2">
      <c r="A233" s="12" t="s">
        <v>64</v>
      </c>
      <c r="B233" s="12"/>
      <c r="C233" s="14" t="s">
        <v>374</v>
      </c>
      <c r="D233" s="12"/>
      <c r="E233" s="13" t="s">
        <v>373</v>
      </c>
      <c r="F233" s="12"/>
      <c r="G233" s="12"/>
      <c r="H233" s="12"/>
      <c r="I233" s="11">
        <f>0+Q233</f>
        <v>0</v>
      </c>
      <c r="O233">
        <f>0+R233</f>
        <v>0</v>
      </c>
      <c r="Q233">
        <f>0+I234+I238+I242+I246+I250+I254+I258</f>
        <v>0</v>
      </c>
      <c r="R233">
        <f>0+O234+O238+O242+O246+O250+O254+O258</f>
        <v>0</v>
      </c>
    </row>
    <row r="234" spans="1:18" x14ac:dyDescent="0.2">
      <c r="A234" s="9" t="s">
        <v>11</v>
      </c>
      <c r="B234" s="10" t="s">
        <v>372</v>
      </c>
      <c r="C234" s="10" t="s">
        <v>371</v>
      </c>
      <c r="D234" s="9" t="s">
        <v>4</v>
      </c>
      <c r="E234" s="8" t="s">
        <v>370</v>
      </c>
      <c r="F234" s="7" t="s">
        <v>49</v>
      </c>
      <c r="G234" s="6">
        <v>3</v>
      </c>
      <c r="H234" s="5">
        <v>0</v>
      </c>
      <c r="I234" s="5">
        <f>ROUND(ROUND(H234,2)*ROUND(G234,3),2)</f>
        <v>0</v>
      </c>
      <c r="O234">
        <f>(I234*21)/100</f>
        <v>0</v>
      </c>
      <c r="P234" t="s">
        <v>6</v>
      </c>
    </row>
    <row r="235" spans="1:18" x14ac:dyDescent="0.2">
      <c r="A235" s="4" t="s">
        <v>5</v>
      </c>
      <c r="E235" s="1" t="s">
        <v>4</v>
      </c>
    </row>
    <row r="236" spans="1:18" x14ac:dyDescent="0.2">
      <c r="A236" s="3" t="s">
        <v>3</v>
      </c>
      <c r="E236" s="2" t="s">
        <v>122</v>
      </c>
    </row>
    <row r="237" spans="1:18" ht="114.75" x14ac:dyDescent="0.2">
      <c r="A237" t="s">
        <v>1</v>
      </c>
      <c r="E237" s="1" t="s">
        <v>369</v>
      </c>
    </row>
    <row r="238" spans="1:18" x14ac:dyDescent="0.2">
      <c r="A238" s="9" t="s">
        <v>11</v>
      </c>
      <c r="B238" s="10" t="s">
        <v>368</v>
      </c>
      <c r="C238" s="10" t="s">
        <v>367</v>
      </c>
      <c r="D238" s="9" t="s">
        <v>4</v>
      </c>
      <c r="E238" s="8" t="s">
        <v>366</v>
      </c>
      <c r="F238" s="7" t="s">
        <v>49</v>
      </c>
      <c r="G238" s="6">
        <v>3</v>
      </c>
      <c r="H238" s="5">
        <v>0</v>
      </c>
      <c r="I238" s="5">
        <f>ROUND(ROUND(H238,2)*ROUND(G238,3),2)</f>
        <v>0</v>
      </c>
      <c r="O238">
        <f>(I238*21)/100</f>
        <v>0</v>
      </c>
      <c r="P238" t="s">
        <v>6</v>
      </c>
    </row>
    <row r="239" spans="1:18" x14ac:dyDescent="0.2">
      <c r="A239" s="4" t="s">
        <v>5</v>
      </c>
      <c r="E239" s="1" t="s">
        <v>4</v>
      </c>
    </row>
    <row r="240" spans="1:18" x14ac:dyDescent="0.2">
      <c r="A240" s="3" t="s">
        <v>3</v>
      </c>
      <c r="E240" s="2" t="s">
        <v>122</v>
      </c>
    </row>
    <row r="241" spans="1:16" ht="140.25" x14ac:dyDescent="0.2">
      <c r="A241" t="s">
        <v>1</v>
      </c>
      <c r="E241" s="1" t="s">
        <v>365</v>
      </c>
    </row>
    <row r="242" spans="1:16" x14ac:dyDescent="0.2">
      <c r="A242" s="9" t="s">
        <v>11</v>
      </c>
      <c r="B242" s="10" t="s">
        <v>364</v>
      </c>
      <c r="C242" s="10" t="s">
        <v>363</v>
      </c>
      <c r="D242" s="9" t="s">
        <v>4</v>
      </c>
      <c r="E242" s="8" t="s">
        <v>362</v>
      </c>
      <c r="F242" s="7" t="s">
        <v>49</v>
      </c>
      <c r="G242" s="6">
        <v>2</v>
      </c>
      <c r="H242" s="5">
        <v>0</v>
      </c>
      <c r="I242" s="5">
        <f>ROUND(ROUND(H242,2)*ROUND(G242,3),2)</f>
        <v>0</v>
      </c>
      <c r="O242">
        <f>(I242*21)/100</f>
        <v>0</v>
      </c>
      <c r="P242" t="s">
        <v>6</v>
      </c>
    </row>
    <row r="243" spans="1:16" x14ac:dyDescent="0.2">
      <c r="A243" s="4" t="s">
        <v>5</v>
      </c>
      <c r="E243" s="1" t="s">
        <v>4</v>
      </c>
    </row>
    <row r="244" spans="1:16" x14ac:dyDescent="0.2">
      <c r="A244" s="3" t="s">
        <v>3</v>
      </c>
      <c r="E244" s="2" t="s">
        <v>122</v>
      </c>
    </row>
    <row r="245" spans="1:16" ht="114.75" x14ac:dyDescent="0.2">
      <c r="A245" t="s">
        <v>1</v>
      </c>
      <c r="E245" s="1" t="s">
        <v>361</v>
      </c>
    </row>
    <row r="246" spans="1:16" x14ac:dyDescent="0.2">
      <c r="A246" s="9" t="s">
        <v>11</v>
      </c>
      <c r="B246" s="10" t="s">
        <v>360</v>
      </c>
      <c r="C246" s="10" t="s">
        <v>359</v>
      </c>
      <c r="D246" s="9" t="s">
        <v>4</v>
      </c>
      <c r="E246" s="8" t="s">
        <v>358</v>
      </c>
      <c r="F246" s="7" t="s">
        <v>49</v>
      </c>
      <c r="G246" s="6">
        <v>2</v>
      </c>
      <c r="H246" s="5">
        <v>0</v>
      </c>
      <c r="I246" s="5">
        <f>ROUND(ROUND(H246,2)*ROUND(G246,3),2)</f>
        <v>0</v>
      </c>
      <c r="O246">
        <f>(I246*21)/100</f>
        <v>0</v>
      </c>
      <c r="P246" t="s">
        <v>6</v>
      </c>
    </row>
    <row r="247" spans="1:16" x14ac:dyDescent="0.2">
      <c r="A247" s="4" t="s">
        <v>5</v>
      </c>
      <c r="E247" s="1" t="s">
        <v>4</v>
      </c>
    </row>
    <row r="248" spans="1:16" x14ac:dyDescent="0.2">
      <c r="A248" s="3" t="s">
        <v>3</v>
      </c>
      <c r="E248" s="2" t="s">
        <v>122</v>
      </c>
    </row>
    <row r="249" spans="1:16" ht="153" x14ac:dyDescent="0.2">
      <c r="A249" t="s">
        <v>1</v>
      </c>
      <c r="E249" s="1" t="s">
        <v>357</v>
      </c>
    </row>
    <row r="250" spans="1:16" x14ac:dyDescent="0.2">
      <c r="A250" s="9" t="s">
        <v>11</v>
      </c>
      <c r="B250" s="10" t="s">
        <v>356</v>
      </c>
      <c r="C250" s="10" t="s">
        <v>355</v>
      </c>
      <c r="D250" s="9" t="s">
        <v>4</v>
      </c>
      <c r="E250" s="8" t="s">
        <v>354</v>
      </c>
      <c r="F250" s="7" t="s">
        <v>49</v>
      </c>
      <c r="G250" s="6">
        <v>4</v>
      </c>
      <c r="H250" s="5">
        <v>0</v>
      </c>
      <c r="I250" s="5">
        <f>ROUND(ROUND(H250,2)*ROUND(G250,3),2)</f>
        <v>0</v>
      </c>
      <c r="O250">
        <f>(I250*21)/100</f>
        <v>0</v>
      </c>
      <c r="P250" t="s">
        <v>6</v>
      </c>
    </row>
    <row r="251" spans="1:16" x14ac:dyDescent="0.2">
      <c r="A251" s="4" t="s">
        <v>5</v>
      </c>
      <c r="E251" s="1" t="s">
        <v>4</v>
      </c>
    </row>
    <row r="252" spans="1:16" x14ac:dyDescent="0.2">
      <c r="A252" s="3" t="s">
        <v>3</v>
      </c>
      <c r="E252" s="2" t="s">
        <v>2</v>
      </c>
    </row>
    <row r="253" spans="1:16" ht="153" x14ac:dyDescent="0.2">
      <c r="A253" t="s">
        <v>1</v>
      </c>
      <c r="E253" s="1" t="s">
        <v>353</v>
      </c>
    </row>
    <row r="254" spans="1:16" x14ac:dyDescent="0.2">
      <c r="A254" s="9" t="s">
        <v>11</v>
      </c>
      <c r="B254" s="10" t="s">
        <v>352</v>
      </c>
      <c r="C254" s="10" t="s">
        <v>351</v>
      </c>
      <c r="D254" s="9" t="s">
        <v>4</v>
      </c>
      <c r="E254" s="8" t="s">
        <v>350</v>
      </c>
      <c r="F254" s="7" t="s">
        <v>49</v>
      </c>
      <c r="G254" s="6">
        <v>2</v>
      </c>
      <c r="H254" s="5">
        <v>0</v>
      </c>
      <c r="I254" s="5">
        <f>ROUND(ROUND(H254,2)*ROUND(G254,3),2)</f>
        <v>0</v>
      </c>
      <c r="O254">
        <f>(I254*21)/100</f>
        <v>0</v>
      </c>
      <c r="P254" t="s">
        <v>6</v>
      </c>
    </row>
    <row r="255" spans="1:16" x14ac:dyDescent="0.2">
      <c r="A255" s="4" t="s">
        <v>5</v>
      </c>
      <c r="E255" s="1" t="s">
        <v>4</v>
      </c>
    </row>
    <row r="256" spans="1:16" x14ac:dyDescent="0.2">
      <c r="A256" s="3" t="s">
        <v>3</v>
      </c>
      <c r="E256" s="2" t="s">
        <v>122</v>
      </c>
    </row>
    <row r="257" spans="1:18" ht="114.75" x14ac:dyDescent="0.2">
      <c r="A257" t="s">
        <v>1</v>
      </c>
      <c r="E257" s="1" t="s">
        <v>349</v>
      </c>
    </row>
    <row r="258" spans="1:18" x14ac:dyDescent="0.2">
      <c r="A258" s="9" t="s">
        <v>11</v>
      </c>
      <c r="B258" s="10" t="s">
        <v>348</v>
      </c>
      <c r="C258" s="10" t="s">
        <v>347</v>
      </c>
      <c r="D258" s="9" t="s">
        <v>4</v>
      </c>
      <c r="E258" s="8" t="s">
        <v>346</v>
      </c>
      <c r="F258" s="7" t="s">
        <v>49</v>
      </c>
      <c r="G258" s="6">
        <v>2</v>
      </c>
      <c r="H258" s="5">
        <v>0</v>
      </c>
      <c r="I258" s="5">
        <f>ROUND(ROUND(H258,2)*ROUND(G258,3),2)</f>
        <v>0</v>
      </c>
      <c r="O258">
        <f>(I258*21)/100</f>
        <v>0</v>
      </c>
      <c r="P258" t="s">
        <v>6</v>
      </c>
    </row>
    <row r="259" spans="1:18" x14ac:dyDescent="0.2">
      <c r="A259" s="4" t="s">
        <v>5</v>
      </c>
      <c r="E259" s="1" t="s">
        <v>4</v>
      </c>
    </row>
    <row r="260" spans="1:18" x14ac:dyDescent="0.2">
      <c r="A260" s="3" t="s">
        <v>3</v>
      </c>
      <c r="E260" s="2" t="s">
        <v>122</v>
      </c>
    </row>
    <row r="261" spans="1:18" ht="127.5" x14ac:dyDescent="0.2">
      <c r="A261" t="s">
        <v>1</v>
      </c>
      <c r="E261" s="1" t="s">
        <v>345</v>
      </c>
    </row>
    <row r="262" spans="1:18" ht="12.75" customHeight="1" x14ac:dyDescent="0.2">
      <c r="A262" s="12" t="s">
        <v>64</v>
      </c>
      <c r="B262" s="12"/>
      <c r="C262" s="14" t="s">
        <v>344</v>
      </c>
      <c r="D262" s="12"/>
      <c r="E262" s="13" t="s">
        <v>343</v>
      </c>
      <c r="F262" s="12"/>
      <c r="G262" s="12"/>
      <c r="H262" s="12"/>
      <c r="I262" s="11">
        <f>0+Q262</f>
        <v>0</v>
      </c>
      <c r="O262">
        <f>0+R262</f>
        <v>0</v>
      </c>
      <c r="Q262">
        <f>0+I263+I267+I271+I275+I279+I283+I287+I291+I295+I299+I303+I307+I311+I315+I319+I323+I327+I331+I335+I339+I343+I347+I351+I355+I359+I363+I367+I371+I375+I379+I383</f>
        <v>0</v>
      </c>
      <c r="R262">
        <f>0+O263+O267+O271+O275+O279+O283+O287+O291+O295+O299+O303+O307+O311+O315+O319+O323+O327+O331+O335+O339+O343+O347+O351+O355+O359+O363+O367+O371+O375+O379+O383</f>
        <v>0</v>
      </c>
    </row>
    <row r="263" spans="1:18" x14ac:dyDescent="0.2">
      <c r="A263" s="9" t="s">
        <v>11</v>
      </c>
      <c r="B263" s="10" t="s">
        <v>342</v>
      </c>
      <c r="C263" s="10" t="s">
        <v>341</v>
      </c>
      <c r="D263" s="9" t="s">
        <v>4</v>
      </c>
      <c r="E263" s="8" t="s">
        <v>340</v>
      </c>
      <c r="F263" s="7" t="s">
        <v>49</v>
      </c>
      <c r="G263" s="6">
        <v>2</v>
      </c>
      <c r="H263" s="5">
        <v>0</v>
      </c>
      <c r="I263" s="5">
        <f>ROUND(ROUND(H263,2)*ROUND(G263,3),2)</f>
        <v>0</v>
      </c>
      <c r="O263">
        <f>(I263*21)/100</f>
        <v>0</v>
      </c>
      <c r="P263" t="s">
        <v>6</v>
      </c>
    </row>
    <row r="264" spans="1:18" x14ac:dyDescent="0.2">
      <c r="A264" s="4" t="s">
        <v>5</v>
      </c>
      <c r="E264" s="1" t="s">
        <v>4</v>
      </c>
    </row>
    <row r="265" spans="1:18" x14ac:dyDescent="0.2">
      <c r="A265" s="3" t="s">
        <v>3</v>
      </c>
      <c r="E265" s="2" t="s">
        <v>168</v>
      </c>
    </row>
    <row r="266" spans="1:18" ht="38.25" x14ac:dyDescent="0.2">
      <c r="A266" t="s">
        <v>1</v>
      </c>
      <c r="E266" s="1" t="s">
        <v>336</v>
      </c>
    </row>
    <row r="267" spans="1:18" ht="25.5" x14ac:dyDescent="0.2">
      <c r="A267" s="9" t="s">
        <v>11</v>
      </c>
      <c r="B267" s="10" t="s">
        <v>339</v>
      </c>
      <c r="C267" s="10" t="s">
        <v>338</v>
      </c>
      <c r="D267" s="9" t="s">
        <v>4</v>
      </c>
      <c r="E267" s="8" t="s">
        <v>337</v>
      </c>
      <c r="F267" s="7" t="s">
        <v>49</v>
      </c>
      <c r="G267" s="6">
        <v>2</v>
      </c>
      <c r="H267" s="5">
        <v>0</v>
      </c>
      <c r="I267" s="5">
        <f>ROUND(ROUND(H267,2)*ROUND(G267,3),2)</f>
        <v>0</v>
      </c>
      <c r="O267">
        <f>(I267*21)/100</f>
        <v>0</v>
      </c>
      <c r="P267" t="s">
        <v>6</v>
      </c>
    </row>
    <row r="268" spans="1:18" x14ac:dyDescent="0.2">
      <c r="A268" s="4" t="s">
        <v>5</v>
      </c>
      <c r="E268" s="1" t="s">
        <v>4</v>
      </c>
    </row>
    <row r="269" spans="1:18" x14ac:dyDescent="0.2">
      <c r="A269" s="3" t="s">
        <v>3</v>
      </c>
      <c r="E269" s="2" t="s">
        <v>168</v>
      </c>
    </row>
    <row r="270" spans="1:18" ht="38.25" x14ac:dyDescent="0.2">
      <c r="A270" t="s">
        <v>1</v>
      </c>
      <c r="E270" s="1" t="s">
        <v>336</v>
      </c>
    </row>
    <row r="271" spans="1:18" x14ac:dyDescent="0.2">
      <c r="A271" s="9" t="s">
        <v>11</v>
      </c>
      <c r="B271" s="10" t="s">
        <v>335</v>
      </c>
      <c r="C271" s="10" t="s">
        <v>334</v>
      </c>
      <c r="D271" s="9" t="s">
        <v>4</v>
      </c>
      <c r="E271" s="8" t="s">
        <v>333</v>
      </c>
      <c r="F271" s="7" t="s">
        <v>49</v>
      </c>
      <c r="G271" s="6">
        <v>1</v>
      </c>
      <c r="H271" s="5">
        <v>0</v>
      </c>
      <c r="I271" s="5">
        <f>ROUND(ROUND(H271,2)*ROUND(G271,3),2)</f>
        <v>0</v>
      </c>
      <c r="O271">
        <f>(I271*21)/100</f>
        <v>0</v>
      </c>
      <c r="P271" t="s">
        <v>6</v>
      </c>
    </row>
    <row r="272" spans="1:18" x14ac:dyDescent="0.2">
      <c r="A272" s="4" t="s">
        <v>5</v>
      </c>
      <c r="E272" s="1" t="s">
        <v>4</v>
      </c>
    </row>
    <row r="273" spans="1:16" x14ac:dyDescent="0.2">
      <c r="A273" s="3" t="s">
        <v>3</v>
      </c>
      <c r="E273" s="2" t="s">
        <v>145</v>
      </c>
    </row>
    <row r="274" spans="1:16" ht="114.75" x14ac:dyDescent="0.2">
      <c r="A274" t="s">
        <v>1</v>
      </c>
      <c r="E274" s="1" t="s">
        <v>332</v>
      </c>
    </row>
    <row r="275" spans="1:16" x14ac:dyDescent="0.2">
      <c r="A275" s="9" t="s">
        <v>11</v>
      </c>
      <c r="B275" s="10" t="s">
        <v>331</v>
      </c>
      <c r="C275" s="10" t="s">
        <v>330</v>
      </c>
      <c r="D275" s="9" t="s">
        <v>4</v>
      </c>
      <c r="E275" s="8" t="s">
        <v>329</v>
      </c>
      <c r="F275" s="7" t="s">
        <v>49</v>
      </c>
      <c r="G275" s="6">
        <v>1</v>
      </c>
      <c r="H275" s="5">
        <v>0</v>
      </c>
      <c r="I275" s="5">
        <f>ROUND(ROUND(H275,2)*ROUND(G275,3),2)</f>
        <v>0</v>
      </c>
      <c r="O275">
        <f>(I275*21)/100</f>
        <v>0</v>
      </c>
      <c r="P275" t="s">
        <v>6</v>
      </c>
    </row>
    <row r="276" spans="1:16" x14ac:dyDescent="0.2">
      <c r="A276" s="4" t="s">
        <v>5</v>
      </c>
      <c r="E276" s="1" t="s">
        <v>4</v>
      </c>
    </row>
    <row r="277" spans="1:16" x14ac:dyDescent="0.2">
      <c r="A277" s="3" t="s">
        <v>3</v>
      </c>
      <c r="E277" s="2" t="s">
        <v>145</v>
      </c>
    </row>
    <row r="278" spans="1:16" ht="102" x14ac:dyDescent="0.2">
      <c r="A278" t="s">
        <v>1</v>
      </c>
      <c r="E278" s="1" t="s">
        <v>328</v>
      </c>
    </row>
    <row r="279" spans="1:16" x14ac:dyDescent="0.2">
      <c r="A279" s="9" t="s">
        <v>11</v>
      </c>
      <c r="B279" s="10" t="s">
        <v>327</v>
      </c>
      <c r="C279" s="10" t="s">
        <v>326</v>
      </c>
      <c r="D279" s="9" t="s">
        <v>4</v>
      </c>
      <c r="E279" s="8" t="s">
        <v>325</v>
      </c>
      <c r="F279" s="7" t="s">
        <v>49</v>
      </c>
      <c r="G279" s="6">
        <v>1</v>
      </c>
      <c r="H279" s="5">
        <v>0</v>
      </c>
      <c r="I279" s="5">
        <f>ROUND(ROUND(H279,2)*ROUND(G279,3),2)</f>
        <v>0</v>
      </c>
      <c r="O279">
        <f>(I279*21)/100</f>
        <v>0</v>
      </c>
      <c r="P279" t="s">
        <v>6</v>
      </c>
    </row>
    <row r="280" spans="1:16" x14ac:dyDescent="0.2">
      <c r="A280" s="4" t="s">
        <v>5</v>
      </c>
      <c r="E280" s="1" t="s">
        <v>4</v>
      </c>
    </row>
    <row r="281" spans="1:16" x14ac:dyDescent="0.2">
      <c r="A281" s="3" t="s">
        <v>3</v>
      </c>
      <c r="E281" s="2" t="s">
        <v>122</v>
      </c>
    </row>
    <row r="282" spans="1:16" ht="76.5" x14ac:dyDescent="0.2">
      <c r="A282" t="s">
        <v>1</v>
      </c>
      <c r="E282" s="1" t="s">
        <v>324</v>
      </c>
    </row>
    <row r="283" spans="1:16" ht="25.5" x14ac:dyDescent="0.2">
      <c r="A283" s="9" t="s">
        <v>11</v>
      </c>
      <c r="B283" s="10" t="s">
        <v>323</v>
      </c>
      <c r="C283" s="10" t="s">
        <v>322</v>
      </c>
      <c r="D283" s="9" t="s">
        <v>4</v>
      </c>
      <c r="E283" s="8" t="s">
        <v>321</v>
      </c>
      <c r="F283" s="7" t="s">
        <v>235</v>
      </c>
      <c r="G283" s="6">
        <v>5</v>
      </c>
      <c r="H283" s="5">
        <v>0</v>
      </c>
      <c r="I283" s="5">
        <f>ROUND(ROUND(H283,2)*ROUND(G283,3),2)</f>
        <v>0</v>
      </c>
      <c r="O283">
        <f>(I283*21)/100</f>
        <v>0</v>
      </c>
      <c r="P283" t="s">
        <v>6</v>
      </c>
    </row>
    <row r="284" spans="1:16" x14ac:dyDescent="0.2">
      <c r="A284" s="4" t="s">
        <v>5</v>
      </c>
      <c r="E284" s="1" t="s">
        <v>4</v>
      </c>
    </row>
    <row r="285" spans="1:16" x14ac:dyDescent="0.2">
      <c r="A285" s="3" t="s">
        <v>3</v>
      </c>
      <c r="E285" s="2" t="s">
        <v>316</v>
      </c>
    </row>
    <row r="286" spans="1:16" ht="127.5" x14ac:dyDescent="0.2">
      <c r="A286" t="s">
        <v>1</v>
      </c>
      <c r="E286" s="1" t="s">
        <v>320</v>
      </c>
    </row>
    <row r="287" spans="1:16" ht="25.5" x14ac:dyDescent="0.2">
      <c r="A287" s="9" t="s">
        <v>11</v>
      </c>
      <c r="B287" s="10" t="s">
        <v>319</v>
      </c>
      <c r="C287" s="10" t="s">
        <v>318</v>
      </c>
      <c r="D287" s="9" t="s">
        <v>4</v>
      </c>
      <c r="E287" s="8" t="s">
        <v>317</v>
      </c>
      <c r="F287" s="7" t="s">
        <v>235</v>
      </c>
      <c r="G287" s="6">
        <v>5</v>
      </c>
      <c r="H287" s="5">
        <v>0</v>
      </c>
      <c r="I287" s="5">
        <f>ROUND(ROUND(H287,2)*ROUND(G287,3),2)</f>
        <v>0</v>
      </c>
      <c r="O287">
        <f>(I287*21)/100</f>
        <v>0</v>
      </c>
      <c r="P287" t="s">
        <v>6</v>
      </c>
    </row>
    <row r="288" spans="1:16" x14ac:dyDescent="0.2">
      <c r="A288" s="4" t="s">
        <v>5</v>
      </c>
      <c r="E288" s="1" t="s">
        <v>4</v>
      </c>
    </row>
    <row r="289" spans="1:16" x14ac:dyDescent="0.2">
      <c r="A289" s="3" t="s">
        <v>3</v>
      </c>
      <c r="E289" s="2" t="s">
        <v>316</v>
      </c>
    </row>
    <row r="290" spans="1:16" ht="127.5" x14ac:dyDescent="0.2">
      <c r="A290" t="s">
        <v>1</v>
      </c>
      <c r="E290" s="1" t="s">
        <v>315</v>
      </c>
    </row>
    <row r="291" spans="1:16" x14ac:dyDescent="0.2">
      <c r="A291" s="9" t="s">
        <v>11</v>
      </c>
      <c r="B291" s="10" t="s">
        <v>314</v>
      </c>
      <c r="C291" s="10" t="s">
        <v>313</v>
      </c>
      <c r="D291" s="9" t="s">
        <v>4</v>
      </c>
      <c r="E291" s="8" t="s">
        <v>312</v>
      </c>
      <c r="F291" s="7" t="s">
        <v>49</v>
      </c>
      <c r="G291" s="6">
        <v>1</v>
      </c>
      <c r="H291" s="5">
        <v>0</v>
      </c>
      <c r="I291" s="5">
        <f>ROUND(ROUND(H291,2)*ROUND(G291,3),2)</f>
        <v>0</v>
      </c>
      <c r="O291">
        <f>(I291*21)/100</f>
        <v>0</v>
      </c>
      <c r="P291" t="s">
        <v>6</v>
      </c>
    </row>
    <row r="292" spans="1:16" x14ac:dyDescent="0.2">
      <c r="A292" s="4" t="s">
        <v>5</v>
      </c>
      <c r="E292" s="1" t="s">
        <v>4</v>
      </c>
    </row>
    <row r="293" spans="1:16" x14ac:dyDescent="0.2">
      <c r="A293" s="3" t="s">
        <v>3</v>
      </c>
      <c r="E293" s="2" t="s">
        <v>145</v>
      </c>
    </row>
    <row r="294" spans="1:16" ht="127.5" x14ac:dyDescent="0.2">
      <c r="A294" t="s">
        <v>1</v>
      </c>
      <c r="E294" s="1" t="s">
        <v>311</v>
      </c>
    </row>
    <row r="295" spans="1:16" x14ac:dyDescent="0.2">
      <c r="A295" s="9" t="s">
        <v>11</v>
      </c>
      <c r="B295" s="10" t="s">
        <v>310</v>
      </c>
      <c r="C295" s="10" t="s">
        <v>309</v>
      </c>
      <c r="D295" s="9" t="s">
        <v>4</v>
      </c>
      <c r="E295" s="8" t="s">
        <v>308</v>
      </c>
      <c r="F295" s="7" t="s">
        <v>49</v>
      </c>
      <c r="G295" s="6">
        <v>1</v>
      </c>
      <c r="H295" s="5">
        <v>0</v>
      </c>
      <c r="I295" s="5">
        <f>ROUND(ROUND(H295,2)*ROUND(G295,3),2)</f>
        <v>0</v>
      </c>
      <c r="O295">
        <f>(I295*21)/100</f>
        <v>0</v>
      </c>
      <c r="P295" t="s">
        <v>6</v>
      </c>
    </row>
    <row r="296" spans="1:16" x14ac:dyDescent="0.2">
      <c r="A296" s="4" t="s">
        <v>5</v>
      </c>
      <c r="E296" s="1" t="s">
        <v>4</v>
      </c>
    </row>
    <row r="297" spans="1:16" x14ac:dyDescent="0.2">
      <c r="A297" s="3" t="s">
        <v>3</v>
      </c>
      <c r="E297" s="2" t="s">
        <v>145</v>
      </c>
    </row>
    <row r="298" spans="1:16" ht="114.75" x14ac:dyDescent="0.2">
      <c r="A298" t="s">
        <v>1</v>
      </c>
      <c r="E298" s="1" t="s">
        <v>307</v>
      </c>
    </row>
    <row r="299" spans="1:16" x14ac:dyDescent="0.2">
      <c r="A299" s="9" t="s">
        <v>11</v>
      </c>
      <c r="B299" s="10" t="s">
        <v>306</v>
      </c>
      <c r="C299" s="10" t="s">
        <v>305</v>
      </c>
      <c r="D299" s="9" t="s">
        <v>4</v>
      </c>
      <c r="E299" s="8" t="s">
        <v>304</v>
      </c>
      <c r="F299" s="7" t="s">
        <v>49</v>
      </c>
      <c r="G299" s="6">
        <v>1</v>
      </c>
      <c r="H299" s="5">
        <v>0</v>
      </c>
      <c r="I299" s="5">
        <f>ROUND(ROUND(H299,2)*ROUND(G299,3),2)</f>
        <v>0</v>
      </c>
      <c r="O299">
        <f>(I299*21)/100</f>
        <v>0</v>
      </c>
      <c r="P299" t="s">
        <v>6</v>
      </c>
    </row>
    <row r="300" spans="1:16" x14ac:dyDescent="0.2">
      <c r="A300" s="4" t="s">
        <v>5</v>
      </c>
      <c r="E300" s="1" t="s">
        <v>4</v>
      </c>
    </row>
    <row r="301" spans="1:16" x14ac:dyDescent="0.2">
      <c r="A301" s="3" t="s">
        <v>3</v>
      </c>
      <c r="E301" s="2" t="s">
        <v>145</v>
      </c>
    </row>
    <row r="302" spans="1:16" ht="127.5" x14ac:dyDescent="0.2">
      <c r="A302" t="s">
        <v>1</v>
      </c>
      <c r="E302" s="1" t="s">
        <v>303</v>
      </c>
    </row>
    <row r="303" spans="1:16" x14ac:dyDescent="0.2">
      <c r="A303" s="9" t="s">
        <v>11</v>
      </c>
      <c r="B303" s="10" t="s">
        <v>302</v>
      </c>
      <c r="C303" s="10" t="s">
        <v>301</v>
      </c>
      <c r="D303" s="9" t="s">
        <v>4</v>
      </c>
      <c r="E303" s="8" t="s">
        <v>300</v>
      </c>
      <c r="F303" s="7" t="s">
        <v>49</v>
      </c>
      <c r="G303" s="6">
        <v>1</v>
      </c>
      <c r="H303" s="5">
        <v>0</v>
      </c>
      <c r="I303" s="5">
        <f>ROUND(ROUND(H303,2)*ROUND(G303,3),2)</f>
        <v>0</v>
      </c>
      <c r="O303">
        <f>(I303*21)/100</f>
        <v>0</v>
      </c>
      <c r="P303" t="s">
        <v>6</v>
      </c>
    </row>
    <row r="304" spans="1:16" x14ac:dyDescent="0.2">
      <c r="A304" s="4" t="s">
        <v>5</v>
      </c>
      <c r="E304" s="1" t="s">
        <v>4</v>
      </c>
    </row>
    <row r="305" spans="1:16" x14ac:dyDescent="0.2">
      <c r="A305" s="3" t="s">
        <v>3</v>
      </c>
      <c r="E305" s="2" t="s">
        <v>145</v>
      </c>
    </row>
    <row r="306" spans="1:16" ht="102" x14ac:dyDescent="0.2">
      <c r="A306" t="s">
        <v>1</v>
      </c>
      <c r="E306" s="1" t="s">
        <v>299</v>
      </c>
    </row>
    <row r="307" spans="1:16" x14ac:dyDescent="0.2">
      <c r="A307" s="9" t="s">
        <v>11</v>
      </c>
      <c r="B307" s="10" t="s">
        <v>298</v>
      </c>
      <c r="C307" s="10" t="s">
        <v>297</v>
      </c>
      <c r="D307" s="9" t="s">
        <v>4</v>
      </c>
      <c r="E307" s="8" t="s">
        <v>296</v>
      </c>
      <c r="F307" s="7" t="s">
        <v>49</v>
      </c>
      <c r="G307" s="6">
        <v>1</v>
      </c>
      <c r="H307" s="5">
        <v>0</v>
      </c>
      <c r="I307" s="5">
        <f>ROUND(ROUND(H307,2)*ROUND(G307,3),2)</f>
        <v>0</v>
      </c>
      <c r="O307">
        <f>(I307*21)/100</f>
        <v>0</v>
      </c>
      <c r="P307" t="s">
        <v>6</v>
      </c>
    </row>
    <row r="308" spans="1:16" x14ac:dyDescent="0.2">
      <c r="A308" s="4" t="s">
        <v>5</v>
      </c>
      <c r="E308" s="1" t="s">
        <v>4</v>
      </c>
    </row>
    <row r="309" spans="1:16" x14ac:dyDescent="0.2">
      <c r="A309" s="3" t="s">
        <v>3</v>
      </c>
      <c r="E309" s="2" t="s">
        <v>122</v>
      </c>
    </row>
    <row r="310" spans="1:16" ht="51" x14ac:dyDescent="0.2">
      <c r="A310" t="s">
        <v>1</v>
      </c>
      <c r="E310" s="1" t="s">
        <v>295</v>
      </c>
    </row>
    <row r="311" spans="1:16" x14ac:dyDescent="0.2">
      <c r="A311" s="9" t="s">
        <v>11</v>
      </c>
      <c r="B311" s="10" t="s">
        <v>294</v>
      </c>
      <c r="C311" s="10" t="s">
        <v>293</v>
      </c>
      <c r="D311" s="9" t="s">
        <v>4</v>
      </c>
      <c r="E311" s="8" t="s">
        <v>292</v>
      </c>
      <c r="F311" s="7" t="s">
        <v>49</v>
      </c>
      <c r="G311" s="6">
        <v>1</v>
      </c>
      <c r="H311" s="5">
        <v>0</v>
      </c>
      <c r="I311" s="5">
        <f>ROUND(ROUND(H311,2)*ROUND(G311,3),2)</f>
        <v>0</v>
      </c>
      <c r="O311">
        <f>(I311*21)/100</f>
        <v>0</v>
      </c>
      <c r="P311" t="s">
        <v>6</v>
      </c>
    </row>
    <row r="312" spans="1:16" x14ac:dyDescent="0.2">
      <c r="A312" s="4" t="s">
        <v>5</v>
      </c>
      <c r="E312" s="1" t="s">
        <v>4</v>
      </c>
    </row>
    <row r="313" spans="1:16" x14ac:dyDescent="0.2">
      <c r="A313" s="3" t="s">
        <v>3</v>
      </c>
      <c r="E313" s="2" t="s">
        <v>145</v>
      </c>
    </row>
    <row r="314" spans="1:16" ht="102" x14ac:dyDescent="0.2">
      <c r="A314" t="s">
        <v>1</v>
      </c>
      <c r="E314" s="1" t="s">
        <v>288</v>
      </c>
    </row>
    <row r="315" spans="1:16" x14ac:dyDescent="0.2">
      <c r="A315" s="9" t="s">
        <v>11</v>
      </c>
      <c r="B315" s="10" t="s">
        <v>291</v>
      </c>
      <c r="C315" s="10" t="s">
        <v>290</v>
      </c>
      <c r="D315" s="9" t="s">
        <v>4</v>
      </c>
      <c r="E315" s="8" t="s">
        <v>289</v>
      </c>
      <c r="F315" s="7" t="s">
        <v>49</v>
      </c>
      <c r="G315" s="6">
        <v>1</v>
      </c>
      <c r="H315" s="5">
        <v>0</v>
      </c>
      <c r="I315" s="5">
        <f>ROUND(ROUND(H315,2)*ROUND(G315,3),2)</f>
        <v>0</v>
      </c>
      <c r="O315">
        <f>(I315*21)/100</f>
        <v>0</v>
      </c>
      <c r="P315" t="s">
        <v>6</v>
      </c>
    </row>
    <row r="316" spans="1:16" x14ac:dyDescent="0.2">
      <c r="A316" s="4" t="s">
        <v>5</v>
      </c>
      <c r="E316" s="1" t="s">
        <v>4</v>
      </c>
    </row>
    <row r="317" spans="1:16" x14ac:dyDescent="0.2">
      <c r="A317" s="3" t="s">
        <v>3</v>
      </c>
      <c r="E317" s="2" t="s">
        <v>145</v>
      </c>
    </row>
    <row r="318" spans="1:16" ht="102" x14ac:dyDescent="0.2">
      <c r="A318" t="s">
        <v>1</v>
      </c>
      <c r="E318" s="1" t="s">
        <v>288</v>
      </c>
    </row>
    <row r="319" spans="1:16" x14ac:dyDescent="0.2">
      <c r="A319" s="9" t="s">
        <v>11</v>
      </c>
      <c r="B319" s="10" t="s">
        <v>287</v>
      </c>
      <c r="C319" s="10" t="s">
        <v>286</v>
      </c>
      <c r="D319" s="9" t="s">
        <v>4</v>
      </c>
      <c r="E319" s="8" t="s">
        <v>285</v>
      </c>
      <c r="F319" s="7" t="s">
        <v>49</v>
      </c>
      <c r="G319" s="6">
        <v>2</v>
      </c>
      <c r="H319" s="5">
        <v>0</v>
      </c>
      <c r="I319" s="5">
        <f>ROUND(ROUND(H319,2)*ROUND(G319,3),2)</f>
        <v>0</v>
      </c>
      <c r="O319">
        <f>(I319*21)/100</f>
        <v>0</v>
      </c>
      <c r="P319" t="s">
        <v>6</v>
      </c>
    </row>
    <row r="320" spans="1:16" x14ac:dyDescent="0.2">
      <c r="A320" s="4" t="s">
        <v>5</v>
      </c>
      <c r="E320" s="1" t="s">
        <v>4</v>
      </c>
    </row>
    <row r="321" spans="1:16" x14ac:dyDescent="0.2">
      <c r="A321" s="3" t="s">
        <v>3</v>
      </c>
      <c r="E321" s="2" t="s">
        <v>145</v>
      </c>
    </row>
    <row r="322" spans="1:16" ht="114.75" x14ac:dyDescent="0.2">
      <c r="A322" t="s">
        <v>1</v>
      </c>
      <c r="E322" s="1" t="s">
        <v>284</v>
      </c>
    </row>
    <row r="323" spans="1:16" x14ac:dyDescent="0.2">
      <c r="A323" s="9" t="s">
        <v>11</v>
      </c>
      <c r="B323" s="10" t="s">
        <v>283</v>
      </c>
      <c r="C323" s="10" t="s">
        <v>282</v>
      </c>
      <c r="D323" s="9" t="s">
        <v>4</v>
      </c>
      <c r="E323" s="8" t="s">
        <v>281</v>
      </c>
      <c r="F323" s="7" t="s">
        <v>49</v>
      </c>
      <c r="G323" s="6">
        <v>1</v>
      </c>
      <c r="H323" s="5">
        <v>0</v>
      </c>
      <c r="I323" s="5">
        <f>ROUND(ROUND(H323,2)*ROUND(G323,3),2)</f>
        <v>0</v>
      </c>
      <c r="O323">
        <f>(I323*21)/100</f>
        <v>0</v>
      </c>
      <c r="P323" t="s">
        <v>6</v>
      </c>
    </row>
    <row r="324" spans="1:16" x14ac:dyDescent="0.2">
      <c r="A324" s="4" t="s">
        <v>5</v>
      </c>
      <c r="E324" s="1" t="s">
        <v>4</v>
      </c>
    </row>
    <row r="325" spans="1:16" x14ac:dyDescent="0.2">
      <c r="A325" s="3" t="s">
        <v>3</v>
      </c>
      <c r="E325" s="2" t="s">
        <v>145</v>
      </c>
    </row>
    <row r="326" spans="1:16" ht="102" x14ac:dyDescent="0.2">
      <c r="A326" t="s">
        <v>1</v>
      </c>
      <c r="E326" s="1" t="s">
        <v>280</v>
      </c>
    </row>
    <row r="327" spans="1:16" x14ac:dyDescent="0.2">
      <c r="A327" s="9" t="s">
        <v>11</v>
      </c>
      <c r="B327" s="10" t="s">
        <v>279</v>
      </c>
      <c r="C327" s="10" t="s">
        <v>278</v>
      </c>
      <c r="D327" s="9" t="s">
        <v>4</v>
      </c>
      <c r="E327" s="8" t="s">
        <v>277</v>
      </c>
      <c r="F327" s="7" t="s">
        <v>49</v>
      </c>
      <c r="G327" s="6">
        <v>1</v>
      </c>
      <c r="H327" s="5">
        <v>0</v>
      </c>
      <c r="I327" s="5">
        <f>ROUND(ROUND(H327,2)*ROUND(G327,3),2)</f>
        <v>0</v>
      </c>
      <c r="O327">
        <f>(I327*21)/100</f>
        <v>0</v>
      </c>
      <c r="P327" t="s">
        <v>6</v>
      </c>
    </row>
    <row r="328" spans="1:16" x14ac:dyDescent="0.2">
      <c r="A328" s="4" t="s">
        <v>5</v>
      </c>
      <c r="E328" s="1" t="s">
        <v>4</v>
      </c>
    </row>
    <row r="329" spans="1:16" x14ac:dyDescent="0.2">
      <c r="A329" s="3" t="s">
        <v>3</v>
      </c>
      <c r="E329" s="2" t="s">
        <v>145</v>
      </c>
    </row>
    <row r="330" spans="1:16" ht="114.75" x14ac:dyDescent="0.2">
      <c r="A330" t="s">
        <v>1</v>
      </c>
      <c r="E330" s="1" t="s">
        <v>276</v>
      </c>
    </row>
    <row r="331" spans="1:16" x14ac:dyDescent="0.2">
      <c r="A331" s="9" t="s">
        <v>11</v>
      </c>
      <c r="B331" s="10" t="s">
        <v>275</v>
      </c>
      <c r="C331" s="10" t="s">
        <v>274</v>
      </c>
      <c r="D331" s="9" t="s">
        <v>4</v>
      </c>
      <c r="E331" s="8" t="s">
        <v>273</v>
      </c>
      <c r="F331" s="7" t="s">
        <v>49</v>
      </c>
      <c r="G331" s="6">
        <v>1</v>
      </c>
      <c r="H331" s="5">
        <v>0</v>
      </c>
      <c r="I331" s="5">
        <f>ROUND(ROUND(H331,2)*ROUND(G331,3),2)</f>
        <v>0</v>
      </c>
      <c r="O331">
        <f>(I331*21)/100</f>
        <v>0</v>
      </c>
      <c r="P331" t="s">
        <v>6</v>
      </c>
    </row>
    <row r="332" spans="1:16" x14ac:dyDescent="0.2">
      <c r="A332" s="4" t="s">
        <v>5</v>
      </c>
      <c r="E332" s="1" t="s">
        <v>4</v>
      </c>
    </row>
    <row r="333" spans="1:16" x14ac:dyDescent="0.2">
      <c r="A333" s="3" t="s">
        <v>3</v>
      </c>
      <c r="E333" s="2" t="s">
        <v>268</v>
      </c>
    </row>
    <row r="334" spans="1:16" ht="102" x14ac:dyDescent="0.2">
      <c r="A334" t="s">
        <v>1</v>
      </c>
      <c r="E334" s="1" t="s">
        <v>272</v>
      </c>
    </row>
    <row r="335" spans="1:16" x14ac:dyDescent="0.2">
      <c r="A335" s="9" t="s">
        <v>11</v>
      </c>
      <c r="B335" s="10" t="s">
        <v>271</v>
      </c>
      <c r="C335" s="10" t="s">
        <v>270</v>
      </c>
      <c r="D335" s="9" t="s">
        <v>4</v>
      </c>
      <c r="E335" s="8" t="s">
        <v>269</v>
      </c>
      <c r="F335" s="7" t="s">
        <v>49</v>
      </c>
      <c r="G335" s="6">
        <v>1</v>
      </c>
      <c r="H335" s="5">
        <v>0</v>
      </c>
      <c r="I335" s="5">
        <f>ROUND(ROUND(H335,2)*ROUND(G335,3),2)</f>
        <v>0</v>
      </c>
      <c r="O335">
        <f>(I335*21)/100</f>
        <v>0</v>
      </c>
      <c r="P335" t="s">
        <v>6</v>
      </c>
    </row>
    <row r="336" spans="1:16" x14ac:dyDescent="0.2">
      <c r="A336" s="4" t="s">
        <v>5</v>
      </c>
      <c r="E336" s="1" t="s">
        <v>4</v>
      </c>
    </row>
    <row r="337" spans="1:16" x14ac:dyDescent="0.2">
      <c r="A337" s="3" t="s">
        <v>3</v>
      </c>
      <c r="E337" s="2" t="s">
        <v>268</v>
      </c>
    </row>
    <row r="338" spans="1:16" ht="114.75" x14ac:dyDescent="0.2">
      <c r="A338" t="s">
        <v>1</v>
      </c>
      <c r="E338" s="1" t="s">
        <v>267</v>
      </c>
    </row>
    <row r="339" spans="1:16" x14ac:dyDescent="0.2">
      <c r="A339" s="9" t="s">
        <v>11</v>
      </c>
      <c r="B339" s="10" t="s">
        <v>266</v>
      </c>
      <c r="C339" s="10" t="s">
        <v>265</v>
      </c>
      <c r="D339" s="9" t="s">
        <v>4</v>
      </c>
      <c r="E339" s="8" t="s">
        <v>264</v>
      </c>
      <c r="F339" s="7" t="s">
        <v>49</v>
      </c>
      <c r="G339" s="6">
        <v>2</v>
      </c>
      <c r="H339" s="5">
        <v>0</v>
      </c>
      <c r="I339" s="5">
        <f>ROUND(ROUND(H339,2)*ROUND(G339,3),2)</f>
        <v>0</v>
      </c>
      <c r="O339">
        <f>(I339*21)/100</f>
        <v>0</v>
      </c>
      <c r="P339" t="s">
        <v>6</v>
      </c>
    </row>
    <row r="340" spans="1:16" x14ac:dyDescent="0.2">
      <c r="A340" s="4" t="s">
        <v>5</v>
      </c>
      <c r="E340" s="1" t="s">
        <v>4</v>
      </c>
    </row>
    <row r="341" spans="1:16" x14ac:dyDescent="0.2">
      <c r="A341" s="3" t="s">
        <v>3</v>
      </c>
      <c r="E341" s="2" t="s">
        <v>145</v>
      </c>
    </row>
    <row r="342" spans="1:16" ht="114.75" x14ac:dyDescent="0.2">
      <c r="A342" t="s">
        <v>1</v>
      </c>
      <c r="E342" s="1" t="s">
        <v>263</v>
      </c>
    </row>
    <row r="343" spans="1:16" x14ac:dyDescent="0.2">
      <c r="A343" s="9" t="s">
        <v>11</v>
      </c>
      <c r="B343" s="10" t="s">
        <v>262</v>
      </c>
      <c r="C343" s="10" t="s">
        <v>261</v>
      </c>
      <c r="D343" s="9" t="s">
        <v>4</v>
      </c>
      <c r="E343" s="8" t="s">
        <v>260</v>
      </c>
      <c r="F343" s="7" t="s">
        <v>49</v>
      </c>
      <c r="G343" s="6">
        <v>2</v>
      </c>
      <c r="H343" s="5">
        <v>0</v>
      </c>
      <c r="I343" s="5">
        <f>ROUND(ROUND(H343,2)*ROUND(G343,3),2)</f>
        <v>0</v>
      </c>
      <c r="O343">
        <f>(I343*21)/100</f>
        <v>0</v>
      </c>
      <c r="P343" t="s">
        <v>6</v>
      </c>
    </row>
    <row r="344" spans="1:16" x14ac:dyDescent="0.2">
      <c r="A344" s="4" t="s">
        <v>5</v>
      </c>
      <c r="E344" s="1" t="s">
        <v>4</v>
      </c>
    </row>
    <row r="345" spans="1:16" x14ac:dyDescent="0.2">
      <c r="A345" s="3" t="s">
        <v>3</v>
      </c>
      <c r="E345" s="2" t="s">
        <v>145</v>
      </c>
    </row>
    <row r="346" spans="1:16" ht="114.75" x14ac:dyDescent="0.2">
      <c r="A346" t="s">
        <v>1</v>
      </c>
      <c r="E346" s="1" t="s">
        <v>259</v>
      </c>
    </row>
    <row r="347" spans="1:16" x14ac:dyDescent="0.2">
      <c r="A347" s="9" t="s">
        <v>11</v>
      </c>
      <c r="B347" s="10" t="s">
        <v>258</v>
      </c>
      <c r="C347" s="10" t="s">
        <v>257</v>
      </c>
      <c r="D347" s="9" t="s">
        <v>4</v>
      </c>
      <c r="E347" s="8" t="s">
        <v>256</v>
      </c>
      <c r="F347" s="7" t="s">
        <v>49</v>
      </c>
      <c r="G347" s="6">
        <v>19</v>
      </c>
      <c r="H347" s="5">
        <v>0</v>
      </c>
      <c r="I347" s="5">
        <f>ROUND(ROUND(H347,2)*ROUND(G347,3),2)</f>
        <v>0</v>
      </c>
      <c r="O347">
        <f>(I347*21)/100</f>
        <v>0</v>
      </c>
      <c r="P347" t="s">
        <v>6</v>
      </c>
    </row>
    <row r="348" spans="1:16" x14ac:dyDescent="0.2">
      <c r="A348" s="4" t="s">
        <v>5</v>
      </c>
      <c r="E348" s="1" t="s">
        <v>4</v>
      </c>
    </row>
    <row r="349" spans="1:16" x14ac:dyDescent="0.2">
      <c r="A349" s="3" t="s">
        <v>3</v>
      </c>
      <c r="E349" s="2" t="s">
        <v>168</v>
      </c>
    </row>
    <row r="350" spans="1:16" ht="102" x14ac:dyDescent="0.2">
      <c r="A350" t="s">
        <v>1</v>
      </c>
      <c r="E350" s="1" t="s">
        <v>255</v>
      </c>
    </row>
    <row r="351" spans="1:16" x14ac:dyDescent="0.2">
      <c r="A351" s="9" t="s">
        <v>11</v>
      </c>
      <c r="B351" s="10" t="s">
        <v>254</v>
      </c>
      <c r="C351" s="10" t="s">
        <v>253</v>
      </c>
      <c r="D351" s="9" t="s">
        <v>4</v>
      </c>
      <c r="E351" s="8" t="s">
        <v>252</v>
      </c>
      <c r="F351" s="7" t="s">
        <v>49</v>
      </c>
      <c r="G351" s="6">
        <v>19</v>
      </c>
      <c r="H351" s="5">
        <v>0</v>
      </c>
      <c r="I351" s="5">
        <f>ROUND(ROUND(H351,2)*ROUND(G351,3),2)</f>
        <v>0</v>
      </c>
      <c r="O351">
        <f>(I351*21)/100</f>
        <v>0</v>
      </c>
      <c r="P351" t="s">
        <v>6</v>
      </c>
    </row>
    <row r="352" spans="1:16" x14ac:dyDescent="0.2">
      <c r="A352" s="4" t="s">
        <v>5</v>
      </c>
      <c r="E352" s="1" t="s">
        <v>4</v>
      </c>
    </row>
    <row r="353" spans="1:16" x14ac:dyDescent="0.2">
      <c r="A353" s="3" t="s">
        <v>3</v>
      </c>
      <c r="E353" s="2" t="s">
        <v>168</v>
      </c>
    </row>
    <row r="354" spans="1:16" ht="102" x14ac:dyDescent="0.2">
      <c r="A354" t="s">
        <v>1</v>
      </c>
      <c r="E354" s="1" t="s">
        <v>251</v>
      </c>
    </row>
    <row r="355" spans="1:16" ht="25.5" x14ac:dyDescent="0.2">
      <c r="A355" s="9" t="s">
        <v>11</v>
      </c>
      <c r="B355" s="10" t="s">
        <v>250</v>
      </c>
      <c r="C355" s="10" t="s">
        <v>249</v>
      </c>
      <c r="D355" s="9" t="s">
        <v>4</v>
      </c>
      <c r="E355" s="8" t="s">
        <v>248</v>
      </c>
      <c r="F355" s="7" t="s">
        <v>49</v>
      </c>
      <c r="G355" s="6">
        <v>1</v>
      </c>
      <c r="H355" s="5">
        <v>0</v>
      </c>
      <c r="I355" s="5">
        <f>ROUND(ROUND(H355,2)*ROUND(G355,3),2)</f>
        <v>0</v>
      </c>
      <c r="O355">
        <f>(I355*21)/100</f>
        <v>0</v>
      </c>
      <c r="P355" t="s">
        <v>6</v>
      </c>
    </row>
    <row r="356" spans="1:16" x14ac:dyDescent="0.2">
      <c r="A356" s="4" t="s">
        <v>5</v>
      </c>
      <c r="E356" s="1" t="s">
        <v>4</v>
      </c>
    </row>
    <row r="357" spans="1:16" x14ac:dyDescent="0.2">
      <c r="A357" s="3" t="s">
        <v>3</v>
      </c>
      <c r="E357" s="2" t="s">
        <v>168</v>
      </c>
    </row>
    <row r="358" spans="1:16" ht="140.25" x14ac:dyDescent="0.2">
      <c r="A358" t="s">
        <v>1</v>
      </c>
      <c r="E358" s="1" t="s">
        <v>247</v>
      </c>
    </row>
    <row r="359" spans="1:16" ht="25.5" x14ac:dyDescent="0.2">
      <c r="A359" s="9" t="s">
        <v>11</v>
      </c>
      <c r="B359" s="10" t="s">
        <v>246</v>
      </c>
      <c r="C359" s="10" t="s">
        <v>245</v>
      </c>
      <c r="D359" s="9" t="s">
        <v>4</v>
      </c>
      <c r="E359" s="8" t="s">
        <v>244</v>
      </c>
      <c r="F359" s="7" t="s">
        <v>49</v>
      </c>
      <c r="G359" s="6">
        <v>1</v>
      </c>
      <c r="H359" s="5">
        <v>0</v>
      </c>
      <c r="I359" s="5">
        <f>ROUND(ROUND(H359,2)*ROUND(G359,3),2)</f>
        <v>0</v>
      </c>
      <c r="O359">
        <f>(I359*21)/100</f>
        <v>0</v>
      </c>
      <c r="P359" t="s">
        <v>6</v>
      </c>
    </row>
    <row r="360" spans="1:16" x14ac:dyDescent="0.2">
      <c r="A360" s="4" t="s">
        <v>5</v>
      </c>
      <c r="E360" s="1" t="s">
        <v>4</v>
      </c>
    </row>
    <row r="361" spans="1:16" x14ac:dyDescent="0.2">
      <c r="A361" s="3" t="s">
        <v>3</v>
      </c>
      <c r="E361" s="2" t="s">
        <v>168</v>
      </c>
    </row>
    <row r="362" spans="1:16" ht="114.75" x14ac:dyDescent="0.2">
      <c r="A362" t="s">
        <v>1</v>
      </c>
      <c r="E362" s="1" t="s">
        <v>243</v>
      </c>
    </row>
    <row r="363" spans="1:16" ht="25.5" x14ac:dyDescent="0.2">
      <c r="A363" s="9" t="s">
        <v>11</v>
      </c>
      <c r="B363" s="10" t="s">
        <v>242</v>
      </c>
      <c r="C363" s="10" t="s">
        <v>241</v>
      </c>
      <c r="D363" s="9" t="s">
        <v>4</v>
      </c>
      <c r="E363" s="8" t="s">
        <v>240</v>
      </c>
      <c r="F363" s="7" t="s">
        <v>49</v>
      </c>
      <c r="G363" s="6">
        <v>1</v>
      </c>
      <c r="H363" s="5">
        <v>0</v>
      </c>
      <c r="I363" s="5">
        <f>ROUND(ROUND(H363,2)*ROUND(G363,3),2)</f>
        <v>0</v>
      </c>
      <c r="O363">
        <f>(I363*21)/100</f>
        <v>0</v>
      </c>
      <c r="P363" t="s">
        <v>6</v>
      </c>
    </row>
    <row r="364" spans="1:16" x14ac:dyDescent="0.2">
      <c r="A364" s="4" t="s">
        <v>5</v>
      </c>
      <c r="E364" s="1" t="s">
        <v>4</v>
      </c>
    </row>
    <row r="365" spans="1:16" x14ac:dyDescent="0.2">
      <c r="A365" s="3" t="s">
        <v>3</v>
      </c>
      <c r="E365" s="2" t="s">
        <v>168</v>
      </c>
    </row>
    <row r="366" spans="1:16" ht="89.25" x14ac:dyDescent="0.2">
      <c r="A366" t="s">
        <v>1</v>
      </c>
      <c r="E366" s="1" t="s">
        <v>239</v>
      </c>
    </row>
    <row r="367" spans="1:16" ht="25.5" x14ac:dyDescent="0.2">
      <c r="A367" s="9" t="s">
        <v>11</v>
      </c>
      <c r="B367" s="10" t="s">
        <v>238</v>
      </c>
      <c r="C367" s="10" t="s">
        <v>237</v>
      </c>
      <c r="D367" s="9" t="s">
        <v>4</v>
      </c>
      <c r="E367" s="8" t="s">
        <v>236</v>
      </c>
      <c r="F367" s="7" t="s">
        <v>235</v>
      </c>
      <c r="G367" s="6">
        <v>5</v>
      </c>
      <c r="H367" s="5">
        <v>0</v>
      </c>
      <c r="I367" s="5">
        <f>ROUND(ROUND(H367,2)*ROUND(G367,3),2)</f>
        <v>0</v>
      </c>
      <c r="O367">
        <f>(I367*21)/100</f>
        <v>0</v>
      </c>
      <c r="P367" t="s">
        <v>6</v>
      </c>
    </row>
    <row r="368" spans="1:16" x14ac:dyDescent="0.2">
      <c r="A368" s="4" t="s">
        <v>5</v>
      </c>
      <c r="E368" s="1" t="s">
        <v>4</v>
      </c>
    </row>
    <row r="369" spans="1:16" x14ac:dyDescent="0.2">
      <c r="A369" s="3" t="s">
        <v>3</v>
      </c>
      <c r="E369" s="2" t="s">
        <v>168</v>
      </c>
    </row>
    <row r="370" spans="1:16" ht="114.75" x14ac:dyDescent="0.2">
      <c r="A370" t="s">
        <v>1</v>
      </c>
      <c r="E370" s="1" t="s">
        <v>234</v>
      </c>
    </row>
    <row r="371" spans="1:16" x14ac:dyDescent="0.2">
      <c r="A371" s="9" t="s">
        <v>11</v>
      </c>
      <c r="B371" s="10" t="s">
        <v>233</v>
      </c>
      <c r="C371" s="10" t="s">
        <v>232</v>
      </c>
      <c r="D371" s="9" t="s">
        <v>4</v>
      </c>
      <c r="E371" s="8" t="s">
        <v>231</v>
      </c>
      <c r="F371" s="7" t="s">
        <v>49</v>
      </c>
      <c r="G371" s="6">
        <v>1</v>
      </c>
      <c r="H371" s="5">
        <v>0</v>
      </c>
      <c r="I371" s="5">
        <f>ROUND(ROUND(H371,2)*ROUND(G371,3),2)</f>
        <v>0</v>
      </c>
      <c r="O371">
        <f>(I371*21)/100</f>
        <v>0</v>
      </c>
      <c r="P371" t="s">
        <v>6</v>
      </c>
    </row>
    <row r="372" spans="1:16" x14ac:dyDescent="0.2">
      <c r="A372" s="4" t="s">
        <v>5</v>
      </c>
      <c r="E372" s="1" t="s">
        <v>4</v>
      </c>
    </row>
    <row r="373" spans="1:16" x14ac:dyDescent="0.2">
      <c r="A373" s="3" t="s">
        <v>3</v>
      </c>
      <c r="E373" s="2" t="s">
        <v>168</v>
      </c>
    </row>
    <row r="374" spans="1:16" ht="114.75" x14ac:dyDescent="0.2">
      <c r="A374" t="s">
        <v>1</v>
      </c>
      <c r="E374" s="1" t="s">
        <v>223</v>
      </c>
    </row>
    <row r="375" spans="1:16" x14ac:dyDescent="0.2">
      <c r="A375" s="9" t="s">
        <v>11</v>
      </c>
      <c r="B375" s="10" t="s">
        <v>230</v>
      </c>
      <c r="C375" s="10" t="s">
        <v>229</v>
      </c>
      <c r="D375" s="9" t="s">
        <v>4</v>
      </c>
      <c r="E375" s="8" t="s">
        <v>228</v>
      </c>
      <c r="F375" s="7" t="s">
        <v>49</v>
      </c>
      <c r="G375" s="6">
        <v>1</v>
      </c>
      <c r="H375" s="5">
        <v>0</v>
      </c>
      <c r="I375" s="5">
        <f>ROUND(ROUND(H375,2)*ROUND(G375,3),2)</f>
        <v>0</v>
      </c>
      <c r="O375">
        <f>(I375*21)/100</f>
        <v>0</v>
      </c>
      <c r="P375" t="s">
        <v>6</v>
      </c>
    </row>
    <row r="376" spans="1:16" x14ac:dyDescent="0.2">
      <c r="A376" s="4" t="s">
        <v>5</v>
      </c>
      <c r="E376" s="1" t="s">
        <v>4</v>
      </c>
    </row>
    <row r="377" spans="1:16" x14ac:dyDescent="0.2">
      <c r="A377" s="3" t="s">
        <v>3</v>
      </c>
      <c r="E377" s="2" t="s">
        <v>168</v>
      </c>
    </row>
    <row r="378" spans="1:16" ht="127.5" x14ac:dyDescent="0.2">
      <c r="A378" t="s">
        <v>1</v>
      </c>
      <c r="E378" s="1" t="s">
        <v>227</v>
      </c>
    </row>
    <row r="379" spans="1:16" ht="25.5" x14ac:dyDescent="0.2">
      <c r="A379" s="9" t="s">
        <v>11</v>
      </c>
      <c r="B379" s="10" t="s">
        <v>226</v>
      </c>
      <c r="C379" s="10" t="s">
        <v>225</v>
      </c>
      <c r="D379" s="9" t="s">
        <v>4</v>
      </c>
      <c r="E379" s="8" t="s">
        <v>224</v>
      </c>
      <c r="F379" s="7" t="s">
        <v>49</v>
      </c>
      <c r="G379" s="6">
        <v>1</v>
      </c>
      <c r="H379" s="5">
        <v>0</v>
      </c>
      <c r="I379" s="5">
        <f>ROUND(ROUND(H379,2)*ROUND(G379,3),2)</f>
        <v>0</v>
      </c>
      <c r="O379">
        <f>(I379*21)/100</f>
        <v>0</v>
      </c>
      <c r="P379" t="s">
        <v>6</v>
      </c>
    </row>
    <row r="380" spans="1:16" x14ac:dyDescent="0.2">
      <c r="A380" s="4" t="s">
        <v>5</v>
      </c>
      <c r="E380" s="1" t="s">
        <v>4</v>
      </c>
    </row>
    <row r="381" spans="1:16" x14ac:dyDescent="0.2">
      <c r="A381" s="3" t="s">
        <v>3</v>
      </c>
      <c r="E381" s="2" t="s">
        <v>145</v>
      </c>
    </row>
    <row r="382" spans="1:16" ht="114.75" x14ac:dyDescent="0.2">
      <c r="A382" t="s">
        <v>1</v>
      </c>
      <c r="E382" s="1" t="s">
        <v>223</v>
      </c>
    </row>
    <row r="383" spans="1:16" ht="25.5" x14ac:dyDescent="0.2">
      <c r="A383" s="9" t="s">
        <v>11</v>
      </c>
      <c r="B383" s="10" t="s">
        <v>222</v>
      </c>
      <c r="C383" s="10" t="s">
        <v>221</v>
      </c>
      <c r="D383" s="9" t="s">
        <v>4</v>
      </c>
      <c r="E383" s="8" t="s">
        <v>220</v>
      </c>
      <c r="F383" s="7" t="s">
        <v>49</v>
      </c>
      <c r="G383" s="6">
        <v>1</v>
      </c>
      <c r="H383" s="5">
        <v>0</v>
      </c>
      <c r="I383" s="5">
        <f>ROUND(ROUND(H383,2)*ROUND(G383,3),2)</f>
        <v>0</v>
      </c>
      <c r="O383">
        <f>(I383*21)/100</f>
        <v>0</v>
      </c>
      <c r="P383" t="s">
        <v>6</v>
      </c>
    </row>
    <row r="384" spans="1:16" x14ac:dyDescent="0.2">
      <c r="A384" s="4" t="s">
        <v>5</v>
      </c>
      <c r="E384" s="1" t="s">
        <v>4</v>
      </c>
    </row>
    <row r="385" spans="1:18" x14ac:dyDescent="0.2">
      <c r="A385" s="3" t="s">
        <v>3</v>
      </c>
      <c r="E385" s="2" t="s">
        <v>145</v>
      </c>
    </row>
    <row r="386" spans="1:18" ht="140.25" x14ac:dyDescent="0.2">
      <c r="A386" t="s">
        <v>1</v>
      </c>
      <c r="E386" s="1" t="s">
        <v>219</v>
      </c>
    </row>
    <row r="387" spans="1:18" ht="12.75" customHeight="1" x14ac:dyDescent="0.2">
      <c r="A387" s="12" t="s">
        <v>64</v>
      </c>
      <c r="B387" s="12"/>
      <c r="C387" s="14" t="s">
        <v>218</v>
      </c>
      <c r="D387" s="12"/>
      <c r="E387" s="13" t="s">
        <v>217</v>
      </c>
      <c r="F387" s="12"/>
      <c r="G387" s="12"/>
      <c r="H387" s="12"/>
      <c r="I387" s="11">
        <f>0+Q387</f>
        <v>0</v>
      </c>
      <c r="O387">
        <f>0+R387</f>
        <v>0</v>
      </c>
      <c r="Q387">
        <f>0+I388+I392+I396+I400+I404+I408+I412</f>
        <v>0</v>
      </c>
      <c r="R387">
        <f>0+O388+O392+O396+O400+O404+O408+O412</f>
        <v>0</v>
      </c>
    </row>
    <row r="388" spans="1:18" ht="25.5" x14ac:dyDescent="0.2">
      <c r="A388" s="9" t="s">
        <v>11</v>
      </c>
      <c r="B388" s="10" t="s">
        <v>216</v>
      </c>
      <c r="C388" s="10" t="s">
        <v>215</v>
      </c>
      <c r="D388" s="9" t="s">
        <v>4</v>
      </c>
      <c r="E388" s="8" t="s">
        <v>214</v>
      </c>
      <c r="F388" s="7" t="s">
        <v>49</v>
      </c>
      <c r="G388" s="6">
        <v>1</v>
      </c>
      <c r="H388" s="5">
        <v>0</v>
      </c>
      <c r="I388" s="5">
        <f>ROUND(ROUND(H388,2)*ROUND(G388,3),2)</f>
        <v>0</v>
      </c>
      <c r="O388">
        <f>(I388*21)/100</f>
        <v>0</v>
      </c>
      <c r="P388" t="s">
        <v>6</v>
      </c>
    </row>
    <row r="389" spans="1:18" x14ac:dyDescent="0.2">
      <c r="A389" s="4" t="s">
        <v>5</v>
      </c>
      <c r="E389" s="1" t="s">
        <v>4</v>
      </c>
    </row>
    <row r="390" spans="1:18" x14ac:dyDescent="0.2">
      <c r="A390" s="3" t="s">
        <v>3</v>
      </c>
      <c r="E390" s="2" t="s">
        <v>168</v>
      </c>
    </row>
    <row r="391" spans="1:18" ht="127.5" x14ac:dyDescent="0.2">
      <c r="A391" t="s">
        <v>1</v>
      </c>
      <c r="E391" s="1" t="s">
        <v>213</v>
      </c>
    </row>
    <row r="392" spans="1:18" x14ac:dyDescent="0.2">
      <c r="A392" s="9" t="s">
        <v>11</v>
      </c>
      <c r="B392" s="10" t="s">
        <v>212</v>
      </c>
      <c r="C392" s="10" t="s">
        <v>211</v>
      </c>
      <c r="D392" s="9" t="s">
        <v>4</v>
      </c>
      <c r="E392" s="8" t="s">
        <v>210</v>
      </c>
      <c r="F392" s="7" t="s">
        <v>49</v>
      </c>
      <c r="G392" s="6">
        <v>1</v>
      </c>
      <c r="H392" s="5">
        <v>0</v>
      </c>
      <c r="I392" s="5">
        <f>ROUND(ROUND(H392,2)*ROUND(G392,3),2)</f>
        <v>0</v>
      </c>
      <c r="O392">
        <f>(I392*21)/100</f>
        <v>0</v>
      </c>
      <c r="P392" t="s">
        <v>6</v>
      </c>
    </row>
    <row r="393" spans="1:18" x14ac:dyDescent="0.2">
      <c r="A393" s="4" t="s">
        <v>5</v>
      </c>
      <c r="E393" s="1" t="s">
        <v>4</v>
      </c>
    </row>
    <row r="394" spans="1:18" x14ac:dyDescent="0.2">
      <c r="A394" s="3" t="s">
        <v>3</v>
      </c>
      <c r="E394" s="2" t="s">
        <v>168</v>
      </c>
    </row>
    <row r="395" spans="1:18" ht="89.25" x14ac:dyDescent="0.2">
      <c r="A395" t="s">
        <v>1</v>
      </c>
      <c r="E395" s="1" t="s">
        <v>176</v>
      </c>
    </row>
    <row r="396" spans="1:18" ht="25.5" x14ac:dyDescent="0.2">
      <c r="A396" s="9" t="s">
        <v>11</v>
      </c>
      <c r="B396" s="10" t="s">
        <v>209</v>
      </c>
      <c r="C396" s="10" t="s">
        <v>208</v>
      </c>
      <c r="D396" s="9" t="s">
        <v>4</v>
      </c>
      <c r="E396" s="8" t="s">
        <v>207</v>
      </c>
      <c r="F396" s="7" t="s">
        <v>49</v>
      </c>
      <c r="G396" s="6">
        <v>13</v>
      </c>
      <c r="H396" s="5">
        <v>0</v>
      </c>
      <c r="I396" s="5">
        <f>ROUND(ROUND(H396,2)*ROUND(G396,3),2)</f>
        <v>0</v>
      </c>
      <c r="O396">
        <f>(I396*21)/100</f>
        <v>0</v>
      </c>
      <c r="P396" t="s">
        <v>6</v>
      </c>
    </row>
    <row r="397" spans="1:18" x14ac:dyDescent="0.2">
      <c r="A397" s="4" t="s">
        <v>5</v>
      </c>
      <c r="E397" s="1" t="s">
        <v>4</v>
      </c>
    </row>
    <row r="398" spans="1:18" x14ac:dyDescent="0.2">
      <c r="A398" s="3" t="s">
        <v>3</v>
      </c>
      <c r="E398" s="2" t="s">
        <v>122</v>
      </c>
    </row>
    <row r="399" spans="1:18" ht="102" x14ac:dyDescent="0.2">
      <c r="A399" t="s">
        <v>1</v>
      </c>
      <c r="E399" s="1" t="s">
        <v>206</v>
      </c>
    </row>
    <row r="400" spans="1:18" x14ac:dyDescent="0.2">
      <c r="A400" s="9" t="s">
        <v>11</v>
      </c>
      <c r="B400" s="10" t="s">
        <v>205</v>
      </c>
      <c r="C400" s="10" t="s">
        <v>204</v>
      </c>
      <c r="D400" s="9" t="s">
        <v>4</v>
      </c>
      <c r="E400" s="8" t="s">
        <v>203</v>
      </c>
      <c r="F400" s="7" t="s">
        <v>49</v>
      </c>
      <c r="G400" s="6">
        <v>13</v>
      </c>
      <c r="H400" s="5">
        <v>0</v>
      </c>
      <c r="I400" s="5">
        <f>ROUND(ROUND(H400,2)*ROUND(G400,3),2)</f>
        <v>0</v>
      </c>
      <c r="O400">
        <f>(I400*21)/100</f>
        <v>0</v>
      </c>
      <c r="P400" t="s">
        <v>6</v>
      </c>
    </row>
    <row r="401" spans="1:18" x14ac:dyDescent="0.2">
      <c r="A401" s="4" t="s">
        <v>5</v>
      </c>
      <c r="E401" s="1" t="s">
        <v>4</v>
      </c>
    </row>
    <row r="402" spans="1:18" x14ac:dyDescent="0.2">
      <c r="A402" s="3" t="s">
        <v>3</v>
      </c>
      <c r="E402" s="2" t="s">
        <v>122</v>
      </c>
    </row>
    <row r="403" spans="1:18" ht="89.25" x14ac:dyDescent="0.2">
      <c r="A403" t="s">
        <v>1</v>
      </c>
      <c r="E403" s="1" t="s">
        <v>202</v>
      </c>
    </row>
    <row r="404" spans="1:18" x14ac:dyDescent="0.2">
      <c r="A404" s="9" t="s">
        <v>11</v>
      </c>
      <c r="B404" s="10" t="s">
        <v>201</v>
      </c>
      <c r="C404" s="10" t="s">
        <v>200</v>
      </c>
      <c r="D404" s="9" t="s">
        <v>4</v>
      </c>
      <c r="E404" s="8" t="s">
        <v>199</v>
      </c>
      <c r="F404" s="7" t="s">
        <v>43</v>
      </c>
      <c r="G404" s="6">
        <v>3.2</v>
      </c>
      <c r="H404" s="5">
        <v>0</v>
      </c>
      <c r="I404" s="5">
        <f>ROUND(ROUND(H404,2)*ROUND(G404,3),2)</f>
        <v>0</v>
      </c>
      <c r="O404">
        <f>(I404*21)/100</f>
        <v>0</v>
      </c>
      <c r="P404" t="s">
        <v>6</v>
      </c>
    </row>
    <row r="405" spans="1:18" x14ac:dyDescent="0.2">
      <c r="A405" s="4" t="s">
        <v>5</v>
      </c>
      <c r="E405" s="1" t="s">
        <v>4</v>
      </c>
    </row>
    <row r="406" spans="1:18" x14ac:dyDescent="0.2">
      <c r="A406" s="3" t="s">
        <v>3</v>
      </c>
      <c r="E406" s="2" t="s">
        <v>122</v>
      </c>
    </row>
    <row r="407" spans="1:18" ht="89.25" x14ac:dyDescent="0.2">
      <c r="A407" t="s">
        <v>1</v>
      </c>
      <c r="E407" s="1" t="s">
        <v>198</v>
      </c>
    </row>
    <row r="408" spans="1:18" x14ac:dyDescent="0.2">
      <c r="A408" s="9" t="s">
        <v>11</v>
      </c>
      <c r="B408" s="10" t="s">
        <v>197</v>
      </c>
      <c r="C408" s="10" t="s">
        <v>196</v>
      </c>
      <c r="D408" s="9" t="s">
        <v>4</v>
      </c>
      <c r="E408" s="8" t="s">
        <v>195</v>
      </c>
      <c r="F408" s="7" t="s">
        <v>49</v>
      </c>
      <c r="G408" s="6">
        <v>1</v>
      </c>
      <c r="H408" s="5">
        <v>0</v>
      </c>
      <c r="I408" s="5">
        <f>ROUND(ROUND(H408,2)*ROUND(G408,3),2)</f>
        <v>0</v>
      </c>
      <c r="O408">
        <f>(I408*21)/100</f>
        <v>0</v>
      </c>
      <c r="P408" t="s">
        <v>6</v>
      </c>
    </row>
    <row r="409" spans="1:18" x14ac:dyDescent="0.2">
      <c r="A409" s="4" t="s">
        <v>5</v>
      </c>
      <c r="E409" s="1" t="s">
        <v>4</v>
      </c>
    </row>
    <row r="410" spans="1:18" x14ac:dyDescent="0.2">
      <c r="A410" s="3" t="s">
        <v>3</v>
      </c>
      <c r="E410" s="2" t="s">
        <v>122</v>
      </c>
    </row>
    <row r="411" spans="1:18" ht="89.25" x14ac:dyDescent="0.2">
      <c r="A411" t="s">
        <v>1</v>
      </c>
      <c r="E411" s="1" t="s">
        <v>184</v>
      </c>
    </row>
    <row r="412" spans="1:18" x14ac:dyDescent="0.2">
      <c r="A412" s="9" t="s">
        <v>11</v>
      </c>
      <c r="B412" s="10" t="s">
        <v>194</v>
      </c>
      <c r="C412" s="10" t="s">
        <v>165</v>
      </c>
      <c r="D412" s="9" t="s">
        <v>4</v>
      </c>
      <c r="E412" s="8" t="s">
        <v>164</v>
      </c>
      <c r="F412" s="7" t="s">
        <v>49</v>
      </c>
      <c r="G412" s="6">
        <v>1</v>
      </c>
      <c r="H412" s="5">
        <v>0</v>
      </c>
      <c r="I412" s="5">
        <f>ROUND(ROUND(H412,2)*ROUND(G412,3),2)</f>
        <v>0</v>
      </c>
      <c r="O412">
        <f>(I412*21)/100</f>
        <v>0</v>
      </c>
      <c r="P412" t="s">
        <v>6</v>
      </c>
    </row>
    <row r="413" spans="1:18" x14ac:dyDescent="0.2">
      <c r="A413" s="4" t="s">
        <v>5</v>
      </c>
      <c r="E413" s="1" t="s">
        <v>4</v>
      </c>
    </row>
    <row r="414" spans="1:18" x14ac:dyDescent="0.2">
      <c r="A414" s="3" t="s">
        <v>3</v>
      </c>
      <c r="E414" s="2" t="s">
        <v>122</v>
      </c>
    </row>
    <row r="415" spans="1:18" ht="76.5" x14ac:dyDescent="0.2">
      <c r="A415" t="s">
        <v>1</v>
      </c>
      <c r="E415" s="1" t="s">
        <v>163</v>
      </c>
    </row>
    <row r="416" spans="1:18" ht="12.75" customHeight="1" x14ac:dyDescent="0.2">
      <c r="A416" s="12" t="s">
        <v>64</v>
      </c>
      <c r="B416" s="12"/>
      <c r="C416" s="14" t="s">
        <v>193</v>
      </c>
      <c r="D416" s="12"/>
      <c r="E416" s="13" t="s">
        <v>192</v>
      </c>
      <c r="F416" s="12"/>
      <c r="G416" s="12"/>
      <c r="H416" s="12"/>
      <c r="I416" s="11">
        <f>0+Q416</f>
        <v>0</v>
      </c>
      <c r="O416">
        <f>0+R416</f>
        <v>0</v>
      </c>
      <c r="Q416">
        <f>0+I417+I421+I425+I429+I433+I437+I441</f>
        <v>0</v>
      </c>
      <c r="R416">
        <f>0+O417+O421+O425+O429+O433+O437+O441</f>
        <v>0</v>
      </c>
    </row>
    <row r="417" spans="1:16" ht="25.5" x14ac:dyDescent="0.2">
      <c r="A417" s="9" t="s">
        <v>11</v>
      </c>
      <c r="B417" s="10" t="s">
        <v>191</v>
      </c>
      <c r="C417" s="10" t="s">
        <v>190</v>
      </c>
      <c r="D417" s="9" t="s">
        <v>4</v>
      </c>
      <c r="E417" s="8" t="s">
        <v>189</v>
      </c>
      <c r="F417" s="7" t="s">
        <v>49</v>
      </c>
      <c r="G417" s="6">
        <v>1</v>
      </c>
      <c r="H417" s="5">
        <v>0</v>
      </c>
      <c r="I417" s="5">
        <f>ROUND(ROUND(H417,2)*ROUND(G417,3),2)</f>
        <v>0</v>
      </c>
      <c r="O417">
        <f>(I417*21)/100</f>
        <v>0</v>
      </c>
      <c r="P417" t="s">
        <v>6</v>
      </c>
    </row>
    <row r="418" spans="1:16" x14ac:dyDescent="0.2">
      <c r="A418" s="4" t="s">
        <v>5</v>
      </c>
      <c r="E418" s="1" t="s">
        <v>4</v>
      </c>
    </row>
    <row r="419" spans="1:16" x14ac:dyDescent="0.2">
      <c r="A419" s="3" t="s">
        <v>3</v>
      </c>
      <c r="E419" s="2" t="s">
        <v>122</v>
      </c>
    </row>
    <row r="420" spans="1:16" ht="102" x14ac:dyDescent="0.2">
      <c r="A420" t="s">
        <v>1</v>
      </c>
      <c r="E420" s="1" t="s">
        <v>188</v>
      </c>
    </row>
    <row r="421" spans="1:16" ht="25.5" x14ac:dyDescent="0.2">
      <c r="A421" s="9" t="s">
        <v>11</v>
      </c>
      <c r="B421" s="10" t="s">
        <v>187</v>
      </c>
      <c r="C421" s="10" t="s">
        <v>186</v>
      </c>
      <c r="D421" s="9" t="s">
        <v>4</v>
      </c>
      <c r="E421" s="8" t="s">
        <v>185</v>
      </c>
      <c r="F421" s="7" t="s">
        <v>49</v>
      </c>
      <c r="G421" s="6">
        <v>1</v>
      </c>
      <c r="H421" s="5">
        <v>0</v>
      </c>
      <c r="I421" s="5">
        <f>ROUND(ROUND(H421,2)*ROUND(G421,3),2)</f>
        <v>0</v>
      </c>
      <c r="O421">
        <f>(I421*21)/100</f>
        <v>0</v>
      </c>
      <c r="P421" t="s">
        <v>6</v>
      </c>
    </row>
    <row r="422" spans="1:16" x14ac:dyDescent="0.2">
      <c r="A422" s="4" t="s">
        <v>5</v>
      </c>
      <c r="E422" s="1" t="s">
        <v>4</v>
      </c>
    </row>
    <row r="423" spans="1:16" x14ac:dyDescent="0.2">
      <c r="A423" s="3" t="s">
        <v>3</v>
      </c>
      <c r="E423" s="2" t="s">
        <v>122</v>
      </c>
    </row>
    <row r="424" spans="1:16" ht="89.25" x14ac:dyDescent="0.2">
      <c r="A424" t="s">
        <v>1</v>
      </c>
      <c r="E424" s="1" t="s">
        <v>184</v>
      </c>
    </row>
    <row r="425" spans="1:16" ht="25.5" x14ac:dyDescent="0.2">
      <c r="A425" s="9" t="s">
        <v>11</v>
      </c>
      <c r="B425" s="10" t="s">
        <v>183</v>
      </c>
      <c r="C425" s="10" t="s">
        <v>182</v>
      </c>
      <c r="D425" s="9" t="s">
        <v>4</v>
      </c>
      <c r="E425" s="8" t="s">
        <v>181</v>
      </c>
      <c r="F425" s="7" t="s">
        <v>49</v>
      </c>
      <c r="G425" s="6">
        <v>1</v>
      </c>
      <c r="H425" s="5">
        <v>0</v>
      </c>
      <c r="I425" s="5">
        <f>ROUND(ROUND(H425,2)*ROUND(G425,3),2)</f>
        <v>0</v>
      </c>
      <c r="O425">
        <f>(I425*21)/100</f>
        <v>0</v>
      </c>
      <c r="P425" t="s">
        <v>6</v>
      </c>
    </row>
    <row r="426" spans="1:16" x14ac:dyDescent="0.2">
      <c r="A426" s="4" t="s">
        <v>5</v>
      </c>
      <c r="E426" s="1" t="s">
        <v>4</v>
      </c>
    </row>
    <row r="427" spans="1:16" x14ac:dyDescent="0.2">
      <c r="A427" s="3" t="s">
        <v>3</v>
      </c>
      <c r="E427" s="2" t="s">
        <v>168</v>
      </c>
    </row>
    <row r="428" spans="1:16" ht="216.75" x14ac:dyDescent="0.2">
      <c r="A428" t="s">
        <v>1</v>
      </c>
      <c r="E428" s="1" t="s">
        <v>180</v>
      </c>
    </row>
    <row r="429" spans="1:16" ht="25.5" x14ac:dyDescent="0.2">
      <c r="A429" s="9" t="s">
        <v>11</v>
      </c>
      <c r="B429" s="10" t="s">
        <v>179</v>
      </c>
      <c r="C429" s="10" t="s">
        <v>178</v>
      </c>
      <c r="D429" s="9" t="s">
        <v>4</v>
      </c>
      <c r="E429" s="8" t="s">
        <v>177</v>
      </c>
      <c r="F429" s="7" t="s">
        <v>49</v>
      </c>
      <c r="G429" s="6">
        <v>1</v>
      </c>
      <c r="H429" s="5">
        <v>0</v>
      </c>
      <c r="I429" s="5">
        <f>ROUND(ROUND(H429,2)*ROUND(G429,3),2)</f>
        <v>0</v>
      </c>
      <c r="O429">
        <f>(I429*21)/100</f>
        <v>0</v>
      </c>
      <c r="P429" t="s">
        <v>6</v>
      </c>
    </row>
    <row r="430" spans="1:16" x14ac:dyDescent="0.2">
      <c r="A430" s="4" t="s">
        <v>5</v>
      </c>
      <c r="E430" s="1" t="s">
        <v>4</v>
      </c>
    </row>
    <row r="431" spans="1:16" x14ac:dyDescent="0.2">
      <c r="A431" s="3" t="s">
        <v>3</v>
      </c>
      <c r="E431" s="2" t="s">
        <v>168</v>
      </c>
    </row>
    <row r="432" spans="1:16" ht="89.25" x14ac:dyDescent="0.2">
      <c r="A432" t="s">
        <v>1</v>
      </c>
      <c r="E432" s="1" t="s">
        <v>176</v>
      </c>
    </row>
    <row r="433" spans="1:18" ht="25.5" x14ac:dyDescent="0.2">
      <c r="A433" s="9" t="s">
        <v>11</v>
      </c>
      <c r="B433" s="10" t="s">
        <v>175</v>
      </c>
      <c r="C433" s="10" t="s">
        <v>174</v>
      </c>
      <c r="D433" s="9" t="s">
        <v>4</v>
      </c>
      <c r="E433" s="8" t="s">
        <v>173</v>
      </c>
      <c r="F433" s="7" t="s">
        <v>49</v>
      </c>
      <c r="G433" s="6">
        <v>3</v>
      </c>
      <c r="H433" s="5">
        <v>0</v>
      </c>
      <c r="I433" s="5">
        <f>ROUND(ROUND(H433,2)*ROUND(G433,3),2)</f>
        <v>0</v>
      </c>
      <c r="O433">
        <f>(I433*21)/100</f>
        <v>0</v>
      </c>
      <c r="P433" t="s">
        <v>6</v>
      </c>
    </row>
    <row r="434" spans="1:18" x14ac:dyDescent="0.2">
      <c r="A434" s="4" t="s">
        <v>5</v>
      </c>
      <c r="E434" s="1" t="s">
        <v>4</v>
      </c>
    </row>
    <row r="435" spans="1:18" x14ac:dyDescent="0.2">
      <c r="A435" s="3" t="s">
        <v>3</v>
      </c>
      <c r="E435" s="2" t="s">
        <v>168</v>
      </c>
    </row>
    <row r="436" spans="1:18" ht="165.75" x14ac:dyDescent="0.2">
      <c r="A436" t="s">
        <v>1</v>
      </c>
      <c r="E436" s="1" t="s">
        <v>172</v>
      </c>
    </row>
    <row r="437" spans="1:18" x14ac:dyDescent="0.2">
      <c r="A437" s="9" t="s">
        <v>11</v>
      </c>
      <c r="B437" s="10" t="s">
        <v>171</v>
      </c>
      <c r="C437" s="10" t="s">
        <v>170</v>
      </c>
      <c r="D437" s="9" t="s">
        <v>4</v>
      </c>
      <c r="E437" s="8" t="s">
        <v>169</v>
      </c>
      <c r="F437" s="7" t="s">
        <v>49</v>
      </c>
      <c r="G437" s="6">
        <v>3</v>
      </c>
      <c r="H437" s="5">
        <v>0</v>
      </c>
      <c r="I437" s="5">
        <f>ROUND(ROUND(H437,2)*ROUND(G437,3),2)</f>
        <v>0</v>
      </c>
      <c r="O437">
        <f>(I437*21)/100</f>
        <v>0</v>
      </c>
      <c r="P437" t="s">
        <v>6</v>
      </c>
    </row>
    <row r="438" spans="1:18" x14ac:dyDescent="0.2">
      <c r="A438" s="4" t="s">
        <v>5</v>
      </c>
      <c r="E438" s="1" t="s">
        <v>4</v>
      </c>
    </row>
    <row r="439" spans="1:18" x14ac:dyDescent="0.2">
      <c r="A439" s="3" t="s">
        <v>3</v>
      </c>
      <c r="E439" s="2" t="s">
        <v>168</v>
      </c>
    </row>
    <row r="440" spans="1:18" ht="140.25" x14ac:dyDescent="0.2">
      <c r="A440" t="s">
        <v>1</v>
      </c>
      <c r="E440" s="1" t="s">
        <v>167</v>
      </c>
    </row>
    <row r="441" spans="1:18" s="47" customFormat="1" x14ac:dyDescent="0.2">
      <c r="A441" s="41" t="s">
        <v>11</v>
      </c>
      <c r="B441" s="42" t="s">
        <v>166</v>
      </c>
      <c r="C441" s="42" t="s">
        <v>165</v>
      </c>
      <c r="D441" s="41" t="s">
        <v>4</v>
      </c>
      <c r="E441" s="43" t="s">
        <v>164</v>
      </c>
      <c r="F441" s="44" t="s">
        <v>49</v>
      </c>
      <c r="G441" s="45">
        <v>0</v>
      </c>
      <c r="H441" s="46">
        <v>0</v>
      </c>
      <c r="I441" s="46">
        <f>ROUND(ROUND(H441,2)*ROUND(G441,3),2)</f>
        <v>0</v>
      </c>
      <c r="O441" s="47">
        <f>(I441*21)/100</f>
        <v>0</v>
      </c>
      <c r="P441" s="47" t="s">
        <v>6</v>
      </c>
    </row>
    <row r="442" spans="1:18" x14ac:dyDescent="0.2">
      <c r="A442" s="4" t="s">
        <v>5</v>
      </c>
      <c r="E442" s="1" t="s">
        <v>4</v>
      </c>
    </row>
    <row r="443" spans="1:18" x14ac:dyDescent="0.2">
      <c r="A443" s="3" t="s">
        <v>3</v>
      </c>
      <c r="E443" s="2" t="s">
        <v>122</v>
      </c>
    </row>
    <row r="444" spans="1:18" ht="76.5" x14ac:dyDescent="0.2">
      <c r="A444" t="s">
        <v>1</v>
      </c>
      <c r="E444" s="1" t="s">
        <v>163</v>
      </c>
    </row>
    <row r="445" spans="1:18" ht="12.75" customHeight="1" x14ac:dyDescent="0.2">
      <c r="A445" s="12" t="s">
        <v>64</v>
      </c>
      <c r="B445" s="12"/>
      <c r="C445" s="14" t="s">
        <v>162</v>
      </c>
      <c r="D445" s="12"/>
      <c r="E445" s="13" t="s">
        <v>161</v>
      </c>
      <c r="F445" s="12"/>
      <c r="G445" s="12"/>
      <c r="H445" s="12"/>
      <c r="I445" s="11">
        <f>0+Q445</f>
        <v>0</v>
      </c>
      <c r="O445">
        <f>0+R445</f>
        <v>0</v>
      </c>
      <c r="Q445">
        <f>0+I446+I450+I454+I458</f>
        <v>0</v>
      </c>
      <c r="R445">
        <f>0+O446+O450+O454+O458</f>
        <v>0</v>
      </c>
    </row>
    <row r="446" spans="1:18" x14ac:dyDescent="0.2">
      <c r="A446" s="9" t="s">
        <v>11</v>
      </c>
      <c r="B446" s="10" t="s">
        <v>160</v>
      </c>
      <c r="C446" s="10" t="s">
        <v>159</v>
      </c>
      <c r="D446" s="9" t="s">
        <v>4</v>
      </c>
      <c r="E446" s="8" t="s">
        <v>158</v>
      </c>
      <c r="F446" s="7" t="s">
        <v>49</v>
      </c>
      <c r="G446" s="6">
        <v>1</v>
      </c>
      <c r="H446" s="5">
        <v>0</v>
      </c>
      <c r="I446" s="5">
        <f>ROUND(ROUND(H446,2)*ROUND(G446,3),2)</f>
        <v>0</v>
      </c>
      <c r="O446">
        <f>(I446*21)/100</f>
        <v>0</v>
      </c>
      <c r="P446" t="s">
        <v>6</v>
      </c>
    </row>
    <row r="447" spans="1:18" x14ac:dyDescent="0.2">
      <c r="A447" s="4" t="s">
        <v>5</v>
      </c>
      <c r="E447" s="1" t="s">
        <v>4</v>
      </c>
    </row>
    <row r="448" spans="1:18" x14ac:dyDescent="0.2">
      <c r="A448" s="3" t="s">
        <v>3</v>
      </c>
      <c r="E448" s="2" t="s">
        <v>145</v>
      </c>
    </row>
    <row r="449" spans="1:18" ht="127.5" x14ac:dyDescent="0.2">
      <c r="A449" t="s">
        <v>1</v>
      </c>
      <c r="E449" s="1" t="s">
        <v>157</v>
      </c>
    </row>
    <row r="450" spans="1:18" x14ac:dyDescent="0.2">
      <c r="A450" s="9" t="s">
        <v>11</v>
      </c>
      <c r="B450" s="10" t="s">
        <v>156</v>
      </c>
      <c r="C450" s="10" t="s">
        <v>155</v>
      </c>
      <c r="D450" s="9" t="s">
        <v>4</v>
      </c>
      <c r="E450" s="8" t="s">
        <v>154</v>
      </c>
      <c r="F450" s="7" t="s">
        <v>49</v>
      </c>
      <c r="G450" s="6">
        <v>1</v>
      </c>
      <c r="H450" s="5">
        <v>0</v>
      </c>
      <c r="I450" s="5">
        <f>ROUND(ROUND(H450,2)*ROUND(G450,3),2)</f>
        <v>0</v>
      </c>
      <c r="O450">
        <f>(I450*21)/100</f>
        <v>0</v>
      </c>
      <c r="P450" t="s">
        <v>6</v>
      </c>
    </row>
    <row r="451" spans="1:18" x14ac:dyDescent="0.2">
      <c r="A451" s="4" t="s">
        <v>5</v>
      </c>
      <c r="E451" s="1" t="s">
        <v>4</v>
      </c>
    </row>
    <row r="452" spans="1:18" x14ac:dyDescent="0.2">
      <c r="A452" s="3" t="s">
        <v>3</v>
      </c>
      <c r="E452" s="2" t="s">
        <v>145</v>
      </c>
    </row>
    <row r="453" spans="1:18" ht="127.5" x14ac:dyDescent="0.2">
      <c r="A453" t="s">
        <v>1</v>
      </c>
      <c r="E453" s="1" t="s">
        <v>153</v>
      </c>
    </row>
    <row r="454" spans="1:18" ht="25.5" x14ac:dyDescent="0.2">
      <c r="A454" s="9" t="s">
        <v>11</v>
      </c>
      <c r="B454" s="10" t="s">
        <v>152</v>
      </c>
      <c r="C454" s="10" t="s">
        <v>151</v>
      </c>
      <c r="D454" s="9" t="s">
        <v>4</v>
      </c>
      <c r="E454" s="8" t="s">
        <v>150</v>
      </c>
      <c r="F454" s="7" t="s">
        <v>49</v>
      </c>
      <c r="G454" s="6">
        <v>1</v>
      </c>
      <c r="H454" s="5">
        <v>0</v>
      </c>
      <c r="I454" s="5">
        <f>ROUND(ROUND(H454,2)*ROUND(G454,3),2)</f>
        <v>0</v>
      </c>
      <c r="O454">
        <f>(I454*21)/100</f>
        <v>0</v>
      </c>
      <c r="P454" t="s">
        <v>6</v>
      </c>
    </row>
    <row r="455" spans="1:18" x14ac:dyDescent="0.2">
      <c r="A455" s="4" t="s">
        <v>5</v>
      </c>
      <c r="E455" s="1" t="s">
        <v>4</v>
      </c>
    </row>
    <row r="456" spans="1:18" x14ac:dyDescent="0.2">
      <c r="A456" s="3" t="s">
        <v>3</v>
      </c>
      <c r="E456" s="2" t="s">
        <v>145</v>
      </c>
    </row>
    <row r="457" spans="1:18" ht="114.75" x14ac:dyDescent="0.2">
      <c r="A457" t="s">
        <v>1</v>
      </c>
      <c r="E457" s="1" t="s">
        <v>149</v>
      </c>
    </row>
    <row r="458" spans="1:18" ht="25.5" x14ac:dyDescent="0.2">
      <c r="A458" s="9" t="s">
        <v>11</v>
      </c>
      <c r="B458" s="10" t="s">
        <v>148</v>
      </c>
      <c r="C458" s="10" t="s">
        <v>147</v>
      </c>
      <c r="D458" s="9" t="s">
        <v>4</v>
      </c>
      <c r="E458" s="8" t="s">
        <v>146</v>
      </c>
      <c r="F458" s="7" t="s">
        <v>49</v>
      </c>
      <c r="G458" s="6">
        <v>1</v>
      </c>
      <c r="H458" s="5">
        <v>0</v>
      </c>
      <c r="I458" s="5">
        <f>ROUND(ROUND(H458,2)*ROUND(G458,3),2)</f>
        <v>0</v>
      </c>
      <c r="O458">
        <f>(I458*21)/100</f>
        <v>0</v>
      </c>
      <c r="P458" t="s">
        <v>6</v>
      </c>
    </row>
    <row r="459" spans="1:18" x14ac:dyDescent="0.2">
      <c r="A459" s="4" t="s">
        <v>5</v>
      </c>
      <c r="E459" s="1" t="s">
        <v>4</v>
      </c>
    </row>
    <row r="460" spans="1:18" x14ac:dyDescent="0.2">
      <c r="A460" s="3" t="s">
        <v>3</v>
      </c>
      <c r="E460" s="2" t="s">
        <v>145</v>
      </c>
    </row>
    <row r="461" spans="1:18" ht="114.75" x14ac:dyDescent="0.2">
      <c r="A461" t="s">
        <v>1</v>
      </c>
      <c r="E461" s="1" t="s">
        <v>144</v>
      </c>
    </row>
    <row r="462" spans="1:18" ht="12.75" customHeight="1" x14ac:dyDescent="0.2">
      <c r="A462" s="12" t="s">
        <v>64</v>
      </c>
      <c r="B462" s="12"/>
      <c r="C462" s="14" t="s">
        <v>143</v>
      </c>
      <c r="D462" s="12"/>
      <c r="E462" s="13" t="s">
        <v>142</v>
      </c>
      <c r="F462" s="12"/>
      <c r="G462" s="12"/>
      <c r="H462" s="12"/>
      <c r="I462" s="11">
        <f>0+Q462</f>
        <v>0</v>
      </c>
      <c r="O462">
        <f>0+R462</f>
        <v>0</v>
      </c>
      <c r="Q462">
        <f>0+I463+I467+I471+I475+I479+I483+I487+I491+I495</f>
        <v>0</v>
      </c>
      <c r="R462">
        <f>0+O463+O467+O471+O475+O479+O483+O487+O491+O495</f>
        <v>0</v>
      </c>
    </row>
    <row r="463" spans="1:18" x14ac:dyDescent="0.2">
      <c r="A463" s="9" t="s">
        <v>11</v>
      </c>
      <c r="B463" s="10" t="s">
        <v>141</v>
      </c>
      <c r="C463" s="10" t="s">
        <v>140</v>
      </c>
      <c r="D463" s="9" t="s">
        <v>4</v>
      </c>
      <c r="E463" s="8" t="s">
        <v>139</v>
      </c>
      <c r="F463" s="7" t="s">
        <v>109</v>
      </c>
      <c r="G463" s="6">
        <v>84</v>
      </c>
      <c r="H463" s="5">
        <v>0</v>
      </c>
      <c r="I463" s="5">
        <f>ROUND(ROUND(H463,2)*ROUND(G463,3),2)</f>
        <v>0</v>
      </c>
      <c r="O463">
        <f>(I463*21)/100</f>
        <v>0</v>
      </c>
      <c r="P463" t="s">
        <v>6</v>
      </c>
    </row>
    <row r="464" spans="1:18" x14ac:dyDescent="0.2">
      <c r="A464" s="4" t="s">
        <v>5</v>
      </c>
      <c r="E464" s="1" t="s">
        <v>4</v>
      </c>
    </row>
    <row r="465" spans="1:16" x14ac:dyDescent="0.2">
      <c r="A465" s="3" t="s">
        <v>3</v>
      </c>
      <c r="E465" s="2" t="s">
        <v>104</v>
      </c>
    </row>
    <row r="466" spans="1:16" ht="114.75" x14ac:dyDescent="0.2">
      <c r="A466" t="s">
        <v>1</v>
      </c>
      <c r="E466" s="1" t="s">
        <v>138</v>
      </c>
    </row>
    <row r="467" spans="1:16" x14ac:dyDescent="0.2">
      <c r="A467" s="9" t="s">
        <v>11</v>
      </c>
      <c r="B467" s="10" t="s">
        <v>137</v>
      </c>
      <c r="C467" s="10" t="s">
        <v>136</v>
      </c>
      <c r="D467" s="9" t="s">
        <v>4</v>
      </c>
      <c r="E467" s="8" t="s">
        <v>135</v>
      </c>
      <c r="F467" s="7" t="s">
        <v>109</v>
      </c>
      <c r="G467" s="6">
        <v>16</v>
      </c>
      <c r="H467" s="5">
        <v>0</v>
      </c>
      <c r="I467" s="5">
        <f>ROUND(ROUND(H467,2)*ROUND(G467,3),2)</f>
        <v>0</v>
      </c>
      <c r="O467">
        <f>(I467*21)/100</f>
        <v>0</v>
      </c>
      <c r="P467" t="s">
        <v>6</v>
      </c>
    </row>
    <row r="468" spans="1:16" x14ac:dyDescent="0.2">
      <c r="A468" s="4" t="s">
        <v>5</v>
      </c>
      <c r="E468" s="1" t="s">
        <v>4</v>
      </c>
    </row>
    <row r="469" spans="1:16" x14ac:dyDescent="0.2">
      <c r="A469" s="3" t="s">
        <v>3</v>
      </c>
      <c r="E469" s="2" t="s">
        <v>104</v>
      </c>
    </row>
    <row r="470" spans="1:16" ht="102" x14ac:dyDescent="0.2">
      <c r="A470" t="s">
        <v>1</v>
      </c>
      <c r="E470" s="1" t="s">
        <v>134</v>
      </c>
    </row>
    <row r="471" spans="1:16" x14ac:dyDescent="0.2">
      <c r="A471" s="9" t="s">
        <v>11</v>
      </c>
      <c r="B471" s="10" t="s">
        <v>133</v>
      </c>
      <c r="C471" s="10" t="s">
        <v>132</v>
      </c>
      <c r="D471" s="9" t="s">
        <v>4</v>
      </c>
      <c r="E471" s="8" t="s">
        <v>131</v>
      </c>
      <c r="F471" s="7" t="s">
        <v>49</v>
      </c>
      <c r="G471" s="6">
        <v>6</v>
      </c>
      <c r="H471" s="5">
        <v>0</v>
      </c>
      <c r="I471" s="5">
        <f>ROUND(ROUND(H471,2)*ROUND(G471,3),2)</f>
        <v>0</v>
      </c>
      <c r="O471">
        <f>(I471*21)/100</f>
        <v>0</v>
      </c>
      <c r="P471" t="s">
        <v>6</v>
      </c>
    </row>
    <row r="472" spans="1:16" x14ac:dyDescent="0.2">
      <c r="A472" s="4" t="s">
        <v>5</v>
      </c>
      <c r="E472" s="1" t="s">
        <v>4</v>
      </c>
    </row>
    <row r="473" spans="1:16" x14ac:dyDescent="0.2">
      <c r="A473" s="3" t="s">
        <v>3</v>
      </c>
      <c r="E473" s="2" t="s">
        <v>104</v>
      </c>
    </row>
    <row r="474" spans="1:16" ht="140.25" x14ac:dyDescent="0.2">
      <c r="A474" t="s">
        <v>1</v>
      </c>
      <c r="E474" s="1" t="s">
        <v>130</v>
      </c>
    </row>
    <row r="475" spans="1:16" x14ac:dyDescent="0.2">
      <c r="A475" s="9" t="s">
        <v>11</v>
      </c>
      <c r="B475" s="10" t="s">
        <v>129</v>
      </c>
      <c r="C475" s="10" t="s">
        <v>128</v>
      </c>
      <c r="D475" s="9" t="s">
        <v>4</v>
      </c>
      <c r="E475" s="8" t="s">
        <v>127</v>
      </c>
      <c r="F475" s="7" t="s">
        <v>49</v>
      </c>
      <c r="G475" s="6">
        <v>1</v>
      </c>
      <c r="H475" s="5">
        <v>0</v>
      </c>
      <c r="I475" s="5">
        <f>ROUND(ROUND(H475,2)*ROUND(G475,3),2)</f>
        <v>0</v>
      </c>
      <c r="O475">
        <f>(I475*21)/100</f>
        <v>0</v>
      </c>
      <c r="P475" t="s">
        <v>6</v>
      </c>
    </row>
    <row r="476" spans="1:16" x14ac:dyDescent="0.2">
      <c r="A476" s="4" t="s">
        <v>5</v>
      </c>
      <c r="E476" s="1" t="s">
        <v>4</v>
      </c>
    </row>
    <row r="477" spans="1:16" x14ac:dyDescent="0.2">
      <c r="A477" s="3" t="s">
        <v>3</v>
      </c>
      <c r="E477" s="2" t="s">
        <v>104</v>
      </c>
    </row>
    <row r="478" spans="1:16" ht="102" x14ac:dyDescent="0.2">
      <c r="A478" t="s">
        <v>1</v>
      </c>
      <c r="E478" s="1" t="s">
        <v>126</v>
      </c>
    </row>
    <row r="479" spans="1:16" x14ac:dyDescent="0.2">
      <c r="A479" s="9" t="s">
        <v>11</v>
      </c>
      <c r="B479" s="10" t="s">
        <v>125</v>
      </c>
      <c r="C479" s="10" t="s">
        <v>124</v>
      </c>
      <c r="D479" s="9" t="s">
        <v>4</v>
      </c>
      <c r="E479" s="8" t="s">
        <v>123</v>
      </c>
      <c r="F479" s="7" t="s">
        <v>49</v>
      </c>
      <c r="G479" s="6">
        <v>9</v>
      </c>
      <c r="H479" s="5">
        <v>0</v>
      </c>
      <c r="I479" s="5">
        <f>ROUND(ROUND(H479,2)*ROUND(G479,3),2)</f>
        <v>0</v>
      </c>
      <c r="O479">
        <f>(I479*21)/100</f>
        <v>0</v>
      </c>
      <c r="P479" t="s">
        <v>6</v>
      </c>
    </row>
    <row r="480" spans="1:16" x14ac:dyDescent="0.2">
      <c r="A480" s="4" t="s">
        <v>5</v>
      </c>
      <c r="E480" s="1" t="s">
        <v>4</v>
      </c>
    </row>
    <row r="481" spans="1:16" x14ac:dyDescent="0.2">
      <c r="A481" s="3" t="s">
        <v>3</v>
      </c>
      <c r="E481" s="2" t="s">
        <v>122</v>
      </c>
    </row>
    <row r="482" spans="1:16" ht="114.75" x14ac:dyDescent="0.2">
      <c r="A482" t="s">
        <v>1</v>
      </c>
      <c r="E482" s="1" t="s">
        <v>121</v>
      </c>
    </row>
    <row r="483" spans="1:16" ht="25.5" x14ac:dyDescent="0.2">
      <c r="A483" s="9" t="s">
        <v>11</v>
      </c>
      <c r="B483" s="10" t="s">
        <v>120</v>
      </c>
      <c r="C483" s="10" t="s">
        <v>119</v>
      </c>
      <c r="D483" s="9" t="s">
        <v>4</v>
      </c>
      <c r="E483" s="8" t="s">
        <v>118</v>
      </c>
      <c r="F483" s="7" t="s">
        <v>49</v>
      </c>
      <c r="G483" s="6">
        <v>6</v>
      </c>
      <c r="H483" s="5">
        <v>0</v>
      </c>
      <c r="I483" s="5">
        <f>ROUND(ROUND(H483,2)*ROUND(G483,3),2)</f>
        <v>0</v>
      </c>
      <c r="O483">
        <f>(I483*21)/100</f>
        <v>0</v>
      </c>
      <c r="P483" t="s">
        <v>6</v>
      </c>
    </row>
    <row r="484" spans="1:16" x14ac:dyDescent="0.2">
      <c r="A484" s="4" t="s">
        <v>5</v>
      </c>
      <c r="E484" s="1" t="s">
        <v>4</v>
      </c>
    </row>
    <row r="485" spans="1:16" x14ac:dyDescent="0.2">
      <c r="A485" s="3" t="s">
        <v>3</v>
      </c>
      <c r="E485" s="2" t="s">
        <v>104</v>
      </c>
    </row>
    <row r="486" spans="1:16" ht="89.25" x14ac:dyDescent="0.2">
      <c r="A486" t="s">
        <v>1</v>
      </c>
      <c r="E486" s="1" t="s">
        <v>117</v>
      </c>
    </row>
    <row r="487" spans="1:16" ht="25.5" x14ac:dyDescent="0.2">
      <c r="A487" s="9" t="s">
        <v>11</v>
      </c>
      <c r="B487" s="10" t="s">
        <v>116</v>
      </c>
      <c r="C487" s="10" t="s">
        <v>115</v>
      </c>
      <c r="D487" s="9" t="s">
        <v>4</v>
      </c>
      <c r="E487" s="8" t="s">
        <v>114</v>
      </c>
      <c r="F487" s="7" t="s">
        <v>49</v>
      </c>
      <c r="G487" s="6">
        <v>1</v>
      </c>
      <c r="H487" s="5">
        <v>0</v>
      </c>
      <c r="I487" s="5">
        <f>ROUND(ROUND(H487,2)*ROUND(G487,3),2)</f>
        <v>0</v>
      </c>
      <c r="O487">
        <f>(I487*21)/100</f>
        <v>0</v>
      </c>
      <c r="P487" t="s">
        <v>6</v>
      </c>
    </row>
    <row r="488" spans="1:16" x14ac:dyDescent="0.2">
      <c r="A488" s="4" t="s">
        <v>5</v>
      </c>
      <c r="E488" s="1" t="s">
        <v>4</v>
      </c>
    </row>
    <row r="489" spans="1:16" x14ac:dyDescent="0.2">
      <c r="A489" s="3" t="s">
        <v>3</v>
      </c>
      <c r="E489" s="2" t="s">
        <v>104</v>
      </c>
    </row>
    <row r="490" spans="1:16" ht="102" x14ac:dyDescent="0.2">
      <c r="A490" t="s">
        <v>1</v>
      </c>
      <c r="E490" s="1" t="s">
        <v>113</v>
      </c>
    </row>
    <row r="491" spans="1:16" x14ac:dyDescent="0.2">
      <c r="A491" s="9" t="s">
        <v>11</v>
      </c>
      <c r="B491" s="10" t="s">
        <v>112</v>
      </c>
      <c r="C491" s="10" t="s">
        <v>111</v>
      </c>
      <c r="D491" s="9" t="s">
        <v>4</v>
      </c>
      <c r="E491" s="8" t="s">
        <v>110</v>
      </c>
      <c r="F491" s="7" t="s">
        <v>109</v>
      </c>
      <c r="G491" s="6">
        <v>85</v>
      </c>
      <c r="H491" s="5">
        <v>0</v>
      </c>
      <c r="I491" s="5">
        <f>ROUND(ROUND(H491,2)*ROUND(G491,3),2)</f>
        <v>0</v>
      </c>
      <c r="O491">
        <f>(I491*21)/100</f>
        <v>0</v>
      </c>
      <c r="P491" t="s">
        <v>6</v>
      </c>
    </row>
    <row r="492" spans="1:16" x14ac:dyDescent="0.2">
      <c r="A492" s="4" t="s">
        <v>5</v>
      </c>
      <c r="E492" s="1" t="s">
        <v>4</v>
      </c>
    </row>
    <row r="493" spans="1:16" x14ac:dyDescent="0.2">
      <c r="A493" s="3" t="s">
        <v>3</v>
      </c>
      <c r="E493" s="2" t="s">
        <v>104</v>
      </c>
    </row>
    <row r="494" spans="1:16" ht="114.75" x14ac:dyDescent="0.2">
      <c r="A494" t="s">
        <v>1</v>
      </c>
      <c r="E494" s="1" t="s">
        <v>108</v>
      </c>
    </row>
    <row r="495" spans="1:16" x14ac:dyDescent="0.2">
      <c r="A495" s="9" t="s">
        <v>11</v>
      </c>
      <c r="B495" s="10" t="s">
        <v>107</v>
      </c>
      <c r="C495" s="10" t="s">
        <v>106</v>
      </c>
      <c r="D495" s="9" t="s">
        <v>4</v>
      </c>
      <c r="E495" s="8" t="s">
        <v>105</v>
      </c>
      <c r="F495" s="7" t="s">
        <v>49</v>
      </c>
      <c r="G495" s="6">
        <v>1</v>
      </c>
      <c r="H495" s="5">
        <v>0</v>
      </c>
      <c r="I495" s="5">
        <f>ROUND(ROUND(H495,2)*ROUND(G495,3),2)</f>
        <v>0</v>
      </c>
      <c r="O495">
        <f>(I495*21)/100</f>
        <v>0</v>
      </c>
      <c r="P495" t="s">
        <v>6</v>
      </c>
    </row>
    <row r="496" spans="1:16" x14ac:dyDescent="0.2">
      <c r="A496" s="4" t="s">
        <v>5</v>
      </c>
      <c r="E496" s="1" t="s">
        <v>4</v>
      </c>
    </row>
    <row r="497" spans="1:18" x14ac:dyDescent="0.2">
      <c r="A497" s="3" t="s">
        <v>3</v>
      </c>
      <c r="E497" s="2" t="s">
        <v>104</v>
      </c>
    </row>
    <row r="498" spans="1:18" ht="76.5" x14ac:dyDescent="0.2">
      <c r="A498" t="s">
        <v>1</v>
      </c>
      <c r="E498" s="1" t="s">
        <v>103</v>
      </c>
    </row>
    <row r="499" spans="1:18" ht="12.75" customHeight="1" x14ac:dyDescent="0.2">
      <c r="A499" s="12" t="s">
        <v>64</v>
      </c>
      <c r="B499" s="12"/>
      <c r="C499" s="14" t="s">
        <v>102</v>
      </c>
      <c r="D499" s="12"/>
      <c r="E499" s="13" t="s">
        <v>101</v>
      </c>
      <c r="F499" s="12"/>
      <c r="G499" s="12"/>
      <c r="H499" s="12"/>
      <c r="I499" s="11">
        <f>0+Q499</f>
        <v>0</v>
      </c>
      <c r="O499">
        <f>0+R499</f>
        <v>0</v>
      </c>
      <c r="Q499">
        <f>0+I500+I504+I508+I512+I516+I520+I524+I528+I532</f>
        <v>0</v>
      </c>
      <c r="R499">
        <f>0+O500+O504+O508+O512+O516+O520+O524+O528+O532</f>
        <v>0</v>
      </c>
    </row>
    <row r="500" spans="1:18" x14ac:dyDescent="0.2">
      <c r="A500" s="9" t="s">
        <v>11</v>
      </c>
      <c r="B500" s="10" t="s">
        <v>100</v>
      </c>
      <c r="C500" s="10" t="s">
        <v>99</v>
      </c>
      <c r="D500" s="9" t="s">
        <v>4</v>
      </c>
      <c r="E500" s="8" t="s">
        <v>98</v>
      </c>
      <c r="F500" s="7" t="s">
        <v>13</v>
      </c>
      <c r="G500" s="6">
        <v>50</v>
      </c>
      <c r="H500" s="5">
        <v>0</v>
      </c>
      <c r="I500" s="5">
        <f>ROUND(ROUND(H500,2)*ROUND(G500,3),2)</f>
        <v>0</v>
      </c>
      <c r="O500">
        <f>(I500*21)/100</f>
        <v>0</v>
      </c>
      <c r="P500" t="s">
        <v>6</v>
      </c>
    </row>
    <row r="501" spans="1:18" x14ac:dyDescent="0.2">
      <c r="A501" s="4" t="s">
        <v>5</v>
      </c>
      <c r="E501" s="1" t="s">
        <v>4</v>
      </c>
    </row>
    <row r="502" spans="1:18" x14ac:dyDescent="0.2">
      <c r="A502" s="3" t="s">
        <v>3</v>
      </c>
      <c r="E502" s="2" t="s">
        <v>2</v>
      </c>
    </row>
    <row r="503" spans="1:18" ht="102" x14ac:dyDescent="0.2">
      <c r="A503" t="s">
        <v>1</v>
      </c>
      <c r="E503" s="1" t="s">
        <v>97</v>
      </c>
    </row>
    <row r="504" spans="1:18" x14ac:dyDescent="0.2">
      <c r="A504" s="9" t="s">
        <v>11</v>
      </c>
      <c r="B504" s="10" t="s">
        <v>96</v>
      </c>
      <c r="C504" s="10" t="s">
        <v>95</v>
      </c>
      <c r="D504" s="9" t="s">
        <v>4</v>
      </c>
      <c r="E504" s="8" t="s">
        <v>94</v>
      </c>
      <c r="F504" s="7" t="s">
        <v>13</v>
      </c>
      <c r="G504" s="6">
        <v>100</v>
      </c>
      <c r="H504" s="5">
        <v>0</v>
      </c>
      <c r="I504" s="5">
        <f>ROUND(ROUND(H504,2)*ROUND(G504,3),2)</f>
        <v>0</v>
      </c>
      <c r="O504">
        <f>(I504*21)/100</f>
        <v>0</v>
      </c>
      <c r="P504" t="s">
        <v>6</v>
      </c>
    </row>
    <row r="505" spans="1:18" x14ac:dyDescent="0.2">
      <c r="A505" s="4" t="s">
        <v>5</v>
      </c>
      <c r="E505" s="1" t="s">
        <v>4</v>
      </c>
    </row>
    <row r="506" spans="1:18" x14ac:dyDescent="0.2">
      <c r="A506" s="3" t="s">
        <v>3</v>
      </c>
      <c r="E506" s="2" t="s">
        <v>85</v>
      </c>
    </row>
    <row r="507" spans="1:18" ht="76.5" x14ac:dyDescent="0.2">
      <c r="A507" t="s">
        <v>1</v>
      </c>
      <c r="E507" s="1" t="s">
        <v>93</v>
      </c>
    </row>
    <row r="508" spans="1:18" x14ac:dyDescent="0.2">
      <c r="A508" s="9" t="s">
        <v>11</v>
      </c>
      <c r="B508" s="10" t="s">
        <v>92</v>
      </c>
      <c r="C508" s="10" t="s">
        <v>91</v>
      </c>
      <c r="D508" s="9" t="s">
        <v>4</v>
      </c>
      <c r="E508" s="8" t="s">
        <v>90</v>
      </c>
      <c r="F508" s="7" t="s">
        <v>7</v>
      </c>
      <c r="G508" s="6">
        <v>1</v>
      </c>
      <c r="H508" s="5">
        <v>0</v>
      </c>
      <c r="I508" s="5">
        <f>ROUND(ROUND(H508,2)*ROUND(G508,3),2)</f>
        <v>0</v>
      </c>
      <c r="O508">
        <f>(I508*21)/100</f>
        <v>0</v>
      </c>
      <c r="P508" t="s">
        <v>6</v>
      </c>
    </row>
    <row r="509" spans="1:18" x14ac:dyDescent="0.2">
      <c r="A509" s="4" t="s">
        <v>5</v>
      </c>
      <c r="E509" s="1" t="s">
        <v>4</v>
      </c>
    </row>
    <row r="510" spans="1:18" x14ac:dyDescent="0.2">
      <c r="A510" s="3" t="s">
        <v>3</v>
      </c>
      <c r="E510" s="2" t="s">
        <v>2</v>
      </c>
    </row>
    <row r="511" spans="1:18" ht="38.25" x14ac:dyDescent="0.2">
      <c r="A511" t="s">
        <v>1</v>
      </c>
      <c r="E511" s="1" t="s">
        <v>89</v>
      </c>
    </row>
    <row r="512" spans="1:18" x14ac:dyDescent="0.2">
      <c r="A512" s="9" t="s">
        <v>11</v>
      </c>
      <c r="B512" s="10" t="s">
        <v>88</v>
      </c>
      <c r="C512" s="10" t="s">
        <v>87</v>
      </c>
      <c r="D512" s="9" t="s">
        <v>4</v>
      </c>
      <c r="E512" s="8" t="s">
        <v>86</v>
      </c>
      <c r="F512" s="7" t="s">
        <v>49</v>
      </c>
      <c r="G512" s="6">
        <v>2</v>
      </c>
      <c r="H512" s="5">
        <v>0</v>
      </c>
      <c r="I512" s="5">
        <f>ROUND(ROUND(H512,2)*ROUND(G512,3),2)</f>
        <v>0</v>
      </c>
      <c r="O512">
        <f>(I512*21)/100</f>
        <v>0</v>
      </c>
      <c r="P512" t="s">
        <v>6</v>
      </c>
    </row>
    <row r="513" spans="1:16" x14ac:dyDescent="0.2">
      <c r="A513" s="4" t="s">
        <v>5</v>
      </c>
      <c r="E513" s="1" t="s">
        <v>4</v>
      </c>
    </row>
    <row r="514" spans="1:16" x14ac:dyDescent="0.2">
      <c r="A514" s="3" t="s">
        <v>3</v>
      </c>
      <c r="E514" s="2" t="s">
        <v>85</v>
      </c>
    </row>
    <row r="515" spans="1:16" x14ac:dyDescent="0.2">
      <c r="A515" t="s">
        <v>1</v>
      </c>
      <c r="E515" s="1" t="s">
        <v>84</v>
      </c>
    </row>
    <row r="516" spans="1:16" x14ac:dyDescent="0.2">
      <c r="A516" s="9" t="s">
        <v>11</v>
      </c>
      <c r="B516" s="10" t="s">
        <v>83</v>
      </c>
      <c r="C516" s="10" t="s">
        <v>82</v>
      </c>
      <c r="D516" s="9" t="s">
        <v>4</v>
      </c>
      <c r="E516" s="8" t="s">
        <v>81</v>
      </c>
      <c r="F516" s="7" t="s">
        <v>13</v>
      </c>
      <c r="G516" s="6">
        <v>125</v>
      </c>
      <c r="H516" s="5">
        <v>0</v>
      </c>
      <c r="I516" s="5">
        <f>ROUND(ROUND(H516,2)*ROUND(G516,3),2)</f>
        <v>0</v>
      </c>
      <c r="O516">
        <f>(I516*21)/100</f>
        <v>0</v>
      </c>
      <c r="P516" t="s">
        <v>6</v>
      </c>
    </row>
    <row r="517" spans="1:16" x14ac:dyDescent="0.2">
      <c r="A517" s="4" t="s">
        <v>5</v>
      </c>
      <c r="E517" s="1" t="s">
        <v>4</v>
      </c>
    </row>
    <row r="518" spans="1:16" x14ac:dyDescent="0.2">
      <c r="A518" s="3" t="s">
        <v>3</v>
      </c>
      <c r="E518" s="2" t="s">
        <v>2</v>
      </c>
    </row>
    <row r="519" spans="1:16" ht="38.25" x14ac:dyDescent="0.2">
      <c r="A519" t="s">
        <v>1</v>
      </c>
      <c r="E519" s="1" t="s">
        <v>80</v>
      </c>
    </row>
    <row r="520" spans="1:16" x14ac:dyDescent="0.2">
      <c r="A520" s="9" t="s">
        <v>11</v>
      </c>
      <c r="B520" s="10" t="s">
        <v>79</v>
      </c>
      <c r="C520" s="10" t="s">
        <v>78</v>
      </c>
      <c r="D520" s="9" t="s">
        <v>4</v>
      </c>
      <c r="E520" s="8" t="s">
        <v>77</v>
      </c>
      <c r="F520" s="7" t="s">
        <v>13</v>
      </c>
      <c r="G520" s="6">
        <v>125</v>
      </c>
      <c r="H520" s="5">
        <v>0</v>
      </c>
      <c r="I520" s="5">
        <f>ROUND(ROUND(H520,2)*ROUND(G520,3),2)</f>
        <v>0</v>
      </c>
      <c r="O520">
        <f>(I520*21)/100</f>
        <v>0</v>
      </c>
      <c r="P520" t="s">
        <v>6</v>
      </c>
    </row>
    <row r="521" spans="1:16" x14ac:dyDescent="0.2">
      <c r="A521" s="4" t="s">
        <v>5</v>
      </c>
      <c r="E521" s="1" t="s">
        <v>4</v>
      </c>
    </row>
    <row r="522" spans="1:16" x14ac:dyDescent="0.2">
      <c r="A522" s="3" t="s">
        <v>3</v>
      </c>
      <c r="E522" s="2" t="s">
        <v>66</v>
      </c>
    </row>
    <row r="523" spans="1:16" ht="38.25" x14ac:dyDescent="0.2">
      <c r="A523" t="s">
        <v>1</v>
      </c>
      <c r="E523" s="1" t="s">
        <v>70</v>
      </c>
    </row>
    <row r="524" spans="1:16" x14ac:dyDescent="0.2">
      <c r="A524" s="9" t="s">
        <v>11</v>
      </c>
      <c r="B524" s="10" t="s">
        <v>76</v>
      </c>
      <c r="C524" s="10" t="s">
        <v>75</v>
      </c>
      <c r="D524" s="9" t="s">
        <v>4</v>
      </c>
      <c r="E524" s="8" t="s">
        <v>74</v>
      </c>
      <c r="F524" s="7" t="s">
        <v>13</v>
      </c>
      <c r="G524" s="6">
        <v>1265</v>
      </c>
      <c r="H524" s="5">
        <v>0</v>
      </c>
      <c r="I524" s="5">
        <f>ROUND(ROUND(H524,2)*ROUND(G524,3),2)</f>
        <v>0</v>
      </c>
      <c r="O524">
        <f>(I524*21)/100</f>
        <v>0</v>
      </c>
      <c r="P524" t="s">
        <v>6</v>
      </c>
    </row>
    <row r="525" spans="1:16" x14ac:dyDescent="0.2">
      <c r="A525" s="4" t="s">
        <v>5</v>
      </c>
      <c r="E525" s="1" t="s">
        <v>4</v>
      </c>
    </row>
    <row r="526" spans="1:16" x14ac:dyDescent="0.2">
      <c r="A526" s="3" t="s">
        <v>3</v>
      </c>
      <c r="E526" s="2" t="s">
        <v>66</v>
      </c>
    </row>
    <row r="527" spans="1:16" ht="38.25" x14ac:dyDescent="0.2">
      <c r="A527" t="s">
        <v>1</v>
      </c>
      <c r="E527" s="1" t="s">
        <v>70</v>
      </c>
    </row>
    <row r="528" spans="1:16" x14ac:dyDescent="0.2">
      <c r="A528" s="9" t="s">
        <v>11</v>
      </c>
      <c r="B528" s="10" t="s">
        <v>73</v>
      </c>
      <c r="C528" s="10" t="s">
        <v>72</v>
      </c>
      <c r="D528" s="9" t="s">
        <v>4</v>
      </c>
      <c r="E528" s="8" t="s">
        <v>71</v>
      </c>
      <c r="F528" s="7" t="s">
        <v>13</v>
      </c>
      <c r="G528" s="6">
        <v>120</v>
      </c>
      <c r="H528" s="5">
        <v>0</v>
      </c>
      <c r="I528" s="5">
        <f>ROUND(ROUND(H528,2)*ROUND(G528,3),2)</f>
        <v>0</v>
      </c>
      <c r="O528">
        <f>(I528*21)/100</f>
        <v>0</v>
      </c>
      <c r="P528" t="s">
        <v>6</v>
      </c>
    </row>
    <row r="529" spans="1:18" x14ac:dyDescent="0.2">
      <c r="A529" s="4" t="s">
        <v>5</v>
      </c>
      <c r="E529" s="1" t="s">
        <v>4</v>
      </c>
    </row>
    <row r="530" spans="1:18" x14ac:dyDescent="0.2">
      <c r="A530" s="3" t="s">
        <v>3</v>
      </c>
      <c r="E530" s="2" t="s">
        <v>66</v>
      </c>
    </row>
    <row r="531" spans="1:18" ht="38.25" x14ac:dyDescent="0.2">
      <c r="A531" t="s">
        <v>1</v>
      </c>
      <c r="E531" s="1" t="s">
        <v>70</v>
      </c>
    </row>
    <row r="532" spans="1:18" ht="25.5" x14ac:dyDescent="0.2">
      <c r="A532" s="9" t="s">
        <v>11</v>
      </c>
      <c r="B532" s="10" t="s">
        <v>69</v>
      </c>
      <c r="C532" s="10" t="s">
        <v>68</v>
      </c>
      <c r="D532" s="9" t="s">
        <v>4</v>
      </c>
      <c r="E532" s="8" t="s">
        <v>67</v>
      </c>
      <c r="F532" s="7" t="s">
        <v>49</v>
      </c>
      <c r="G532" s="6">
        <v>4</v>
      </c>
      <c r="H532" s="5">
        <v>0</v>
      </c>
      <c r="I532" s="5">
        <f>ROUND(ROUND(H532,2)*ROUND(G532,3),2)</f>
        <v>0</v>
      </c>
      <c r="O532">
        <f>(I532*21)/100</f>
        <v>0</v>
      </c>
      <c r="P532" t="s">
        <v>6</v>
      </c>
    </row>
    <row r="533" spans="1:18" x14ac:dyDescent="0.2">
      <c r="A533" s="4" t="s">
        <v>5</v>
      </c>
      <c r="E533" s="1" t="s">
        <v>4</v>
      </c>
    </row>
    <row r="534" spans="1:18" x14ac:dyDescent="0.2">
      <c r="A534" s="3" t="s">
        <v>3</v>
      </c>
      <c r="E534" s="2" t="s">
        <v>66</v>
      </c>
    </row>
    <row r="535" spans="1:18" ht="63.75" x14ac:dyDescent="0.2">
      <c r="A535" t="s">
        <v>1</v>
      </c>
      <c r="E535" s="1" t="s">
        <v>65</v>
      </c>
    </row>
    <row r="536" spans="1:18" ht="12.75" customHeight="1" x14ac:dyDescent="0.2">
      <c r="A536" s="12" t="s">
        <v>64</v>
      </c>
      <c r="B536" s="12"/>
      <c r="C536" s="14" t="s">
        <v>63</v>
      </c>
      <c r="D536" s="12"/>
      <c r="E536" s="13" t="s">
        <v>62</v>
      </c>
      <c r="F536" s="12"/>
      <c r="G536" s="12"/>
      <c r="H536" s="12"/>
      <c r="I536" s="11">
        <f>0+Q536</f>
        <v>0</v>
      </c>
      <c r="O536">
        <f>0+R536</f>
        <v>0</v>
      </c>
      <c r="Q536">
        <f>0+I537+I541+I545+I549+I553+I557+I561+I565+I569+I573+I577+I581+I585</f>
        <v>0</v>
      </c>
      <c r="R536">
        <f>0+O537+O541+O545+O549+O553+O557+O561+O565+O569+O573+O577+O581+O585</f>
        <v>0</v>
      </c>
    </row>
    <row r="537" spans="1:18" x14ac:dyDescent="0.2">
      <c r="A537" s="9" t="s">
        <v>11</v>
      </c>
      <c r="B537" s="10" t="s">
        <v>61</v>
      </c>
      <c r="C537" s="10" t="s">
        <v>60</v>
      </c>
      <c r="D537" s="9" t="s">
        <v>4</v>
      </c>
      <c r="E537" s="8" t="s">
        <v>59</v>
      </c>
      <c r="F537" s="7" t="s">
        <v>58</v>
      </c>
      <c r="G537" s="6">
        <v>6</v>
      </c>
      <c r="H537" s="5">
        <v>0</v>
      </c>
      <c r="I537" s="5">
        <f>ROUND(ROUND(H537,2)*ROUND(G537,3),2)</f>
        <v>0</v>
      </c>
      <c r="O537">
        <f>(I537*21)/100</f>
        <v>0</v>
      </c>
      <c r="P537" t="s">
        <v>6</v>
      </c>
    </row>
    <row r="538" spans="1:18" x14ac:dyDescent="0.2">
      <c r="A538" s="4" t="s">
        <v>5</v>
      </c>
      <c r="E538" s="1" t="s">
        <v>4</v>
      </c>
    </row>
    <row r="539" spans="1:18" x14ac:dyDescent="0.2">
      <c r="A539" s="3" t="s">
        <v>3</v>
      </c>
      <c r="E539" s="2" t="s">
        <v>2</v>
      </c>
    </row>
    <row r="540" spans="1:18" ht="318.75" x14ac:dyDescent="0.2">
      <c r="A540" t="s">
        <v>1</v>
      </c>
      <c r="E540" s="1" t="s">
        <v>57</v>
      </c>
    </row>
    <row r="541" spans="1:18" x14ac:dyDescent="0.2">
      <c r="A541" s="9" t="s">
        <v>11</v>
      </c>
      <c r="B541" s="10" t="s">
        <v>56</v>
      </c>
      <c r="C541" s="10" t="s">
        <v>55</v>
      </c>
      <c r="D541" s="9" t="s">
        <v>4</v>
      </c>
      <c r="E541" s="8" t="s">
        <v>54</v>
      </c>
      <c r="F541" s="7" t="s">
        <v>49</v>
      </c>
      <c r="G541" s="6">
        <v>40</v>
      </c>
      <c r="H541" s="5">
        <v>0</v>
      </c>
      <c r="I541" s="5">
        <f>ROUND(ROUND(H541,2)*ROUND(G541,3),2)</f>
        <v>0</v>
      </c>
      <c r="O541">
        <f>(I541*21)/100</f>
        <v>0</v>
      </c>
      <c r="P541" t="s">
        <v>6</v>
      </c>
    </row>
    <row r="542" spans="1:18" x14ac:dyDescent="0.2">
      <c r="A542" s="4" t="s">
        <v>5</v>
      </c>
      <c r="E542" s="1" t="s">
        <v>4</v>
      </c>
    </row>
    <row r="543" spans="1:18" x14ac:dyDescent="0.2">
      <c r="A543" s="3" t="s">
        <v>3</v>
      </c>
      <c r="E543" s="2" t="s">
        <v>48</v>
      </c>
    </row>
    <row r="544" spans="1:18" ht="114.75" x14ac:dyDescent="0.2">
      <c r="A544" t="s">
        <v>1</v>
      </c>
      <c r="E544" s="1" t="s">
        <v>53</v>
      </c>
    </row>
    <row r="545" spans="1:16" x14ac:dyDescent="0.2">
      <c r="A545" s="9" t="s">
        <v>11</v>
      </c>
      <c r="B545" s="10" t="s">
        <v>52</v>
      </c>
      <c r="C545" s="10" t="s">
        <v>51</v>
      </c>
      <c r="D545" s="9" t="s">
        <v>4</v>
      </c>
      <c r="E545" s="8" t="s">
        <v>50</v>
      </c>
      <c r="F545" s="7" t="s">
        <v>49</v>
      </c>
      <c r="G545" s="6">
        <v>8</v>
      </c>
      <c r="H545" s="5">
        <v>0</v>
      </c>
      <c r="I545" s="5">
        <f>ROUND(ROUND(H545,2)*ROUND(G545,3),2)</f>
        <v>0</v>
      </c>
      <c r="O545">
        <f>(I545*21)/100</f>
        <v>0</v>
      </c>
      <c r="P545" t="s">
        <v>6</v>
      </c>
    </row>
    <row r="546" spans="1:16" x14ac:dyDescent="0.2">
      <c r="A546" s="4" t="s">
        <v>5</v>
      </c>
      <c r="E546" s="1" t="s">
        <v>4</v>
      </c>
    </row>
    <row r="547" spans="1:16" x14ac:dyDescent="0.2">
      <c r="A547" s="3" t="s">
        <v>3</v>
      </c>
      <c r="E547" s="2" t="s">
        <v>48</v>
      </c>
    </row>
    <row r="548" spans="1:16" ht="102" x14ac:dyDescent="0.2">
      <c r="A548" t="s">
        <v>1</v>
      </c>
      <c r="E548" s="1" t="s">
        <v>47</v>
      </c>
    </row>
    <row r="549" spans="1:16" x14ac:dyDescent="0.2">
      <c r="A549" s="9" t="s">
        <v>11</v>
      </c>
      <c r="B549" s="10" t="s">
        <v>46</v>
      </c>
      <c r="C549" s="10" t="s">
        <v>45</v>
      </c>
      <c r="D549" s="9" t="s">
        <v>4</v>
      </c>
      <c r="E549" s="8" t="s">
        <v>44</v>
      </c>
      <c r="F549" s="7" t="s">
        <v>43</v>
      </c>
      <c r="G549" s="6">
        <v>1.1000000000000001</v>
      </c>
      <c r="H549" s="5">
        <v>0</v>
      </c>
      <c r="I549" s="5">
        <f>ROUND(ROUND(H549,2)*ROUND(G549,3),2)</f>
        <v>0</v>
      </c>
      <c r="O549">
        <f>(I549*21)/100</f>
        <v>0</v>
      </c>
      <c r="P549" t="s">
        <v>6</v>
      </c>
    </row>
    <row r="550" spans="1:16" x14ac:dyDescent="0.2">
      <c r="A550" s="4" t="s">
        <v>5</v>
      </c>
      <c r="E550" s="1" t="s">
        <v>4</v>
      </c>
    </row>
    <row r="551" spans="1:16" x14ac:dyDescent="0.2">
      <c r="A551" s="3" t="s">
        <v>3</v>
      </c>
      <c r="E551" s="2" t="s">
        <v>2</v>
      </c>
    </row>
    <row r="552" spans="1:16" ht="63.75" x14ac:dyDescent="0.2">
      <c r="A552" t="s">
        <v>1</v>
      </c>
      <c r="E552" s="1" t="s">
        <v>42</v>
      </c>
    </row>
    <row r="553" spans="1:16" x14ac:dyDescent="0.2">
      <c r="A553" s="9" t="s">
        <v>11</v>
      </c>
      <c r="B553" s="10" t="s">
        <v>41</v>
      </c>
      <c r="C553" s="10" t="s">
        <v>40</v>
      </c>
      <c r="D553" s="9" t="s">
        <v>4</v>
      </c>
      <c r="E553" s="8" t="s">
        <v>39</v>
      </c>
      <c r="F553" s="7" t="s">
        <v>13</v>
      </c>
      <c r="G553" s="6">
        <v>372</v>
      </c>
      <c r="H553" s="5">
        <v>0</v>
      </c>
      <c r="I553" s="5">
        <f>ROUND(ROUND(H553,2)*ROUND(G553,3),2)</f>
        <v>0</v>
      </c>
      <c r="O553">
        <f>(I553*21)/100</f>
        <v>0</v>
      </c>
      <c r="P553" t="s">
        <v>6</v>
      </c>
    </row>
    <row r="554" spans="1:16" x14ac:dyDescent="0.2">
      <c r="A554" s="4" t="s">
        <v>5</v>
      </c>
      <c r="E554" s="1" t="s">
        <v>4</v>
      </c>
    </row>
    <row r="555" spans="1:16" x14ac:dyDescent="0.2">
      <c r="A555" s="3" t="s">
        <v>3</v>
      </c>
      <c r="E555" s="2" t="s">
        <v>2</v>
      </c>
    </row>
    <row r="556" spans="1:16" ht="114.75" x14ac:dyDescent="0.2">
      <c r="A556" t="s">
        <v>1</v>
      </c>
      <c r="E556" s="1" t="s">
        <v>35</v>
      </c>
    </row>
    <row r="557" spans="1:16" x14ac:dyDescent="0.2">
      <c r="A557" s="9" t="s">
        <v>11</v>
      </c>
      <c r="B557" s="10" t="s">
        <v>38</v>
      </c>
      <c r="C557" s="10" t="s">
        <v>37</v>
      </c>
      <c r="D557" s="9" t="s">
        <v>4</v>
      </c>
      <c r="E557" s="8" t="s">
        <v>36</v>
      </c>
      <c r="F557" s="7" t="s">
        <v>13</v>
      </c>
      <c r="G557" s="6">
        <v>444</v>
      </c>
      <c r="H557" s="5">
        <v>0</v>
      </c>
      <c r="I557" s="5">
        <f>ROUND(ROUND(H557,2)*ROUND(G557,3),2)</f>
        <v>0</v>
      </c>
      <c r="O557">
        <f>(I557*21)/100</f>
        <v>0</v>
      </c>
      <c r="P557" t="s">
        <v>6</v>
      </c>
    </row>
    <row r="558" spans="1:16" x14ac:dyDescent="0.2">
      <c r="A558" s="4" t="s">
        <v>5</v>
      </c>
      <c r="E558" s="1" t="s">
        <v>4</v>
      </c>
    </row>
    <row r="559" spans="1:16" x14ac:dyDescent="0.2">
      <c r="A559" s="3" t="s">
        <v>3</v>
      </c>
      <c r="E559" s="2" t="s">
        <v>2</v>
      </c>
    </row>
    <row r="560" spans="1:16" ht="114.75" x14ac:dyDescent="0.2">
      <c r="A560" t="s">
        <v>1</v>
      </c>
      <c r="E560" s="1" t="s">
        <v>35</v>
      </c>
    </row>
    <row r="561" spans="1:16" x14ac:dyDescent="0.2">
      <c r="A561" s="9" t="s">
        <v>11</v>
      </c>
      <c r="B561" s="10" t="s">
        <v>34</v>
      </c>
      <c r="C561" s="10" t="s">
        <v>33</v>
      </c>
      <c r="D561" s="9" t="s">
        <v>4</v>
      </c>
      <c r="E561" s="8" t="s">
        <v>32</v>
      </c>
      <c r="F561" s="7" t="s">
        <v>13</v>
      </c>
      <c r="G561" s="6">
        <v>816</v>
      </c>
      <c r="H561" s="5">
        <v>0</v>
      </c>
      <c r="I561" s="5">
        <f>ROUND(ROUND(H561,2)*ROUND(G561,3),2)</f>
        <v>0</v>
      </c>
      <c r="O561">
        <f>(I561*21)/100</f>
        <v>0</v>
      </c>
      <c r="P561" t="s">
        <v>6</v>
      </c>
    </row>
    <row r="562" spans="1:16" x14ac:dyDescent="0.2">
      <c r="A562" s="4" t="s">
        <v>5</v>
      </c>
      <c r="E562" s="1" t="s">
        <v>4</v>
      </c>
    </row>
    <row r="563" spans="1:16" x14ac:dyDescent="0.2">
      <c r="A563" s="3" t="s">
        <v>3</v>
      </c>
      <c r="E563" s="2" t="s">
        <v>2</v>
      </c>
    </row>
    <row r="564" spans="1:16" ht="51" x14ac:dyDescent="0.2">
      <c r="A564" t="s">
        <v>1</v>
      </c>
      <c r="E564" s="1" t="s">
        <v>31</v>
      </c>
    </row>
    <row r="565" spans="1:16" x14ac:dyDescent="0.2">
      <c r="A565" s="9" t="s">
        <v>11</v>
      </c>
      <c r="B565" s="10" t="s">
        <v>30</v>
      </c>
      <c r="C565" s="10" t="s">
        <v>29</v>
      </c>
      <c r="D565" s="9" t="s">
        <v>4</v>
      </c>
      <c r="E565" s="8" t="s">
        <v>28</v>
      </c>
      <c r="F565" s="7" t="s">
        <v>13</v>
      </c>
      <c r="G565" s="6">
        <v>816</v>
      </c>
      <c r="H565" s="5">
        <v>0</v>
      </c>
      <c r="I565" s="5">
        <f>ROUND(ROUND(H565,2)*ROUND(G565,3),2)</f>
        <v>0</v>
      </c>
      <c r="O565">
        <f>(I565*21)/100</f>
        <v>0</v>
      </c>
      <c r="P565" t="s">
        <v>6</v>
      </c>
    </row>
    <row r="566" spans="1:16" x14ac:dyDescent="0.2">
      <c r="A566" s="4" t="s">
        <v>5</v>
      </c>
      <c r="E566" s="1" t="s">
        <v>4</v>
      </c>
    </row>
    <row r="567" spans="1:16" x14ac:dyDescent="0.2">
      <c r="A567" s="3" t="s">
        <v>3</v>
      </c>
      <c r="E567" s="2" t="s">
        <v>2</v>
      </c>
    </row>
    <row r="568" spans="1:16" ht="38.25" x14ac:dyDescent="0.2">
      <c r="A568" t="s">
        <v>1</v>
      </c>
      <c r="E568" s="1" t="s">
        <v>27</v>
      </c>
    </row>
    <row r="569" spans="1:16" ht="25.5" x14ac:dyDescent="0.2">
      <c r="A569" s="9" t="s">
        <v>11</v>
      </c>
      <c r="B569" s="10" t="s">
        <v>26</v>
      </c>
      <c r="C569" s="10" t="s">
        <v>25</v>
      </c>
      <c r="D569" s="9" t="s">
        <v>4</v>
      </c>
      <c r="E569" s="8" t="s">
        <v>24</v>
      </c>
      <c r="F569" s="7" t="s">
        <v>13</v>
      </c>
      <c r="G569" s="6">
        <v>4111</v>
      </c>
      <c r="H569" s="5">
        <v>0</v>
      </c>
      <c r="I569" s="5">
        <f>ROUND(ROUND(H569,2)*ROUND(G569,3),2)</f>
        <v>0</v>
      </c>
      <c r="O569">
        <f>(I569*21)/100</f>
        <v>0</v>
      </c>
      <c r="P569" t="s">
        <v>6</v>
      </c>
    </row>
    <row r="570" spans="1:16" x14ac:dyDescent="0.2">
      <c r="A570" s="4" t="s">
        <v>5</v>
      </c>
      <c r="E570" s="1" t="s">
        <v>4</v>
      </c>
    </row>
    <row r="571" spans="1:16" x14ac:dyDescent="0.2">
      <c r="A571" s="3" t="s">
        <v>3</v>
      </c>
      <c r="E571" s="2" t="s">
        <v>2</v>
      </c>
    </row>
    <row r="572" spans="1:16" ht="25.5" x14ac:dyDescent="0.2">
      <c r="A572" t="s">
        <v>1</v>
      </c>
      <c r="E572" s="1" t="s">
        <v>20</v>
      </c>
    </row>
    <row r="573" spans="1:16" x14ac:dyDescent="0.2">
      <c r="A573" s="9" t="s">
        <v>11</v>
      </c>
      <c r="B573" s="10" t="s">
        <v>23</v>
      </c>
      <c r="C573" s="10" t="s">
        <v>22</v>
      </c>
      <c r="D573" s="9" t="s">
        <v>4</v>
      </c>
      <c r="E573" s="8" t="s">
        <v>21</v>
      </c>
      <c r="F573" s="7" t="s">
        <v>13</v>
      </c>
      <c r="G573" s="6">
        <v>122</v>
      </c>
      <c r="H573" s="5">
        <v>0</v>
      </c>
      <c r="I573" s="5">
        <f>ROUND(ROUND(H573,2)*ROUND(G573,3),2)</f>
        <v>0</v>
      </c>
      <c r="O573">
        <f>(I573*21)/100</f>
        <v>0</v>
      </c>
      <c r="P573" t="s">
        <v>6</v>
      </c>
    </row>
    <row r="574" spans="1:16" x14ac:dyDescent="0.2">
      <c r="A574" s="4" t="s">
        <v>5</v>
      </c>
      <c r="E574" s="1" t="s">
        <v>4</v>
      </c>
    </row>
    <row r="575" spans="1:16" x14ac:dyDescent="0.2">
      <c r="A575" s="3" t="s">
        <v>3</v>
      </c>
      <c r="E575" s="2" t="s">
        <v>2</v>
      </c>
    </row>
    <row r="576" spans="1:16" ht="25.5" x14ac:dyDescent="0.2">
      <c r="A576" t="s">
        <v>1</v>
      </c>
      <c r="E576" s="1" t="s">
        <v>20</v>
      </c>
    </row>
    <row r="577" spans="1:16" x14ac:dyDescent="0.2">
      <c r="A577" s="9" t="s">
        <v>11</v>
      </c>
      <c r="B577" s="10" t="s">
        <v>19</v>
      </c>
      <c r="C577" s="10" t="s">
        <v>18</v>
      </c>
      <c r="D577" s="9" t="s">
        <v>4</v>
      </c>
      <c r="E577" s="8" t="s">
        <v>17</v>
      </c>
      <c r="F577" s="7" t="s">
        <v>13</v>
      </c>
      <c r="G577" s="6">
        <v>540</v>
      </c>
      <c r="H577" s="5">
        <v>0</v>
      </c>
      <c r="I577" s="5">
        <f>ROUND(ROUND(H577,2)*ROUND(G577,3),2)</f>
        <v>0</v>
      </c>
      <c r="O577">
        <f>(I577*21)/100</f>
        <v>0</v>
      </c>
      <c r="P577" t="s">
        <v>6</v>
      </c>
    </row>
    <row r="578" spans="1:16" x14ac:dyDescent="0.2">
      <c r="A578" s="4" t="s">
        <v>5</v>
      </c>
      <c r="E578" s="1" t="s">
        <v>4</v>
      </c>
    </row>
    <row r="579" spans="1:16" x14ac:dyDescent="0.2">
      <c r="A579" s="3" t="s">
        <v>3</v>
      </c>
      <c r="E579" s="2" t="s">
        <v>2</v>
      </c>
    </row>
    <row r="580" spans="1:16" ht="114.75" x14ac:dyDescent="0.2">
      <c r="A580" t="s">
        <v>1</v>
      </c>
      <c r="E580" s="1" t="s">
        <v>12</v>
      </c>
    </row>
    <row r="581" spans="1:16" ht="25.5" x14ac:dyDescent="0.2">
      <c r="A581" s="9" t="s">
        <v>11</v>
      </c>
      <c r="B581" s="10" t="s">
        <v>16</v>
      </c>
      <c r="C581" s="10" t="s">
        <v>15</v>
      </c>
      <c r="D581" s="9" t="s">
        <v>4</v>
      </c>
      <c r="E581" s="8" t="s">
        <v>14</v>
      </c>
      <c r="F581" s="7" t="s">
        <v>13</v>
      </c>
      <c r="G581" s="6">
        <v>300</v>
      </c>
      <c r="H581" s="5">
        <v>0</v>
      </c>
      <c r="I581" s="5">
        <f>ROUND(ROUND(H581,2)*ROUND(G581,3),2)</f>
        <v>0</v>
      </c>
      <c r="O581">
        <f>(I581*21)/100</f>
        <v>0</v>
      </c>
      <c r="P581" t="s">
        <v>6</v>
      </c>
    </row>
    <row r="582" spans="1:16" x14ac:dyDescent="0.2">
      <c r="A582" s="4" t="s">
        <v>5</v>
      </c>
      <c r="E582" s="1" t="s">
        <v>4</v>
      </c>
    </row>
    <row r="583" spans="1:16" x14ac:dyDescent="0.2">
      <c r="A583" s="3" t="s">
        <v>3</v>
      </c>
      <c r="E583" s="2" t="s">
        <v>2</v>
      </c>
    </row>
    <row r="584" spans="1:16" ht="114.75" x14ac:dyDescent="0.2">
      <c r="A584" t="s">
        <v>1</v>
      </c>
      <c r="E584" s="1" t="s">
        <v>12</v>
      </c>
    </row>
    <row r="585" spans="1:16" ht="25.5" x14ac:dyDescent="0.2">
      <c r="A585" s="9" t="s">
        <v>11</v>
      </c>
      <c r="B585" s="10" t="s">
        <v>10</v>
      </c>
      <c r="C585" s="10" t="s">
        <v>9</v>
      </c>
      <c r="D585" s="9" t="s">
        <v>4</v>
      </c>
      <c r="E585" s="8" t="s">
        <v>8</v>
      </c>
      <c r="F585" s="7" t="s">
        <v>7</v>
      </c>
      <c r="G585" s="6">
        <v>372</v>
      </c>
      <c r="H585" s="5">
        <v>0</v>
      </c>
      <c r="I585" s="5">
        <f>ROUND(ROUND(H585,2)*ROUND(G585,3),2)</f>
        <v>0</v>
      </c>
      <c r="O585">
        <f>(I585*21)/100</f>
        <v>0</v>
      </c>
      <c r="P585" t="s">
        <v>6</v>
      </c>
    </row>
    <row r="586" spans="1:16" x14ac:dyDescent="0.2">
      <c r="A586" s="4" t="s">
        <v>5</v>
      </c>
      <c r="E586" s="1" t="s">
        <v>4</v>
      </c>
    </row>
    <row r="587" spans="1:16" x14ac:dyDescent="0.2">
      <c r="A587" s="3" t="s">
        <v>3</v>
      </c>
      <c r="E587" s="2" t="s">
        <v>2</v>
      </c>
    </row>
    <row r="588" spans="1:16" ht="51" x14ac:dyDescent="0.2">
      <c r="A588" t="s">
        <v>1</v>
      </c>
      <c r="E588" s="1" t="s">
        <v>0</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03-28-01_PS 03-28-01 A</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Skubla</cp:lastModifiedBy>
  <dcterms:created xsi:type="dcterms:W3CDTF">2018-10-19T09:54:42Z</dcterms:created>
  <dcterms:modified xsi:type="dcterms:W3CDTF">2018-10-26T09:20:07Z</dcterms:modified>
</cp:coreProperties>
</file>