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Soupisy prací\E.1 Inženýrské objekty\E.1.1\"/>
    </mc:Choice>
  </mc:AlternateContent>
  <bookViews>
    <workbookView xWindow="0" yWindow="0" windowWidth="17100" windowHeight="11625"/>
  </bookViews>
  <sheets>
    <sheet name="SO 01-17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1" l="1"/>
  <c r="Q65" i="1"/>
  <c r="O266" i="1" l="1"/>
  <c r="O262" i="1"/>
  <c r="I262" i="1" l="1"/>
  <c r="I266" i="1"/>
  <c r="Q270" i="1"/>
  <c r="I270" i="1"/>
  <c r="O246" i="1"/>
  <c r="O234" i="1"/>
  <c r="O226" i="1"/>
  <c r="O271" i="1"/>
  <c r="O270" i="1"/>
  <c r="O8" i="1"/>
  <c r="I65" i="1" l="1"/>
  <c r="I3" i="1" s="1"/>
  <c r="I347" i="1"/>
  <c r="O347" i="1" s="1"/>
  <c r="I343" i="1"/>
  <c r="O343" i="1" s="1"/>
  <c r="I339" i="1"/>
  <c r="O339" i="1" s="1"/>
  <c r="I335" i="1"/>
  <c r="O335" i="1" s="1"/>
  <c r="I331" i="1"/>
  <c r="O331" i="1" s="1"/>
  <c r="I327" i="1"/>
  <c r="O327" i="1" s="1"/>
  <c r="I323" i="1"/>
  <c r="O323" i="1" s="1"/>
  <c r="I319" i="1"/>
  <c r="O319" i="1" s="1"/>
  <c r="I315" i="1"/>
  <c r="O315" i="1" s="1"/>
  <c r="I311" i="1"/>
  <c r="O311" i="1" s="1"/>
  <c r="I307" i="1"/>
  <c r="O307" i="1" s="1"/>
  <c r="I303" i="1"/>
  <c r="O303" i="1" s="1"/>
  <c r="I299" i="1"/>
  <c r="O299" i="1" s="1"/>
  <c r="I295" i="1"/>
  <c r="O295" i="1" s="1"/>
  <c r="I291" i="1"/>
  <c r="O291" i="1" s="1"/>
  <c r="I287" i="1"/>
  <c r="O287" i="1" s="1"/>
  <c r="I283" i="1"/>
  <c r="O283" i="1" s="1"/>
  <c r="I279" i="1"/>
  <c r="O279" i="1" s="1"/>
  <c r="I275" i="1"/>
  <c r="O275" i="1" s="1"/>
  <c r="I271" i="1"/>
  <c r="I258" i="1"/>
  <c r="O258" i="1" s="1"/>
  <c r="I254" i="1"/>
  <c r="O254" i="1" s="1"/>
  <c r="I250" i="1"/>
  <c r="O250" i="1" s="1"/>
  <c r="I246" i="1"/>
  <c r="I242" i="1"/>
  <c r="O242" i="1" s="1"/>
  <c r="I238" i="1"/>
  <c r="O238" i="1" s="1"/>
  <c r="I234" i="1"/>
  <c r="I230" i="1"/>
  <c r="O230" i="1" s="1"/>
  <c r="I226" i="1"/>
  <c r="I222" i="1"/>
  <c r="O222" i="1" s="1"/>
  <c r="I218" i="1"/>
  <c r="O218" i="1" s="1"/>
  <c r="I214" i="1"/>
  <c r="O214" i="1" s="1"/>
  <c r="I210" i="1"/>
  <c r="O210" i="1" s="1"/>
  <c r="I206" i="1"/>
  <c r="O206" i="1" s="1"/>
  <c r="I202" i="1"/>
  <c r="O202" i="1" s="1"/>
  <c r="I198" i="1"/>
  <c r="O198" i="1" s="1"/>
  <c r="I194" i="1"/>
  <c r="O194" i="1" s="1"/>
  <c r="I190" i="1"/>
  <c r="O190" i="1" s="1"/>
  <c r="I186" i="1"/>
  <c r="O186" i="1" s="1"/>
  <c r="I182" i="1"/>
  <c r="O182" i="1" s="1"/>
  <c r="I178" i="1"/>
  <c r="O178" i="1" s="1"/>
  <c r="I174" i="1"/>
  <c r="O174" i="1" s="1"/>
  <c r="I170" i="1"/>
  <c r="O170" i="1" s="1"/>
  <c r="I166" i="1"/>
  <c r="O166" i="1" s="1"/>
  <c r="I162" i="1"/>
  <c r="O162" i="1" s="1"/>
  <c r="I158" i="1"/>
  <c r="O158" i="1" s="1"/>
  <c r="I154" i="1"/>
  <c r="O154" i="1" s="1"/>
  <c r="I150" i="1"/>
  <c r="O150" i="1" s="1"/>
  <c r="I146" i="1"/>
  <c r="O146" i="1" s="1"/>
  <c r="I142" i="1"/>
  <c r="O142" i="1" s="1"/>
  <c r="I138" i="1"/>
  <c r="O138" i="1" s="1"/>
  <c r="I134" i="1"/>
  <c r="O134" i="1" s="1"/>
  <c r="I130" i="1"/>
  <c r="O130" i="1" s="1"/>
  <c r="I126" i="1"/>
  <c r="O126" i="1" s="1"/>
  <c r="I122" i="1"/>
  <c r="O122" i="1" s="1"/>
  <c r="I118" i="1"/>
  <c r="O118" i="1" s="1"/>
  <c r="I114" i="1"/>
  <c r="O114" i="1" s="1"/>
  <c r="I110" i="1"/>
  <c r="O110" i="1" s="1"/>
  <c r="I106" i="1"/>
  <c r="O106" i="1" s="1"/>
  <c r="I102" i="1"/>
  <c r="O102" i="1" s="1"/>
  <c r="I98" i="1"/>
  <c r="O98" i="1" s="1"/>
  <c r="I94" i="1"/>
  <c r="O94" i="1" s="1"/>
  <c r="I90" i="1"/>
  <c r="O90" i="1" s="1"/>
  <c r="I86" i="1"/>
  <c r="O86" i="1" s="1"/>
  <c r="I82" i="1"/>
  <c r="O82" i="1" s="1"/>
  <c r="I78" i="1"/>
  <c r="O78" i="1" s="1"/>
  <c r="I74" i="1"/>
  <c r="O74" i="1" s="1"/>
  <c r="I70" i="1"/>
  <c r="O70" i="1" s="1"/>
  <c r="I66" i="1"/>
  <c r="O66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13" i="1"/>
  <c r="O13" i="1" s="1"/>
  <c r="I9" i="1"/>
  <c r="O9" i="1" s="1"/>
  <c r="Q8" i="1"/>
  <c r="I8" i="1" s="1"/>
  <c r="O65" i="1" l="1"/>
  <c r="R8" i="1"/>
  <c r="R270" i="1"/>
  <c r="O2" i="1" l="1"/>
</calcChain>
</file>

<file path=xl/sharedStrings.xml><?xml version="1.0" encoding="utf-8"?>
<sst xmlns="http://schemas.openxmlformats.org/spreadsheetml/2006/main" count="1143" uniqueCount="408">
  <si>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</si>
  <si>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</si>
  <si>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</si>
  <si>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</si>
  <si>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</si>
  <si>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</si>
  <si>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</si>
  <si>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</si>
  <si>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01-17-01</t>
  </si>
  <si>
    <t>0,00</t>
  </si>
  <si>
    <t>2</t>
  </si>
  <si>
    <t>O</t>
  </si>
  <si>
    <t>Rozpočet:</t>
  </si>
  <si>
    <t>Žst. Šakvice, železniční svršek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</si>
  <si>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</si>
  <si>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</si>
  <si>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</si>
  <si>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</si>
  <si>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</si>
  <si>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</si>
  <si>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</si>
  <si>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</si>
  <si>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</si>
  <si>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</si>
  <si>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</si>
  <si>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</si>
  <si>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</si>
  <si>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</si>
  <si>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</si>
  <si>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</si>
  <si>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</si>
  <si>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</si>
  <si>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</si>
  <si>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</si>
  <si>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</si>
  <si>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</si>
  <si>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015150</t>
  </si>
  <si>
    <t/>
  </si>
  <si>
    <t>POPLATKY ZA LIKVIDACI ODPADŮ NEKONTAMINOVANÝCH - 17 05 08  ŠTĚRK Z KOLEJIŠTĚ (ODPAD PO RECYKLACI)</t>
  </si>
  <si>
    <t>T</t>
  </si>
  <si>
    <t>PP</t>
  </si>
  <si>
    <t>VV</t>
  </si>
  <si>
    <t>viz E.1.1.1_2.1 Technická zpráva příloha 10 Výpočty výměr železničního svršku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</si>
  <si>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</si>
  <si>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</si>
  <si>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</si>
  <si>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LIKVIDACI ODPADŮ NEKONTAMINOVANÝCH - 17 01 01  ŽELEZNIČNÍ PRAŽCE BETONOVÉ</t>
  </si>
  <si>
    <t>viz E.1.1.1_2.1 Technická zpráva příloha 8 Demontované koleje dle rekategorizace</t>
  </si>
  <si>
    <t>015250</t>
  </si>
  <si>
    <t>POPLATKY ZA LIKVIDACI ODPADŮ NEKONTAMINOVANÝCH - 17 02 03  POLYETYLÉNOVÉ  PODLOŽKY (ŽEL. SVRŠEK)</t>
  </si>
  <si>
    <t>0.9+0.3=1,200 [A]  
viz E.1.1.1_2.1 Technická zpráva příloha 8 Demontované koleje dle rekategorizace</t>
  </si>
  <si>
    <t>015260</t>
  </si>
  <si>
    <t>POPLATKY ZA LIKVIDACI ODPADŮ NEKONTAMINOVANÝCH - 07 02 99  PRYŽOVÉ PODLOŽKY (ŽEL. SVRŠEK)</t>
  </si>
  <si>
    <t>0.7+4.5=5,200 [A]  
viz E.1.1.1_2.1 Technická zpráva příloha 8 Demontované koleje dle rekategorizace</t>
  </si>
  <si>
    <t>015510</t>
  </si>
  <si>
    <t>POPLATKY ZA LIKVIDACI ODPADŮ NEBEZPEČNÝCH - 17 05 07* - štěrk kontaminovaný ropnými látkami (např. výhybky, 1. prosev, na biodegradaci)</t>
  </si>
  <si>
    <t>Štěrk pod výhybkami, pod stáním lokomotiv a štěrk po recyklaci určený k biodegradaci.</t>
  </si>
  <si>
    <t>625+916+1296=2 837,000 [A]  
viz: E.1.1.1 Technická zpráva příloha 10 Výpočty výměr železničního svršku, tabulka Demontáž štěrkového lože roztřídění</t>
  </si>
  <si>
    <t>015510R3</t>
  </si>
  <si>
    <t>POPLATKY ZA LIKVIDACI ODPADŮ NEBEZPEČNÝCH - 17 05 07* - štěrk kontaminovaný nebezpečnými látkami</t>
  </si>
  <si>
    <t>Štěrk po recyklaci s překročenými limity uložení na skládku.</t>
  </si>
  <si>
    <t>1296=1 296,000 [A]  
viz: E.1.1.1 Technická zpráva příloha 10 Výpočty výměr železničního svršku, tabulka Demontáž štěrkového lože roztřídění</t>
  </si>
  <si>
    <t>7</t>
  </si>
  <si>
    <t>015520</t>
  </si>
  <si>
    <t>POPLATKY ZA LIKVIDACI ODPADŮ NEBEZPEČNÝCH - 17 02 04*  ŽELEZNIČNÍ PRAŽCE DŘEVĚNÉ</t>
  </si>
  <si>
    <t>40.26+7.23=47,490 [A]  
viz E.1.1.1_2.1 Technická zpráva příloha 8 Demontované koleje dle rekategorizace</t>
  </si>
  <si>
    <t>8</t>
  </si>
  <si>
    <t>02940</t>
  </si>
  <si>
    <t>OSTATNÍ POŽADAVKY - VYPRACOVÁNÍ DOKUMENTACE</t>
  </si>
  <si>
    <t>KPL</t>
  </si>
  <si>
    <t>Odhad</t>
  </si>
  <si>
    <t>zahrnuje veškeré náklady spojené s objednatelem požadovanými pracemi</t>
  </si>
  <si>
    <t>029611</t>
  </si>
  <si>
    <t>OSTATNÍ POŽADAVKY - ODBORNÝ DOZOR</t>
  </si>
  <si>
    <t>HOD</t>
  </si>
  <si>
    <t>zahrnuje veškeré náklady spojené s objednatelem požadovaným dozorem</t>
  </si>
  <si>
    <t>05861</t>
  </si>
  <si>
    <t>PŘECHODOVÁ KOLEJNICE 60 E2 / 49 E1</t>
  </si>
  <si>
    <t>KUS</t>
  </si>
  <si>
    <t>viz E.1.1.1_2.1 Technická zpráva příloha 10, tabulka Zřízení kolejového roštu.</t>
  </si>
  <si>
    <t>dodávka materiálu železničního svršku dle požadavků Technických kvalitativních podmínek staveb SŽDC, případně dle požadavků Zvláštních technických kvalitativních podmínek konkrétní stavby</t>
  </si>
  <si>
    <t>11</t>
  </si>
  <si>
    <t>05862</t>
  </si>
  <si>
    <t>PŘECHODOVÁ KOLEJNICE 60 E2 / R 65</t>
  </si>
  <si>
    <t>12</t>
  </si>
  <si>
    <t>R/02971/01</t>
  </si>
  <si>
    <t>KONTROLA GPK MĚŘÍCÍM VOZEM</t>
  </si>
  <si>
    <t>km</t>
  </si>
  <si>
    <t>Celková délka kolejí. Viz E.1.1.1_2.1 Technická zpráva příloha 6, tabulka Zřízení kolejového roštu.</t>
  </si>
  <si>
    <t>Kompletní provedení měření GPK měřícím vozem dle TKP staveb státních drah včetně předání 2 paré záznamu měření. Včetně všech nezbytných nákladů na provedení, včetně přepravy měřícího vozu z domovského stanoviště tam i zpět.</t>
  </si>
  <si>
    <t>13</t>
  </si>
  <si>
    <t>R/02971/02</t>
  </si>
  <si>
    <t>KONTROLA PROSTOROVÉ PRŮCHODNOSTI KOLEJE</t>
  </si>
  <si>
    <t>Celková délka kolejí. Viz E.1.1.1_2.1 Technická zpráva příloha 6, tabulka Zřízení kolejového roštu</t>
  </si>
  <si>
    <t>14</t>
  </si>
  <si>
    <t>R/02971/03</t>
  </si>
  <si>
    <t>KONTINUÁLNÍ RADAROVÉ MĚŘENÍ PRAŽCOVÉHO PODLOŽÍ</t>
  </si>
  <si>
    <t>Komunikace</t>
  </si>
  <si>
    <t>15</t>
  </si>
  <si>
    <t>512550</t>
  </si>
  <si>
    <t>KOLEJOVÉ LOŽE - ZŘÍZENÍ Z KAMENIVA HRUBÉHO DRCENÉHO (ŠTĚRK)</t>
  </si>
  <si>
    <t>M3</t>
  </si>
  <si>
    <t>viz E.1.1.1_2.1 Technická zpráva příloha 10 Výpočty výměr železničního svršku, tabulka "Nové kolejové lože z drceného kameniva".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</si>
  <si>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</si>
  <si>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16</t>
  </si>
  <si>
    <t>523352R</t>
  </si>
  <si>
    <t>KOLEJ 60 E2, ROZD. "U", BEZSTYKOVÁ, PR. BET. BEZPODKLADNICOVÝ, UP. PRUŽNÉ (BEZ DODÁVKY PRAŽCŮ A KOLEJNIC - SŽDC, s.o.)</t>
  </si>
  <si>
    <t>M</t>
  </si>
  <si>
    <t>1. Položka obsahuje: 
 – defektoskopické zkoušky kolejnic, jsou-li vyžadovány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dodávku kolejnic a vystrojených betonových pražců - (viz. podrobnosti dodávky materiálu uvedené v ZTP)  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</si>
  <si>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17</t>
  </si>
  <si>
    <t>523372R</t>
  </si>
  <si>
    <t>KOLEJ 60 E2, ROZD. "U", BEZSTYKOVÁ, PR. BET. VÝHYBKOVÝ KRÁTKÝ, UP. PRUŽNÉ (BEZ DODÁVKY KOLEJNIC - SŽDC, s.o.)</t>
  </si>
  <si>
    <t>1. Položka obsahuje: 
 – defektoskopické zkoušky kolejnic, jsou-li vyžadovány 
 – dodávku uvedeného typu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dodávku kolejnic - (viz. podrobnosti dodávky materiálu uvedené v ZTP)  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</si>
  <si>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18</t>
  </si>
  <si>
    <t>528152R</t>
  </si>
  <si>
    <t>KOLEJ 49 E1, ROZD. "C", BEZSTYKOVÁ, PR. BET. BEZPODKLADNICOVÝ, UP. PRUŽNÉ (BEZ DODÁVKY PRAŽCŮ A KOLEJNIC - SŽDC, s.o.)</t>
  </si>
  <si>
    <t>19</t>
  </si>
  <si>
    <t>528352R</t>
  </si>
  <si>
    <t>KOLEJ 49 E1, ROZD. "U", BEZSTYKOVÁ, PR. BET. BEZPODKLADNICOVÝ, UP. PRUŽNÉ (BEZ DODÁVKY PRAŽCŮ A KOLEJNIC - SŽDC, s.o.)</t>
  </si>
  <si>
    <t>20</t>
  </si>
  <si>
    <t>528372R</t>
  </si>
  <si>
    <t>KOLEJ 49 E1, ROZD. "U", BEZSTYKOVÁ, PR. BET. VÝHYBKOVÝ KRÁTKÝ, UP. PRUŽNÉ (BEZ DODÁVKY KOLEJNIC - SŽDC, s.o.)</t>
  </si>
  <si>
    <t>21</t>
  </si>
  <si>
    <t>52A141</t>
  </si>
  <si>
    <t>KOLEJ 49 E1 REGENEROVANÁ, ROZD. "C", BEZSTYKOVÁ, PR. BET. PODKLADNICOVÝ UŽITÝ, UP. TUHÉ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</si>
  <si>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</si>
  <si>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22</t>
  </si>
  <si>
    <t>52D341</t>
  </si>
  <si>
    <t>KOLEJ R 65 REGENEROVANÁ, ROZD. "U", BEZSTYKOVÁ, PR. BET. PODKLADNICOVÝ UŽITÝ, UP. TUHÉ</t>
  </si>
  <si>
    <t>23</t>
  </si>
  <si>
    <t>533153</t>
  </si>
  <si>
    <t>J 60 1:9-190, PR. BET., UP. PRUŽNÉ</t>
  </si>
  <si>
    <t>Výhybka č. 11</t>
  </si>
  <si>
    <t>viz E.1.1.1_2.1 Technická zpráva příloha 7 Výhybky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</si>
  <si>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</si>
  <si>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24</t>
  </si>
  <si>
    <t>533173</t>
  </si>
  <si>
    <t>J 60 1:9-300, PR. BET., UP. PRUŽNÉ</t>
  </si>
  <si>
    <t>Výhybka č. 15</t>
  </si>
  <si>
    <t>25</t>
  </si>
  <si>
    <t>5331E3</t>
  </si>
  <si>
    <t>J 60 1:14-760, PR. BET., UP. PRUŽNÉ</t>
  </si>
  <si>
    <t>Výhybky č. 2, č. 3, č. 4, č. 5, č. 6, č.7, č. 8, č. 19, č. 21, č. 22, č. 23</t>
  </si>
  <si>
    <t>26</t>
  </si>
  <si>
    <t>5331G3</t>
  </si>
  <si>
    <t>J 60 1:18,5-1200, PR. BET., UP. PRUŽNÉ</t>
  </si>
  <si>
    <t>Výhybky č.18 a č. 20</t>
  </si>
  <si>
    <t>27</t>
  </si>
  <si>
    <t>533253</t>
  </si>
  <si>
    <t>J 49 1:9-190, PR. BET., UP. PRUŽNÉ</t>
  </si>
  <si>
    <t>Výhybky č. 10, č. 12 a č. 16</t>
  </si>
  <si>
    <t>28</t>
  </si>
  <si>
    <t>533273</t>
  </si>
  <si>
    <t>J 49 1:9-300, PR. BET., UP. PRUŽNÉ</t>
  </si>
  <si>
    <t>Výhybka č. 17</t>
  </si>
  <si>
    <t>29</t>
  </si>
  <si>
    <t>5332E3</t>
  </si>
  <si>
    <t>J 49 1:14-760, PR. BET., UP. PRUŽNÉ</t>
  </si>
  <si>
    <t>Výhybka č.</t>
  </si>
  <si>
    <t>30</t>
  </si>
  <si>
    <t>5332G3</t>
  </si>
  <si>
    <t>J 49 1:18,5-1200, PR. BET., UP. PRUŽNÉ</t>
  </si>
  <si>
    <t>Výhybka č. 1</t>
  </si>
  <si>
    <t>31</t>
  </si>
  <si>
    <t>534371</t>
  </si>
  <si>
    <t>REGENEROVANÁ J S 49 1:9-300, PR. DŘ., UP. TUHÉ</t>
  </si>
  <si>
    <t>Výhybka č.14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</si>
  <si>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</si>
  <si>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32</t>
  </si>
  <si>
    <t>539101</t>
  </si>
  <si>
    <t>ZVLÁŠTNÍ VYBAVENÍ VÝHYBEK, PRAŽCE ŽLABOVÉ, SESTAVA 1 KS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</si>
  <si>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</si>
  <si>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33</t>
  </si>
  <si>
    <t>539102</t>
  </si>
  <si>
    <t>ZVLÁŠTNÍ VYBAVENÍ VÝHYBEK, PRAŽCE ŽLABOVÉ, SESTAVA 2 KS</t>
  </si>
  <si>
    <t>34</t>
  </si>
  <si>
    <t>539103</t>
  </si>
  <si>
    <t>ZVLÁŠTNÍ VYBAVENÍ VÝHYBEK, PRAŽCE ŽLABOVÉ, SESTAVA 3 KS</t>
  </si>
  <si>
    <t>35</t>
  </si>
  <si>
    <t>539212</t>
  </si>
  <si>
    <t>ZVLÁŠTNÍ VYBAVENÍ VÝHYBEK, LIS 60 E2 TEPELNĚ OPRACOVANÝ OHNUTÝ</t>
  </si>
  <si>
    <t>(Položka je příplatkovou k položkám výhybek a nelze ji použít samostatně.)  
1. Položka obsahuje:  
 – náhradu standardní výhybkové kolejnice za lepený izolovaný styk uvedeného typu ve výrobním závodě výhybkové konstrukce včetně potřebných úprav a veškerých nákladů s tímto spojených  
2. Položka neobsahuje:  
 X  
3. Způsob měření:  
Udává se počet kusů kompletní konstrukce nebo práce.</t>
  </si>
  <si>
    <t>36</t>
  </si>
  <si>
    <t>539221</t>
  </si>
  <si>
    <t>ZVLÁŠTNÍ VYBAVENÍ VÝHYBEK, LIS 49 E1 TEPELNĚ OPRACOVANÝ PŘÍMÝ</t>
  </si>
  <si>
    <t>37</t>
  </si>
  <si>
    <t>539222</t>
  </si>
  <si>
    <t>ZVLÁŠTNÍ VYBAVENÍ VÝHYBEK, LIS 49 E1 TEPELNĚ OPRACOVANÝ OHNUTÝ</t>
  </si>
  <si>
    <t>38</t>
  </si>
  <si>
    <t>53931E</t>
  </si>
  <si>
    <t>ZVLÁŠTNÍ VYBAVENÍ VÝHYBEK, TEPELNĚ OPRACOVANÝ JAZYK S OPORNICÍ 60 E2 PRO TVAR 1:14-760</t>
  </si>
  <si>
    <t>(Položka je příplatkovou k položkám výhybek a nelze ji použít samostatně.)  
1. Položka obsahuje:  
 – tepelné opracování jazyka a opornice ve výrobním závodě výhybkové konstrukce včetně veškerých nákladů s tímto spojených  
2. Položka neobsahuje:  
 X  
3. Způsob měření:  
Udává se počet sad, které se skládají z předepsaných dílů, jež tvoří požadovaný celek.</t>
  </si>
  <si>
    <t>39</t>
  </si>
  <si>
    <t>53931G</t>
  </si>
  <si>
    <t>ZVLÁŠTNÍ VYBAVENÍ VÝHYBEK, TEPELNĚ OPRACOVANÝ JAZYK S OPORNICÍ 60 E2 PRO TVAR 1:18,5-1200</t>
  </si>
  <si>
    <t>40</t>
  </si>
  <si>
    <t>53932E</t>
  </si>
  <si>
    <t>ZVLÁŠTNÍ VYBAVENÍ VÝHYBEK, TEPELNĚ OPRACOVANÝ JAZYK S OPORNICÍ 49 E1 PRO TVAR 1:14-760</t>
  </si>
  <si>
    <t>41</t>
  </si>
  <si>
    <t>53932G</t>
  </si>
  <si>
    <t>ZVLÁŠTNÍ VYBAVENÍ VÝHYBEK, TEPELNĚ OPRACOVANÝ JAZYK S OPORNICÍ 49 E1 PRO TVAR 1:18,5-1200</t>
  </si>
  <si>
    <t>42</t>
  </si>
  <si>
    <t>539405</t>
  </si>
  <si>
    <t>ZVLÁŠTNÍ VYBAVENÍ VÝHYBEK, VÁLEČKOVÉ STOLIČKY NADZVEDÁVACÍ (BEZ ROZLIŠENÍ PROFILU KOLEJNIC) PRO TVAR 1:9-190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</si>
  <si>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</si>
  <si>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43</t>
  </si>
  <si>
    <t>539407</t>
  </si>
  <si>
    <t>ZVLÁŠTNÍ VYBAVENÍ VÝHYBEK, VÁLEČKOVÉ STOLIČKY NADZVEDÁVACÍ (BEZ ROZLIŠENÍ PROFILU KOLEJNIC) PRO TVAR 1:9-300</t>
  </si>
  <si>
    <t>44</t>
  </si>
  <si>
    <t>53940E</t>
  </si>
  <si>
    <t>ZVLÁŠTNÍ VYBAVENÍ VÝHYBEK, VÁLEČKOVÉ STOLIČKY NADZVEDÁVACÍ (BEZ ROZLIŠENÍ PROFILU KOLEJNIC) PRO TVAR 1:14-760</t>
  </si>
  <si>
    <t>45</t>
  </si>
  <si>
    <t>53940G</t>
  </si>
  <si>
    <t>ZVLÁŠTNÍ VYBAVENÍ VÝHYBEK, VÁLEČKOVÉ STOLIČKY NADZVEDÁVACÍ (BEZ ROZLIŠENÍ PROFILU KOLEJNIC) PRO TVAR 1:18,5-1200</t>
  </si>
  <si>
    <t>46</t>
  </si>
  <si>
    <t>539511</t>
  </si>
  <si>
    <t>ZVLÁŠTNÍ VYBAVENÍ VÝHYBEK, VÁLEČKOVÁ STOLIČKA DOTLAČOVACÍ</t>
  </si>
  <si>
    <t>Na výhybkách v hlavních kolejích.</t>
  </si>
  <si>
    <t>1. Položka obsahuje:  
 – dodání a montáž válečkové dotlačovací stoličky  
2. Položka neobsahuje:  
 X  
3. Způsob měření:  
Udává se počet kusů kompletní konstrukce nebo práce.</t>
  </si>
  <si>
    <t>47</t>
  </si>
  <si>
    <t>539540</t>
  </si>
  <si>
    <t>ZVLÁŠTNÍ VYBAVENÍ VÝHYBEK, ČELISŤOVÝ ZÁVĚR</t>
  </si>
  <si>
    <t>1. Položka obsahuje:  
 – dodání a montáž čelisťového závěru  
2. Položka neobsahuje:  
 X  
3. Způsob měření:  
Udává se počet kusů kompletní konstrukce nebo práce.</t>
  </si>
  <si>
    <t>48</t>
  </si>
  <si>
    <t>539551</t>
  </si>
  <si>
    <t>ZVLÁŠTNÍ VYBAVENÍ VÝHYBEK, PRODLOUŽENÍ KLUZNÉ STOLIČKY PRO SNÍMAČ POLOHY JAZYKŮ</t>
  </si>
  <si>
    <t>PÁR</t>
  </si>
  <si>
    <t>Ve všch nových výhybkách.</t>
  </si>
  <si>
    <t>viz E.1.1.1_2.1 Technická zpráva příloha 7 Výhybky.</t>
  </si>
  <si>
    <t>1. Položka obsahuje:  
 – dodání a montáž počtu a typu válečkových stoliček odpovídající dané výhybkové konstrukci dle platných předpisů SŽDC  
2. Položka neobsahuje:  
 – snímač polohy jazyka  
3. Způsob měření:  
Udává se vždy pár, tj. po dvou kusech.</t>
  </si>
  <si>
    <t>49</t>
  </si>
  <si>
    <t>539710</t>
  </si>
  <si>
    <t>ZVLÁŠTNÍ VYBAVENÍ VÝHYBEK, PŘÍPLATEK ZA KONSTRUKCI A VÝROBU OBLOUKOVÉ VÝHYBKY</t>
  </si>
  <si>
    <t>Výhybky č. 11 a č. 17</t>
  </si>
  <si>
    <t>1. Položka obsahuje:  
 – zpracování výrobní dokumentace transformované výhybky  
 – veškeré vícenáklady na výrobu obloukové výhybky oproti standardní  
2. Položka neobsahuje:  
 X  
3. Způsob měření:  
Udává se počet kusů kompletní konstrukce nebo práce.</t>
  </si>
  <si>
    <t>50</t>
  </si>
  <si>
    <t>542121</t>
  </si>
  <si>
    <t>SMĚROVÉ A VÝŠKOVÉ VYROVNÁNÍ KOLEJE NA PRAŽCÍCH BETONOVÝCH DO 0,05 M</t>
  </si>
  <si>
    <t>viz E.1.1.1_2.1 Technická zpráva příloha 6 Kolejový rošt, tabulka Směrová a výšková úprava koleje.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</si>
  <si>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</si>
  <si>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51</t>
  </si>
  <si>
    <t>542312</t>
  </si>
  <si>
    <t>NÁSLEDNÁ ÚPRAVA SMĚROVÉHO A VÝŠKOVÉHO USPOŘÁDÁNÍ KOLEJE - PRAŽCE BETONOVÉ</t>
  </si>
  <si>
    <t>viz E.1.1.1_2.1 Technická zpráva příloha 6 Kolejový rošt, tabulka Zřízení kolejového roštu.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</si>
  <si>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</si>
  <si>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52</t>
  </si>
  <si>
    <t>542322</t>
  </si>
  <si>
    <t>NÁSLEDNÁ ÚPRAVA SMĚROVÉHO A VÝŠKOVÉHO USPOŘÁDÁNÍ VÝHYBKOVÉ KONSTRUKCE - PRAŽCE BETONOVÉ</t>
  </si>
  <si>
    <t>53</t>
  </si>
  <si>
    <t>543111</t>
  </si>
  <si>
    <t>VÝMĚNA SPOJITÁ PRAŽCŮ DŘEVĚNÝCH, UPEVNĚNÍ TUHÉ</t>
  </si>
  <si>
    <t>Výměna 50% pražců ve výhybce č. 13</t>
  </si>
  <si>
    <t>viz E.1.1.1_2.9.1 Kolejovy plan Cast 1 a E.1.1.1_2.9.1 Kolejovy plan Cast 2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</si>
  <si>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</si>
  <si>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</t>
  </si>
  <si>
    <t>544311</t>
  </si>
  <si>
    <t>IZOLOVANÝ STYK LEPENÝ STANDARDNÍ DÉLKY (3,4-8,0 M), TEPELNĚ OPRACOVANÝ, TVARU 60 E2 NEBO R 65</t>
  </si>
  <si>
    <t>viz E.1.1.1_2.1 Technická zpráva příloha 10 Výpočty výměr železničního svršku, tabulka "Lepené izolované styky (LIS)"</t>
  </si>
  <si>
    <t>1. Položka obsahuje:   
 – dodání a zabudování LISu požadované délky   
 – výměnu nebo doplnění podložek, spojkových šroubů, svěrkových šroubů, matic a dvojitých pružných kroužků ap.   
 – defektoskopickou zkoušku kolejnic lepeného izolovaného styku, je-li požadována   
2. Položka neobsahuje:   
  – demontáž stávajícího lepeného izolovaného styku nebo běžné kolejnice,ocení se položkami SD 965   
 – řezání koleje   
 – případnou úpravu pražců   
 – zavaření LISu do bezstykové koleje,ocení se položkamiSD 545 pro svary jednotlivé   
3. Způsob měření:   
Udává se počet kusů izolovaného styku libovolné délky v každém kolejnicovém pasu. V běžné koleji jsou tyto IS zpravidla v párech.</t>
  </si>
  <si>
    <t>55</t>
  </si>
  <si>
    <t>544312</t>
  </si>
  <si>
    <t>IZOLOVANÝ STYK LEPENÝ STANDARDNÍ DÉLKY (3,4-8,0 M), TEPELNĚ OPRACOVANÝ, TVARU 49 E1</t>
  </si>
  <si>
    <t>1. Položka obsahuje:   
 – dodání a zabudování LISu požadované délky   
 – výměnu nebo doplnění podložek, spojkových šroubů, svěrkových šroubů, matic a dvojitých pružných kroužků ap.   
 – defektoskopickou zkoušku kolejnic lepeného izolovaného styku, je-li požadována   
2. Položka neobsahuje:   
  – demontáž stávajícího lepeného izolovaného styku nebo běžné kolejnice, ocení se položkami SD 965   
 – řezání koleje   
 – případnou úpravu pražců   
 – zavaření LISu do bezstykové koleje,ocení se položkamiSD 545 pro svary jednotlivé   
3. Způsob měření:   
Udává se počet kusů izolovaného styku libovolné délky v každém kolejnicovém pasu. V běžné koleji jsou tyto IS zpravidla v párech.</t>
  </si>
  <si>
    <t>56</t>
  </si>
  <si>
    <t>544411</t>
  </si>
  <si>
    <t>IZOLOVANÝ STYK LEPENÝ DÉLKY VĚTŠÍ NEŽ STANDARDNÍ (PŘES 8,0 M), TEPELNĚ OPRACOVANÝ, TVARU 60 E2 NEBO R 65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</si>
  <si>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zrušení a znovuzřízení bezstykové koleje  
 – demontáž stávajícího lepeného izolovaného styku nebo běžné kolejnice, nacení se položkami sd 965  
 – řezání koleje  
 – případnou úpravu pražců  
 – zavaření LISu do bezstykové koleje  
3. Způsob měření:  
Udává se počet kusů izolovaného styku libovolné délky v každém kolejnicovém pasu. V běžné koleji jsou tyto IS zpravidla v párech.</t>
  </si>
  <si>
    <t>57</t>
  </si>
  <si>
    <t>545111</t>
  </si>
  <si>
    <t>SVAR KOLEJNIC (STEJNÉHO TVARU) 60 E2, R 65 JEDNOTLIVĚ</t>
  </si>
  <si>
    <t>viz E.1.1.1_2.1 Technická zpráva příloha 10 Výpočty výměr železničního svršku, tabulka "Svařování kolejnic".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</si>
  <si>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</si>
  <si>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58</t>
  </si>
  <si>
    <t>545112</t>
  </si>
  <si>
    <t>SVAR KOLEJNIC (STEJNÉHO TVARU) 60 E2, R 65 SPOJITĚ</t>
  </si>
  <si>
    <t>59</t>
  </si>
  <si>
    <t>545121</t>
  </si>
  <si>
    <t>SVAR KOLEJNIC (STEJNÉHO TVARU) 49 E1, T JEDNOTLIVĚ</t>
  </si>
  <si>
    <t>60</t>
  </si>
  <si>
    <t>545122</t>
  </si>
  <si>
    <t>SVAR KOLEJNIC (STEJNÉHO TVARU) 49 E1, T SPOJITĚ</t>
  </si>
  <si>
    <t>61</t>
  </si>
  <si>
    <t>549111</t>
  </si>
  <si>
    <t>BROUŠENÍ KOLEJE A VÝHYBEK</t>
  </si>
  <si>
    <t>5164+175.012+149.538+975.888+291.69=6 756,128 [A]  
Součet délky kolejí a rozvinuté délky výhybek.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</si>
  <si>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</si>
  <si>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62</t>
  </si>
  <si>
    <t>549210</t>
  </si>
  <si>
    <t>PRAŽCOVÁ KOTVA V NOVĚ ZŘIZOVANÉ KOLEJI</t>
  </si>
  <si>
    <t>Pražcové kotvy při přechodu svršku 60 E2 na 49 E1</t>
  </si>
  <si>
    <t>28+14+19=61,000 [A]  
viz E.1.1.1_2.9.1 Kolejovy plan Cast 1 a E.1.1.1_2.9.1 Kolejovy plan Cast 2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</si>
  <si>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</si>
  <si>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63</t>
  </si>
  <si>
    <t>549510</t>
  </si>
  <si>
    <t>ŘEZÁNÍ KOLEJNIC BEZ OHLEDU NA TVAR</t>
  </si>
  <si>
    <t>viz E.1.1.1_2.1 Technická zpráva příloha 10 Výpočty výměr železničního svršku, tabulka "Řezání kolejnic".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</si>
  <si>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</si>
  <si>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Ostatní konstrukce a práce</t>
  </si>
  <si>
    <t>64</t>
  </si>
  <si>
    <t>922401</t>
  </si>
  <si>
    <t>ZARÁŽEDLO KOLEJNICOVÉ</t>
  </si>
  <si>
    <t>1. Položka obsahuje: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</si>
  <si>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65</t>
  </si>
  <si>
    <t>923131</t>
  </si>
  <si>
    <t>NÁMEZNÍK</t>
  </si>
  <si>
    <t>Celkem 21 ks námezníků.  
viz E.1.1.1_2.2.1 Situace Cast 1 a E.1.1.1_2.2.2 Situace Cast 2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</si>
  <si>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</si>
  <si>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66</t>
  </si>
  <si>
    <t>923931</t>
  </si>
  <si>
    <t>ZAJIŠŤOVACÍ ZNAČKA KONZOLOVÁ (K) NA SLOUPU TRAKČNÍHO STOŽÁRU</t>
  </si>
  <si>
    <t>54+40+22=116,000 [A]  
Odhad počtu bodů. 54 Bodů směrových, 40 bodů výhybky, 22 bodů nivelety.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</si>
  <si>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</si>
  <si>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67</t>
  </si>
  <si>
    <t>925120</t>
  </si>
  <si>
    <t>DRÁŽNÍ STEZKY Z DRTI TL. PŘES 50 MM</t>
  </si>
  <si>
    <t>M2</t>
  </si>
  <si>
    <t>viz E.1.1.1_2.1 Technická zpráva příloha 10 Výpočty výměr železničního svršku, tabulka "Nové drážní stezky tl. 100 mm".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</si>
  <si>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</si>
  <si>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68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</si>
  <si>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</si>
  <si>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</si>
  <si>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</si>
  <si>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69</t>
  </si>
  <si>
    <t>965010R1</t>
  </si>
  <si>
    <t>RECYKLACE VYZÍSKANÉHO KOLEJOVÉHO LOŽE</t>
  </si>
  <si>
    <t>Část vytěženého materiálu kolejového lože vhodného pro recyklaci.</t>
  </si>
  <si>
    <t>12738=12 738,000 [A]  
viz E.1.1.1_2.1 Technická zpráva příloha 10 Výpočty výměr železničního svršku, tabulka "Demontáž štěrkového lože roztřídění".</t>
  </si>
  <si>
    <t>Položka obsahue:   
- recyklaci odtěženého štěrkového lože na recyklační základně, zahrnuty jsou i náklady na pořízení a provoz recyklační základny  
- přetřídění materiálu na recyklační základně  
- přezkoušení kvality</t>
  </si>
  <si>
    <t>70</t>
  </si>
  <si>
    <t>965021</t>
  </si>
  <si>
    <t>ODSTRANĚNÍ KOLEJOVÉHO LOŽE A DRÁŽNÍCH STEZEK - ODVOZ NA SKLÁDKU</t>
  </si>
  <si>
    <t>M3KM</t>
  </si>
  <si>
    <t>Skládka vzdálená 30 km</t>
  </si>
  <si>
    <t>(307+450+7643+637+637)*30=290 220,000 [A]  
viz E.1.1.1_2.1 Technická zpráva příloha 10 Výpočty výměr železničního svršku, tabulka "Demontáž štěrkového lože roztřídění".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</si>
  <si>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</si>
  <si>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71</t>
  </si>
  <si>
    <t>965023</t>
  </si>
  <si>
    <t>ODSTRANĚNÍ KOLEJOVÉHO LOŽE A DRÁŽNÍCH STEZEK - ODVOZ NA RECYKLACI</t>
  </si>
  <si>
    <t>Recyklační základna je v žst. Šakvice, vzdálenost z obou konců stavby je do 1,2 km</t>
  </si>
  <si>
    <t>12738*1.2=15 285,600 [A]  
viz E.1.1.1_2.1 Technická zpráva příloha 10 Výpočty výměr železničního svršku, tabulka "Demontáž štěrkového lože roztřídění".</t>
  </si>
  <si>
    <t>72</t>
  </si>
  <si>
    <t>965111</t>
  </si>
  <si>
    <t>DEMONTÁŽ KOLEJE NA BETONOVÝCH PRAŽCÍCH DO KOLEJOVÝCH POLÍ</t>
  </si>
  <si>
    <t>Vyjmutí a vložení kolejového pole délky 6m na vlečce kvůli přechodu kabelovodu pod kolejí a kolejových polí délky celkem 69,22m v kolejích č. 1TK a 2TK kvůli posunu návěstidla AB a s ním i LISů</t>
  </si>
  <si>
    <t>6+34.781+34.435=75,216 [A]  
viz E.1.1.1_2.9.1 Kolejovy plan Cast 1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</si>
  <si>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</si>
  <si>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73</t>
  </si>
  <si>
    <t>965112</t>
  </si>
  <si>
    <t>DEMONTÁŽ KOLEJE NA BETONOVÝCH PRAŽCÍCH DO KOLEJOVÝCH POLÍ S ODVOZEM NA MONTÁŽNÍ ZÁKLADNU BEZ NÁSLEDNÉHO ROZEBRÁNÍ</t>
  </si>
  <si>
    <t>Dle rekategorizace pro užití nebo regeneraci. Montážní základna v žst. Šakvice.</t>
  </si>
  <si>
    <t>viz E.1.1.1_2.1 Technická zpráva příloha 6 Kolejový rošt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</si>
  <si>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</si>
  <si>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74</t>
  </si>
  <si>
    <t>965113</t>
  </si>
  <si>
    <t>DEMONTÁŽ KOLEJE NA BETONOVÝCH PRAŽCÍCH DO KOLEJOVÝCH POLÍ S ODVOZEM NA MONTÁŽNÍ ZÁKLADNU S NÁSLEDNÝM ROZEBRÁNÍM</t>
  </si>
  <si>
    <t>Dle rekategorizace jako odpad. Montážní základna v žst. Šakvice.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</si>
  <si>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</si>
  <si>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75</t>
  </si>
  <si>
    <t>965116</t>
  </si>
  <si>
    <t>DEMONTÁŽ KOLEJE NA BETONOVÝCH PRAŽCÍCH - ODVOZ ROZEBRANÝCH SOUČÁSTÍ (Z MÍSTA DEMONTÁŽE NEBO Z MONTÁŽNÍ ZÁKLADNY) K LIKVIDACI</t>
  </si>
  <si>
    <t>tkm</t>
  </si>
  <si>
    <t>Vzdálenost z montážní základny k likvidaci 40 km.</t>
  </si>
  <si>
    <t>358*40=14 320,000 [A]  
viz E.1.1.1_2.1 Technická zpráva příloha 6 Kolejový rošt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</si>
  <si>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</si>
  <si>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76</t>
  </si>
  <si>
    <t>965122</t>
  </si>
  <si>
    <t>DEMONTÁŽ KOLEJE NA DŘEVĚNÝCH PRAŽCÍCH DO KOLEJOVÝCH POLÍ S ODVOZEM NA MONTÁŽNÍ ZÁKLADNU BEZ NÁSLEDNÉHO ROZEBRÁNÍ</t>
  </si>
  <si>
    <t>77</t>
  </si>
  <si>
    <t>965123</t>
  </si>
  <si>
    <t>DEMONTÁŽ KOLEJE NA DŘEVĚNÝCH PRAŽCÍCH DO KOLEJOVÝCH POLÍ S ODVOZEM NA MONTÁŽNÍ ZÁKLADNU S NÁSLEDNÝM ROZEBRÁNÍM</t>
  </si>
  <si>
    <t>viz E.1.1.1_2.1 Technická zpráva příloha 6 Kolejový rošt.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</si>
  <si>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</si>
  <si>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78</t>
  </si>
  <si>
    <t>965126</t>
  </si>
  <si>
    <t>DEMONTÁŽ KOLEJE NA DŘEVĚNÝCH PRAŽCÍCH - ODVOZ ROZEBRANÝCH SOUČÁSTÍ (Z MÍSTA DEMONTÁŽE NEBO Z MONTÁŽNÍ ZÁKLADNY) K LIKVIDACI</t>
  </si>
  <si>
    <t>54*40=2 160,000 [A]  
viz E.1.1.1_2.1 Technická zpráva příloha 6 Kolejový rošt</t>
  </si>
  <si>
    <t>79</t>
  </si>
  <si>
    <t>965212</t>
  </si>
  <si>
    <t>DEMONTÁŽ VÝHYBKOVÉ KONSTRUKCE NA BETONOVÝCH PRAŽCÍCH DO KOLEJOVÝCH POLÍ S ODVOZEM NA MONTÁŽNÍ ZÁKLADNU BEZ NÁSLEDNÉHO ROZEBRÁNÍ</t>
  </si>
  <si>
    <t>906.071-49.864-37.833-43.753=774,621 [A]  
viz E.1.1.1_2.1 Technická zpráva příloha 8 Roztřídění demontovaného materiálu dle rekategorizace, tabulka "Demontované výhybky"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</si>
  <si>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</si>
  <si>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80</t>
  </si>
  <si>
    <t>965222</t>
  </si>
  <si>
    <t>DEMONTÁŽ VÝHYBKOVÉ KONSTRUKCE NA DŘEVĚNÝCH PRAŽCÍCH DO KOLEJOVÝCH POLÍ S ODVOZEM NA MONTÁŽNÍ ZÁKLADNU BEZ NÁSLEDNÉHO ROZEBRÁNÍ</t>
  </si>
  <si>
    <t>37.833+43.753+49.864=131,450 [A]  
viz E.1.1.1_2.1 Technická zpráva příloha 8 Roztřídění demontovaného materiálu dle rekategorizace, tabulka "Demontované výhybky"</t>
  </si>
  <si>
    <t>81</t>
  </si>
  <si>
    <t>965226</t>
  </si>
  <si>
    <t>DEMONTÁŽ VÝHYBKOVÉ KONSTRUKCE NA DŘEVĚNÝCH PRAŽCÍCH - ODVOZ ROZEBRANÝCH SOUČÁSTÍ (Z MÍSTA DEMONTÁŽE NEBO Z MONTÁŽNÍ ZÁKLADNY) K LIKVIDACI</t>
  </si>
  <si>
    <t>Části výhybek dle rekategorizace jako odpad.  
Místo likvidace vzdáleno 40 km od montážní základny v žst. Šakvice</t>
  </si>
  <si>
    <t>(0.30+7.23)*40=301,200 [A]  
viz E.1.1.1_2.1 Technická zpráva příloha 8 Roztřídění demontovaného materiálu dle rekategorizace, tabulka "Demontované výhybky"</t>
  </si>
  <si>
    <t>82</t>
  </si>
  <si>
    <t>965831</t>
  </si>
  <si>
    <t>DEMONTÁŽ NÁMEZNÍKU</t>
  </si>
  <si>
    <t>Demontováno celkem 15 ks výhybek - 15 ks námezníků.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</si>
  <si>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</si>
  <si>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83</t>
  </si>
  <si>
    <t>965832</t>
  </si>
  <si>
    <t>DEMONTÁŽ NÁMEZNÍKU - ODVOZ (NA LIKVIDACI ODPADŮ NEBO JINÉ URČENÉ MÍSTO)</t>
  </si>
  <si>
    <t>Místo na likvidaci vzdálené 40 km</t>
  </si>
  <si>
    <t>(15*0.056)*40=33,600 [A]  
15ks, hmotnost jednoho 56 kg.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</si>
  <si>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</si>
  <si>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NÁKLADY NA DOPRAVU KOLEJNIC Z MÍSTA PŘEDÁNÍ NA MÍSTO STAVBY</t>
  </si>
  <si>
    <t>Místo předání: žst. České Budějovice</t>
  </si>
  <si>
    <t>Položka obsahuje:_x000D_
- náklady na dopravu materiálu z místa předání od dodavatele na místo stavby_x000D_
- nakládání, skládání a veškerou další manipulaci s materiálem</t>
  </si>
  <si>
    <t>NÁKLADY NA DOPRAVU BETONOVÝCH PRAŽCŮ Z MÍSTA PŘEDÁNÍ NA MÍSTO STAVBY</t>
  </si>
  <si>
    <t>Místo předání: výrobní závod ŽPSV Uherský Ostroh</t>
  </si>
  <si>
    <t>R17</t>
  </si>
  <si>
    <t>R18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</si>
</sst>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" fontId="0" fillId="0" borderId="0" xfId="0" applyNumberFormat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0"/>
  <sheetViews>
    <sheetView tabSelected="1" topLeftCell="B1" zoomScaleNormal="100" workbookViewId="0">
      <pane ySplit="7" topLeftCell="A255" activePane="bottomLeft" state="frozen"/>
      <selection pane="bottomLeft" activeCell="B262" sqref="B26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0+O8+O65+O270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39" t="s">
        <v>6</v>
      </c>
      <c r="D3" s="40"/>
      <c r="E3" s="5" t="s">
        <v>7</v>
      </c>
      <c r="F3" s="1"/>
      <c r="G3" s="6"/>
      <c r="H3" s="7" t="s">
        <v>8</v>
      </c>
      <c r="I3" s="8">
        <f>0+I8+I65+I270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41" t="s">
        <v>8</v>
      </c>
      <c r="D4" s="4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38" t="s">
        <v>15</v>
      </c>
      <c r="B5" s="38" t="s">
        <v>16</v>
      </c>
      <c r="C5" s="38" t="s">
        <v>17</v>
      </c>
      <c r="D5" s="38" t="s">
        <v>18</v>
      </c>
      <c r="E5" s="38" t="s">
        <v>19</v>
      </c>
      <c r="F5" s="38" t="s">
        <v>20</v>
      </c>
      <c r="G5" s="38" t="s">
        <v>21</v>
      </c>
      <c r="H5" s="38" t="s">
        <v>22</v>
      </c>
      <c r="I5" s="38"/>
      <c r="O5" t="s">
        <v>23</v>
      </c>
      <c r="P5" t="s">
        <v>10</v>
      </c>
    </row>
    <row r="6" spans="1:18" ht="12.75" customHeight="1" x14ac:dyDescent="0.2">
      <c r="A6" s="38"/>
      <c r="B6" s="38"/>
      <c r="C6" s="38"/>
      <c r="D6" s="38"/>
      <c r="E6" s="38"/>
      <c r="F6" s="38"/>
      <c r="G6" s="3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0+I9+I13+I17+I21+I25+I29+I33+I37+I41+I45+I49+I53+I57+I61</f>
        <v>0</v>
      </c>
      <c r="R8">
        <f>0+O9+O13+O17+O21+O25+O29+O33+O37+O41+O45+O49+O53+O57+O61</f>
        <v>0</v>
      </c>
    </row>
    <row r="9" spans="1:18" ht="25.5" x14ac:dyDescent="0.2">
      <c r="A9" s="16" t="s">
        <v>35</v>
      </c>
      <c r="B9" s="17" t="s">
        <v>27</v>
      </c>
      <c r="C9" s="17" t="s">
        <v>36</v>
      </c>
      <c r="D9" s="16" t="s">
        <v>37</v>
      </c>
      <c r="E9" s="18" t="s">
        <v>38</v>
      </c>
      <c r="F9" s="19" t="s">
        <v>39</v>
      </c>
      <c r="G9" s="20">
        <v>23330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E10" s="23" t="s">
        <v>37</v>
      </c>
    </row>
    <row r="11" spans="1:18" x14ac:dyDescent="0.2">
      <c r="A11" s="24" t="s">
        <v>41</v>
      </c>
      <c r="E11" s="25" t="s">
        <v>42</v>
      </c>
    </row>
    <row r="12" spans="1:18" ht="140.25" x14ac:dyDescent="0.2">
      <c r="A12" t="s">
        <v>43</v>
      </c>
      <c r="E12" s="23" t="s">
        <v>44</v>
      </c>
    </row>
    <row r="13" spans="1:18" ht="25.5" x14ac:dyDescent="0.2">
      <c r="A13" s="16" t="s">
        <v>35</v>
      </c>
      <c r="B13" s="17" t="s">
        <v>10</v>
      </c>
      <c r="C13" s="17" t="s">
        <v>45</v>
      </c>
      <c r="D13" s="16" t="s">
        <v>37</v>
      </c>
      <c r="E13" s="18" t="s">
        <v>46</v>
      </c>
      <c r="F13" s="19" t="s">
        <v>39</v>
      </c>
      <c r="G13" s="20">
        <v>335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22" t="s">
        <v>40</v>
      </c>
      <c r="E14" s="23" t="s">
        <v>37</v>
      </c>
    </row>
    <row r="15" spans="1:18" ht="25.5" x14ac:dyDescent="0.2">
      <c r="A15" s="24" t="s">
        <v>41</v>
      </c>
      <c r="E15" s="25" t="s">
        <v>47</v>
      </c>
    </row>
    <row r="16" spans="1:18" ht="140.25" x14ac:dyDescent="0.2">
      <c r="A16" t="s">
        <v>43</v>
      </c>
      <c r="E16" s="23" t="s">
        <v>44</v>
      </c>
    </row>
    <row r="17" spans="1:16" ht="25.5" x14ac:dyDescent="0.2">
      <c r="A17" s="16" t="s">
        <v>35</v>
      </c>
      <c r="B17" s="17" t="s">
        <v>2</v>
      </c>
      <c r="C17" s="17" t="s">
        <v>48</v>
      </c>
      <c r="D17" s="16" t="s">
        <v>37</v>
      </c>
      <c r="E17" s="18" t="s">
        <v>49</v>
      </c>
      <c r="F17" s="19" t="s">
        <v>39</v>
      </c>
      <c r="G17" s="20">
        <v>1.2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40</v>
      </c>
      <c r="E18" s="23" t="s">
        <v>37</v>
      </c>
    </row>
    <row r="19" spans="1:16" ht="38.25" x14ac:dyDescent="0.2">
      <c r="A19" s="24" t="s">
        <v>41</v>
      </c>
      <c r="E19" s="25" t="s">
        <v>50</v>
      </c>
    </row>
    <row r="20" spans="1:16" ht="140.25" x14ac:dyDescent="0.2">
      <c r="A20" t="s">
        <v>43</v>
      </c>
      <c r="E20" s="23" t="s">
        <v>44</v>
      </c>
    </row>
    <row r="21" spans="1:16" ht="25.5" x14ac:dyDescent="0.2">
      <c r="A21" s="16" t="s">
        <v>35</v>
      </c>
      <c r="B21" s="17" t="s">
        <v>28</v>
      </c>
      <c r="C21" s="17" t="s">
        <v>51</v>
      </c>
      <c r="D21" s="16" t="s">
        <v>37</v>
      </c>
      <c r="E21" s="18" t="s">
        <v>52</v>
      </c>
      <c r="F21" s="19" t="s">
        <v>39</v>
      </c>
      <c r="G21" s="20">
        <v>5.2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22" t="s">
        <v>40</v>
      </c>
      <c r="E22" s="23" t="s">
        <v>37</v>
      </c>
    </row>
    <row r="23" spans="1:16" ht="38.25" x14ac:dyDescent="0.2">
      <c r="A23" s="24" t="s">
        <v>41</v>
      </c>
      <c r="E23" s="25" t="s">
        <v>53</v>
      </c>
    </row>
    <row r="24" spans="1:16" ht="140.25" x14ac:dyDescent="0.2">
      <c r="A24" t="s">
        <v>43</v>
      </c>
      <c r="E24" s="23" t="s">
        <v>44</v>
      </c>
    </row>
    <row r="25" spans="1:16" ht="25.5" x14ac:dyDescent="0.2">
      <c r="A25" s="16" t="s">
        <v>35</v>
      </c>
      <c r="B25" s="17" t="s">
        <v>29</v>
      </c>
      <c r="C25" s="17" t="s">
        <v>54</v>
      </c>
      <c r="D25" s="16" t="s">
        <v>37</v>
      </c>
      <c r="E25" s="18" t="s">
        <v>55</v>
      </c>
      <c r="F25" s="19" t="s">
        <v>39</v>
      </c>
      <c r="G25" s="20">
        <v>2837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 ht="25.5" x14ac:dyDescent="0.2">
      <c r="A26" s="22" t="s">
        <v>40</v>
      </c>
      <c r="E26" s="23" t="s">
        <v>56</v>
      </c>
    </row>
    <row r="27" spans="1:16" ht="38.25" x14ac:dyDescent="0.2">
      <c r="A27" s="24" t="s">
        <v>41</v>
      </c>
      <c r="E27" s="25" t="s">
        <v>57</v>
      </c>
    </row>
    <row r="28" spans="1:16" ht="140.25" x14ac:dyDescent="0.2">
      <c r="A28" t="s">
        <v>43</v>
      </c>
      <c r="E28" s="23" t="s">
        <v>44</v>
      </c>
    </row>
    <row r="29" spans="1:16" ht="25.5" x14ac:dyDescent="0.2">
      <c r="A29" s="16" t="s">
        <v>35</v>
      </c>
      <c r="B29" s="17" t="s">
        <v>30</v>
      </c>
      <c r="C29" s="17" t="s">
        <v>58</v>
      </c>
      <c r="D29" s="16" t="s">
        <v>37</v>
      </c>
      <c r="E29" s="18" t="s">
        <v>59</v>
      </c>
      <c r="F29" s="19" t="s">
        <v>39</v>
      </c>
      <c r="G29" s="20">
        <v>1296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22" t="s">
        <v>40</v>
      </c>
      <c r="E30" s="23" t="s">
        <v>60</v>
      </c>
    </row>
    <row r="31" spans="1:16" ht="38.25" x14ac:dyDescent="0.2">
      <c r="A31" s="24" t="s">
        <v>41</v>
      </c>
      <c r="E31" s="25" t="s">
        <v>61</v>
      </c>
    </row>
    <row r="32" spans="1:16" ht="140.25" x14ac:dyDescent="0.2">
      <c r="A32" t="s">
        <v>43</v>
      </c>
      <c r="E32" s="23" t="s">
        <v>44</v>
      </c>
    </row>
    <row r="33" spans="1:16" ht="25.5" x14ac:dyDescent="0.2">
      <c r="A33" s="16" t="s">
        <v>35</v>
      </c>
      <c r="B33" s="17" t="s">
        <v>62</v>
      </c>
      <c r="C33" s="17" t="s">
        <v>63</v>
      </c>
      <c r="D33" s="16" t="s">
        <v>37</v>
      </c>
      <c r="E33" s="18" t="s">
        <v>64</v>
      </c>
      <c r="F33" s="19" t="s">
        <v>39</v>
      </c>
      <c r="G33" s="20">
        <v>47.49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22" t="s">
        <v>40</v>
      </c>
      <c r="E34" s="23" t="s">
        <v>37</v>
      </c>
    </row>
    <row r="35" spans="1:16" ht="38.25" x14ac:dyDescent="0.2">
      <c r="A35" s="24" t="s">
        <v>41</v>
      </c>
      <c r="E35" s="25" t="s">
        <v>65</v>
      </c>
    </row>
    <row r="36" spans="1:16" ht="140.25" x14ac:dyDescent="0.2">
      <c r="A36" t="s">
        <v>43</v>
      </c>
      <c r="E36" s="23" t="s">
        <v>44</v>
      </c>
    </row>
    <row r="37" spans="1:16" x14ac:dyDescent="0.2">
      <c r="A37" s="16" t="s">
        <v>35</v>
      </c>
      <c r="B37" s="17" t="s">
        <v>66</v>
      </c>
      <c r="C37" s="17" t="s">
        <v>67</v>
      </c>
      <c r="D37" s="16" t="s">
        <v>37</v>
      </c>
      <c r="E37" s="18" t="s">
        <v>68</v>
      </c>
      <c r="F37" s="19" t="s">
        <v>69</v>
      </c>
      <c r="G37" s="20">
        <v>1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22" t="s">
        <v>40</v>
      </c>
      <c r="E38" s="23" t="s">
        <v>37</v>
      </c>
    </row>
    <row r="39" spans="1:16" x14ac:dyDescent="0.2">
      <c r="A39" s="24" t="s">
        <v>41</v>
      </c>
      <c r="E39" s="25" t="s">
        <v>70</v>
      </c>
    </row>
    <row r="40" spans="1:16" x14ac:dyDescent="0.2">
      <c r="A40" t="s">
        <v>43</v>
      </c>
      <c r="E40" s="23" t="s">
        <v>71</v>
      </c>
    </row>
    <row r="41" spans="1:16" x14ac:dyDescent="0.2">
      <c r="A41" s="16" t="s">
        <v>35</v>
      </c>
      <c r="B41" s="17" t="s">
        <v>31</v>
      </c>
      <c r="C41" s="17" t="s">
        <v>72</v>
      </c>
      <c r="D41" s="16" t="s">
        <v>37</v>
      </c>
      <c r="E41" s="18" t="s">
        <v>73</v>
      </c>
      <c r="F41" s="19" t="s">
        <v>74</v>
      </c>
      <c r="G41" s="20">
        <v>600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22" t="s">
        <v>40</v>
      </c>
      <c r="E42" s="23" t="s">
        <v>37</v>
      </c>
    </row>
    <row r="43" spans="1:16" x14ac:dyDescent="0.2">
      <c r="A43" s="24" t="s">
        <v>41</v>
      </c>
      <c r="E43" s="25" t="s">
        <v>70</v>
      </c>
    </row>
    <row r="44" spans="1:16" x14ac:dyDescent="0.2">
      <c r="A44" t="s">
        <v>43</v>
      </c>
      <c r="E44" s="23" t="s">
        <v>75</v>
      </c>
    </row>
    <row r="45" spans="1:16" x14ac:dyDescent="0.2">
      <c r="A45" s="16" t="s">
        <v>35</v>
      </c>
      <c r="B45" s="17" t="s">
        <v>32</v>
      </c>
      <c r="C45" s="17" t="s">
        <v>76</v>
      </c>
      <c r="D45" s="16" t="s">
        <v>37</v>
      </c>
      <c r="E45" s="18" t="s">
        <v>77</v>
      </c>
      <c r="F45" s="19" t="s">
        <v>78</v>
      </c>
      <c r="G45" s="20">
        <v>3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22" t="s">
        <v>40</v>
      </c>
      <c r="E46" s="23" t="s">
        <v>37</v>
      </c>
    </row>
    <row r="47" spans="1:16" x14ac:dyDescent="0.2">
      <c r="A47" s="24" t="s">
        <v>41</v>
      </c>
      <c r="E47" s="25" t="s">
        <v>79</v>
      </c>
    </row>
    <row r="48" spans="1:16" ht="38.25" x14ac:dyDescent="0.2">
      <c r="A48" t="s">
        <v>43</v>
      </c>
      <c r="E48" s="23" t="s">
        <v>80</v>
      </c>
    </row>
    <row r="49" spans="1:16" x14ac:dyDescent="0.2">
      <c r="A49" s="16" t="s">
        <v>35</v>
      </c>
      <c r="B49" s="17" t="s">
        <v>81</v>
      </c>
      <c r="C49" s="17" t="s">
        <v>82</v>
      </c>
      <c r="D49" s="16" t="s">
        <v>37</v>
      </c>
      <c r="E49" s="18" t="s">
        <v>83</v>
      </c>
      <c r="F49" s="19" t="s">
        <v>78</v>
      </c>
      <c r="G49" s="20">
        <v>2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2" t="s">
        <v>40</v>
      </c>
      <c r="E50" s="23" t="s">
        <v>37</v>
      </c>
    </row>
    <row r="51" spans="1:16" x14ac:dyDescent="0.2">
      <c r="A51" s="24" t="s">
        <v>41</v>
      </c>
      <c r="E51" s="25" t="s">
        <v>79</v>
      </c>
    </row>
    <row r="52" spans="1:16" ht="38.25" x14ac:dyDescent="0.2">
      <c r="A52" t="s">
        <v>43</v>
      </c>
      <c r="E52" s="23" t="s">
        <v>80</v>
      </c>
    </row>
    <row r="53" spans="1:16" x14ac:dyDescent="0.2">
      <c r="A53" s="16" t="s">
        <v>35</v>
      </c>
      <c r="B53" s="17" t="s">
        <v>84</v>
      </c>
      <c r="C53" s="17" t="s">
        <v>85</v>
      </c>
      <c r="D53" s="16" t="s">
        <v>37</v>
      </c>
      <c r="E53" s="18" t="s">
        <v>86</v>
      </c>
      <c r="F53" s="19" t="s">
        <v>87</v>
      </c>
      <c r="G53" s="20">
        <v>5.1639999999999997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2" t="s">
        <v>40</v>
      </c>
      <c r="E54" s="23" t="s">
        <v>70</v>
      </c>
    </row>
    <row r="55" spans="1:16" ht="25.5" x14ac:dyDescent="0.2">
      <c r="A55" s="24" t="s">
        <v>41</v>
      </c>
      <c r="E55" s="25" t="s">
        <v>88</v>
      </c>
    </row>
    <row r="56" spans="1:16" ht="38.25" x14ac:dyDescent="0.2">
      <c r="A56" t="s">
        <v>43</v>
      </c>
      <c r="E56" s="23" t="s">
        <v>89</v>
      </c>
    </row>
    <row r="57" spans="1:16" x14ac:dyDescent="0.2">
      <c r="A57" s="16" t="s">
        <v>35</v>
      </c>
      <c r="B57" s="17" t="s">
        <v>90</v>
      </c>
      <c r="C57" s="17" t="s">
        <v>91</v>
      </c>
      <c r="D57" s="16" t="s">
        <v>37</v>
      </c>
      <c r="E57" s="18" t="s">
        <v>92</v>
      </c>
      <c r="F57" s="19" t="s">
        <v>87</v>
      </c>
      <c r="G57" s="20">
        <v>5.1639999999999997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2" t="s">
        <v>40</v>
      </c>
      <c r="E58" s="23" t="s">
        <v>70</v>
      </c>
    </row>
    <row r="59" spans="1:16" ht="25.5" x14ac:dyDescent="0.2">
      <c r="A59" s="24" t="s">
        <v>41</v>
      </c>
      <c r="E59" s="25" t="s">
        <v>93</v>
      </c>
    </row>
    <row r="60" spans="1:16" x14ac:dyDescent="0.2">
      <c r="A60" t="s">
        <v>43</v>
      </c>
      <c r="E60" s="23" t="s">
        <v>75</v>
      </c>
    </row>
    <row r="61" spans="1:16" x14ac:dyDescent="0.2">
      <c r="A61" s="16" t="s">
        <v>35</v>
      </c>
      <c r="B61" s="17" t="s">
        <v>94</v>
      </c>
      <c r="C61" s="17" t="s">
        <v>95</v>
      </c>
      <c r="D61" s="16" t="s">
        <v>37</v>
      </c>
      <c r="E61" s="18" t="s">
        <v>96</v>
      </c>
      <c r="F61" s="19" t="s">
        <v>87</v>
      </c>
      <c r="G61" s="20">
        <v>5.1639999999999997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2" t="s">
        <v>40</v>
      </c>
      <c r="E62" s="23" t="s">
        <v>70</v>
      </c>
    </row>
    <row r="63" spans="1:16" ht="25.5" x14ac:dyDescent="0.2">
      <c r="A63" s="24" t="s">
        <v>41</v>
      </c>
      <c r="E63" s="25" t="s">
        <v>93</v>
      </c>
    </row>
    <row r="64" spans="1:16" x14ac:dyDescent="0.2">
      <c r="A64" t="s">
        <v>43</v>
      </c>
      <c r="E64" s="23" t="s">
        <v>75</v>
      </c>
    </row>
    <row r="65" spans="1:18" ht="12.75" customHeight="1" x14ac:dyDescent="0.2">
      <c r="A65" s="3" t="s">
        <v>33</v>
      </c>
      <c r="B65" s="3"/>
      <c r="C65" s="26" t="s">
        <v>29</v>
      </c>
      <c r="D65" s="3"/>
      <c r="E65" s="14" t="s">
        <v>97</v>
      </c>
      <c r="F65" s="3"/>
      <c r="G65" s="3"/>
      <c r="H65" s="3"/>
      <c r="I65" s="27">
        <f>0+Q65</f>
        <v>0</v>
      </c>
      <c r="O65">
        <f>0+R65</f>
        <v>0</v>
      </c>
      <c r="Q65" s="37">
        <f>0+I66+I70+I74+I78+I82+I86+I90+I94+I98+I102+I106+I110+I114+I118+I122+I126+I130+I134+I138+I142+I146+I150+I154+I158+I162+I166+I170+I174+I178+I182+I186+I190+I194+I198+I202+I206+I210+I214+I218+I222+I226+I230+I234+I238+I242+I246+I250+I254+I258+I262+I266</f>
        <v>0</v>
      </c>
      <c r="R65">
        <f>0+O66+O70+O74+O78+O82+O86+O90+O94+O98+O102+O106+O110+O114+O118+O122+O126+O130+O134+O138+O142+O146+O150+O154+O158+O162+O166+O170+O174+O178+O182+O186+O190+O194+O198+O202+O206+O210+O214+O218+O222+O226+O230+O234+O238+O242+O246+O250+O254+O258+O262+O266</f>
        <v>0</v>
      </c>
    </row>
    <row r="66" spans="1:18" x14ac:dyDescent="0.2">
      <c r="A66" s="16" t="s">
        <v>35</v>
      </c>
      <c r="B66" s="17" t="s">
        <v>98</v>
      </c>
      <c r="C66" s="17" t="s">
        <v>99</v>
      </c>
      <c r="D66" s="16" t="s">
        <v>37</v>
      </c>
      <c r="E66" s="18" t="s">
        <v>100</v>
      </c>
      <c r="F66" s="19" t="s">
        <v>101</v>
      </c>
      <c r="G66" s="20">
        <v>21072</v>
      </c>
      <c r="H66" s="21">
        <v>0</v>
      </c>
      <c r="I66" s="21">
        <f>ROUND(ROUND(H66,2)*ROUND(G66,3),2)</f>
        <v>0</v>
      </c>
      <c r="O66">
        <f>(I66*21)/100</f>
        <v>0</v>
      </c>
      <c r="P66" t="s">
        <v>10</v>
      </c>
    </row>
    <row r="67" spans="1:18" x14ac:dyDescent="0.2">
      <c r="A67" s="22" t="s">
        <v>40</v>
      </c>
      <c r="E67" s="23" t="s">
        <v>37</v>
      </c>
    </row>
    <row r="68" spans="1:18" ht="25.5" x14ac:dyDescent="0.2">
      <c r="A68" s="24" t="s">
        <v>41</v>
      </c>
      <c r="E68" s="25" t="s">
        <v>102</v>
      </c>
    </row>
    <row r="69" spans="1:18" ht="89.25" x14ac:dyDescent="0.2">
      <c r="A69" t="s">
        <v>43</v>
      </c>
      <c r="E69" s="23" t="s">
        <v>103</v>
      </c>
    </row>
    <row r="70" spans="1:18" ht="25.5" x14ac:dyDescent="0.2">
      <c r="A70" s="16" t="s">
        <v>35</v>
      </c>
      <c r="B70" s="17" t="s">
        <v>104</v>
      </c>
      <c r="C70" s="17" t="s">
        <v>105</v>
      </c>
      <c r="D70" s="16" t="s">
        <v>37</v>
      </c>
      <c r="E70" s="18" t="s">
        <v>106</v>
      </c>
      <c r="F70" s="19" t="s">
        <v>107</v>
      </c>
      <c r="G70" s="20">
        <v>2709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10</v>
      </c>
    </row>
    <row r="71" spans="1:18" x14ac:dyDescent="0.2">
      <c r="A71" s="22" t="s">
        <v>40</v>
      </c>
      <c r="E71" s="23" t="s">
        <v>37</v>
      </c>
    </row>
    <row r="72" spans="1:18" x14ac:dyDescent="0.2">
      <c r="A72" s="24" t="s">
        <v>41</v>
      </c>
      <c r="E72" s="25" t="s">
        <v>79</v>
      </c>
    </row>
    <row r="73" spans="1:18" ht="306" x14ac:dyDescent="0.2">
      <c r="A73" t="s">
        <v>43</v>
      </c>
      <c r="E73" s="23" t="s">
        <v>108</v>
      </c>
    </row>
    <row r="74" spans="1:18" ht="25.5" x14ac:dyDescent="0.2">
      <c r="A74" s="16" t="s">
        <v>35</v>
      </c>
      <c r="B74" s="17" t="s">
        <v>109</v>
      </c>
      <c r="C74" s="17" t="s">
        <v>110</v>
      </c>
      <c r="D74" s="16" t="s">
        <v>37</v>
      </c>
      <c r="E74" s="18" t="s">
        <v>111</v>
      </c>
      <c r="F74" s="19" t="s">
        <v>107</v>
      </c>
      <c r="G74" s="20">
        <v>280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10</v>
      </c>
    </row>
    <row r="75" spans="1:18" x14ac:dyDescent="0.2">
      <c r="A75" s="22" t="s">
        <v>40</v>
      </c>
      <c r="E75" s="23" t="s">
        <v>37</v>
      </c>
    </row>
    <row r="76" spans="1:18" x14ac:dyDescent="0.2">
      <c r="A76" s="24" t="s">
        <v>41</v>
      </c>
      <c r="E76" s="25" t="s">
        <v>79</v>
      </c>
    </row>
    <row r="77" spans="1:18" ht="318.75" x14ac:dyDescent="0.2">
      <c r="A77" t="s">
        <v>43</v>
      </c>
      <c r="E77" s="23" t="s">
        <v>112</v>
      </c>
    </row>
    <row r="78" spans="1:18" ht="25.5" x14ac:dyDescent="0.2">
      <c r="A78" s="16" t="s">
        <v>35</v>
      </c>
      <c r="B78" s="17" t="s">
        <v>113</v>
      </c>
      <c r="C78" s="17" t="s">
        <v>114</v>
      </c>
      <c r="D78" s="16" t="s">
        <v>37</v>
      </c>
      <c r="E78" s="18" t="s">
        <v>115</v>
      </c>
      <c r="F78" s="19" t="s">
        <v>107</v>
      </c>
      <c r="G78" s="20">
        <v>217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10</v>
      </c>
    </row>
    <row r="79" spans="1:18" x14ac:dyDescent="0.2">
      <c r="A79" s="22" t="s">
        <v>40</v>
      </c>
      <c r="E79" s="23" t="s">
        <v>37</v>
      </c>
    </row>
    <row r="80" spans="1:18" x14ac:dyDescent="0.2">
      <c r="A80" s="24" t="s">
        <v>41</v>
      </c>
      <c r="E80" s="25" t="s">
        <v>79</v>
      </c>
    </row>
    <row r="81" spans="1:16" ht="306" x14ac:dyDescent="0.2">
      <c r="A81" t="s">
        <v>43</v>
      </c>
      <c r="E81" s="23" t="s">
        <v>108</v>
      </c>
    </row>
    <row r="82" spans="1:16" ht="25.5" x14ac:dyDescent="0.2">
      <c r="A82" s="16" t="s">
        <v>35</v>
      </c>
      <c r="B82" s="17" t="s">
        <v>116</v>
      </c>
      <c r="C82" s="17" t="s">
        <v>117</v>
      </c>
      <c r="D82" s="16" t="s">
        <v>37</v>
      </c>
      <c r="E82" s="18" t="s">
        <v>118</v>
      </c>
      <c r="F82" s="19" t="s">
        <v>107</v>
      </c>
      <c r="G82" s="20">
        <v>1240</v>
      </c>
      <c r="H82" s="21">
        <v>0</v>
      </c>
      <c r="I82" s="21">
        <f>ROUND(ROUND(H82,2)*ROUND(G82,3),2)</f>
        <v>0</v>
      </c>
      <c r="O82">
        <f>(I82*21)/100</f>
        <v>0</v>
      </c>
      <c r="P82" t="s">
        <v>10</v>
      </c>
    </row>
    <row r="83" spans="1:16" x14ac:dyDescent="0.2">
      <c r="A83" s="22" t="s">
        <v>40</v>
      </c>
      <c r="E83" s="23" t="s">
        <v>37</v>
      </c>
    </row>
    <row r="84" spans="1:16" x14ac:dyDescent="0.2">
      <c r="A84" s="24" t="s">
        <v>41</v>
      </c>
      <c r="E84" s="25" t="s">
        <v>79</v>
      </c>
    </row>
    <row r="85" spans="1:16" ht="306" x14ac:dyDescent="0.2">
      <c r="A85" t="s">
        <v>43</v>
      </c>
      <c r="E85" s="23" t="s">
        <v>108</v>
      </c>
    </row>
    <row r="86" spans="1:16" ht="25.5" x14ac:dyDescent="0.2">
      <c r="A86" s="16" t="s">
        <v>35</v>
      </c>
      <c r="B86" s="17" t="s">
        <v>119</v>
      </c>
      <c r="C86" s="17" t="s">
        <v>120</v>
      </c>
      <c r="D86" s="16" t="s">
        <v>37</v>
      </c>
      <c r="E86" s="18" t="s">
        <v>121</v>
      </c>
      <c r="F86" s="19" t="s">
        <v>107</v>
      </c>
      <c r="G86" s="20">
        <v>263</v>
      </c>
      <c r="H86" s="21">
        <v>0</v>
      </c>
      <c r="I86" s="21">
        <f>ROUND(ROUND(H86,2)*ROUND(G86,3),2)</f>
        <v>0</v>
      </c>
      <c r="O86">
        <f>(I86*21)/100</f>
        <v>0</v>
      </c>
      <c r="P86" t="s">
        <v>10</v>
      </c>
    </row>
    <row r="87" spans="1:16" x14ac:dyDescent="0.2">
      <c r="A87" s="22" t="s">
        <v>40</v>
      </c>
      <c r="E87" s="23" t="s">
        <v>37</v>
      </c>
    </row>
    <row r="88" spans="1:16" x14ac:dyDescent="0.2">
      <c r="A88" s="24" t="s">
        <v>41</v>
      </c>
      <c r="E88" s="25" t="s">
        <v>79</v>
      </c>
    </row>
    <row r="89" spans="1:16" ht="318.75" x14ac:dyDescent="0.2">
      <c r="A89" t="s">
        <v>43</v>
      </c>
      <c r="E89" s="23" t="s">
        <v>112</v>
      </c>
    </row>
    <row r="90" spans="1:16" ht="25.5" x14ac:dyDescent="0.2">
      <c r="A90" s="16" t="s">
        <v>35</v>
      </c>
      <c r="B90" s="17" t="s">
        <v>122</v>
      </c>
      <c r="C90" s="17" t="s">
        <v>123</v>
      </c>
      <c r="D90" s="16" t="s">
        <v>37</v>
      </c>
      <c r="E90" s="18" t="s">
        <v>124</v>
      </c>
      <c r="F90" s="19" t="s">
        <v>107</v>
      </c>
      <c r="G90" s="20">
        <v>294</v>
      </c>
      <c r="H90" s="21">
        <v>0</v>
      </c>
      <c r="I90" s="21">
        <f>ROUND(ROUND(H90,2)*ROUND(G90,3),2)</f>
        <v>0</v>
      </c>
      <c r="O90">
        <f>(I90*21)/100</f>
        <v>0</v>
      </c>
      <c r="P90" t="s">
        <v>10</v>
      </c>
    </row>
    <row r="91" spans="1:16" x14ac:dyDescent="0.2">
      <c r="A91" s="22" t="s">
        <v>40</v>
      </c>
      <c r="E91" s="23" t="s">
        <v>37</v>
      </c>
    </row>
    <row r="92" spans="1:16" x14ac:dyDescent="0.2">
      <c r="A92" s="24" t="s">
        <v>41</v>
      </c>
      <c r="E92" s="25" t="s">
        <v>79</v>
      </c>
    </row>
    <row r="93" spans="1:16" ht="344.25" x14ac:dyDescent="0.2">
      <c r="A93" t="s">
        <v>43</v>
      </c>
      <c r="E93" s="23" t="s">
        <v>125</v>
      </c>
    </row>
    <row r="94" spans="1:16" ht="25.5" x14ac:dyDescent="0.2">
      <c r="A94" s="16" t="s">
        <v>35</v>
      </c>
      <c r="B94" s="17" t="s">
        <v>126</v>
      </c>
      <c r="C94" s="17" t="s">
        <v>127</v>
      </c>
      <c r="D94" s="16" t="s">
        <v>37</v>
      </c>
      <c r="E94" s="18" t="s">
        <v>128</v>
      </c>
      <c r="F94" s="19" t="s">
        <v>107</v>
      </c>
      <c r="G94" s="20">
        <v>25</v>
      </c>
      <c r="H94" s="21">
        <v>0</v>
      </c>
      <c r="I94" s="21">
        <f>ROUND(ROUND(H94,2)*ROUND(G94,3),2)</f>
        <v>0</v>
      </c>
      <c r="O94">
        <f>(I94*21)/100</f>
        <v>0</v>
      </c>
      <c r="P94" t="s">
        <v>10</v>
      </c>
    </row>
    <row r="95" spans="1:16" x14ac:dyDescent="0.2">
      <c r="A95" s="22" t="s">
        <v>40</v>
      </c>
      <c r="E95" s="23" t="s">
        <v>37</v>
      </c>
    </row>
    <row r="96" spans="1:16" x14ac:dyDescent="0.2">
      <c r="A96" s="24" t="s">
        <v>41</v>
      </c>
      <c r="E96" s="25" t="s">
        <v>79</v>
      </c>
    </row>
    <row r="97" spans="1:16" ht="344.25" x14ac:dyDescent="0.2">
      <c r="A97" t="s">
        <v>43</v>
      </c>
      <c r="E97" s="23" t="s">
        <v>125</v>
      </c>
    </row>
    <row r="98" spans="1:16" x14ac:dyDescent="0.2">
      <c r="A98" s="16" t="s">
        <v>35</v>
      </c>
      <c r="B98" s="17" t="s">
        <v>129</v>
      </c>
      <c r="C98" s="17" t="s">
        <v>130</v>
      </c>
      <c r="D98" s="16" t="s">
        <v>37</v>
      </c>
      <c r="E98" s="18" t="s">
        <v>131</v>
      </c>
      <c r="F98" s="19" t="s">
        <v>78</v>
      </c>
      <c r="G98" s="20">
        <v>1</v>
      </c>
      <c r="H98" s="21">
        <v>0</v>
      </c>
      <c r="I98" s="21">
        <f>ROUND(ROUND(H98,2)*ROUND(G98,3),2)</f>
        <v>0</v>
      </c>
      <c r="O98">
        <f>(I98*21)/100</f>
        <v>0</v>
      </c>
      <c r="P98" t="s">
        <v>10</v>
      </c>
    </row>
    <row r="99" spans="1:16" x14ac:dyDescent="0.2">
      <c r="A99" s="22" t="s">
        <v>40</v>
      </c>
      <c r="E99" s="23" t="s">
        <v>132</v>
      </c>
    </row>
    <row r="100" spans="1:16" x14ac:dyDescent="0.2">
      <c r="A100" s="24" t="s">
        <v>41</v>
      </c>
      <c r="E100" s="25" t="s">
        <v>133</v>
      </c>
    </row>
    <row r="101" spans="1:16" ht="409.5" x14ac:dyDescent="0.2">
      <c r="A101" t="s">
        <v>43</v>
      </c>
      <c r="E101" s="23" t="s">
        <v>134</v>
      </c>
    </row>
    <row r="102" spans="1:16" x14ac:dyDescent="0.2">
      <c r="A102" s="16" t="s">
        <v>35</v>
      </c>
      <c r="B102" s="17" t="s">
        <v>135</v>
      </c>
      <c r="C102" s="17" t="s">
        <v>136</v>
      </c>
      <c r="D102" s="16" t="s">
        <v>37</v>
      </c>
      <c r="E102" s="18" t="s">
        <v>137</v>
      </c>
      <c r="F102" s="19" t="s">
        <v>78</v>
      </c>
      <c r="G102" s="20">
        <v>1</v>
      </c>
      <c r="H102" s="21">
        <v>0</v>
      </c>
      <c r="I102" s="21">
        <f>ROUND(ROUND(H102,2)*ROUND(G102,3),2)</f>
        <v>0</v>
      </c>
      <c r="O102">
        <f>(I102*21)/100</f>
        <v>0</v>
      </c>
      <c r="P102" t="s">
        <v>10</v>
      </c>
    </row>
    <row r="103" spans="1:16" x14ac:dyDescent="0.2">
      <c r="A103" s="22" t="s">
        <v>40</v>
      </c>
      <c r="E103" s="23" t="s">
        <v>138</v>
      </c>
    </row>
    <row r="104" spans="1:16" x14ac:dyDescent="0.2">
      <c r="A104" s="24" t="s">
        <v>41</v>
      </c>
      <c r="E104" s="25" t="s">
        <v>133</v>
      </c>
    </row>
    <row r="105" spans="1:16" ht="409.5" x14ac:dyDescent="0.2">
      <c r="A105" t="s">
        <v>43</v>
      </c>
      <c r="E105" s="23" t="s">
        <v>134</v>
      </c>
    </row>
    <row r="106" spans="1:16" x14ac:dyDescent="0.2">
      <c r="A106" s="16" t="s">
        <v>35</v>
      </c>
      <c r="B106" s="17" t="s">
        <v>139</v>
      </c>
      <c r="C106" s="17" t="s">
        <v>140</v>
      </c>
      <c r="D106" s="16" t="s">
        <v>37</v>
      </c>
      <c r="E106" s="18" t="s">
        <v>141</v>
      </c>
      <c r="F106" s="19" t="s">
        <v>78</v>
      </c>
      <c r="G106" s="20">
        <v>11</v>
      </c>
      <c r="H106" s="21">
        <v>0</v>
      </c>
      <c r="I106" s="21">
        <f>ROUND(ROUND(H106,2)*ROUND(G106,3),2)</f>
        <v>0</v>
      </c>
      <c r="O106">
        <f>(I106*21)/100</f>
        <v>0</v>
      </c>
      <c r="P106" t="s">
        <v>10</v>
      </c>
    </row>
    <row r="107" spans="1:16" x14ac:dyDescent="0.2">
      <c r="A107" s="22" t="s">
        <v>40</v>
      </c>
      <c r="E107" s="23" t="s">
        <v>142</v>
      </c>
    </row>
    <row r="108" spans="1:16" x14ac:dyDescent="0.2">
      <c r="A108" s="24" t="s">
        <v>41</v>
      </c>
      <c r="E108" s="25" t="s">
        <v>133</v>
      </c>
    </row>
    <row r="109" spans="1:16" ht="409.5" x14ac:dyDescent="0.2">
      <c r="A109" t="s">
        <v>43</v>
      </c>
      <c r="E109" s="23" t="s">
        <v>134</v>
      </c>
    </row>
    <row r="110" spans="1:16" x14ac:dyDescent="0.2">
      <c r="A110" s="16" t="s">
        <v>35</v>
      </c>
      <c r="B110" s="17" t="s">
        <v>143</v>
      </c>
      <c r="C110" s="17" t="s">
        <v>144</v>
      </c>
      <c r="D110" s="16" t="s">
        <v>37</v>
      </c>
      <c r="E110" s="18" t="s">
        <v>145</v>
      </c>
      <c r="F110" s="19" t="s">
        <v>78</v>
      </c>
      <c r="G110" s="20">
        <v>2</v>
      </c>
      <c r="H110" s="21">
        <v>0</v>
      </c>
      <c r="I110" s="21">
        <f>ROUND(ROUND(H110,2)*ROUND(G110,3),2)</f>
        <v>0</v>
      </c>
      <c r="O110">
        <f>(I110*21)/100</f>
        <v>0</v>
      </c>
      <c r="P110" t="s">
        <v>10</v>
      </c>
    </row>
    <row r="111" spans="1:16" x14ac:dyDescent="0.2">
      <c r="A111" s="22" t="s">
        <v>40</v>
      </c>
      <c r="E111" s="23" t="s">
        <v>146</v>
      </c>
    </row>
    <row r="112" spans="1:16" x14ac:dyDescent="0.2">
      <c r="A112" s="24" t="s">
        <v>41</v>
      </c>
      <c r="E112" s="25" t="s">
        <v>133</v>
      </c>
    </row>
    <row r="113" spans="1:16" ht="409.5" x14ac:dyDescent="0.2">
      <c r="A113" t="s">
        <v>43</v>
      </c>
      <c r="E113" s="23" t="s">
        <v>134</v>
      </c>
    </row>
    <row r="114" spans="1:16" x14ac:dyDescent="0.2">
      <c r="A114" s="16" t="s">
        <v>35</v>
      </c>
      <c r="B114" s="17" t="s">
        <v>147</v>
      </c>
      <c r="C114" s="17" t="s">
        <v>148</v>
      </c>
      <c r="D114" s="16" t="s">
        <v>37</v>
      </c>
      <c r="E114" s="18" t="s">
        <v>149</v>
      </c>
      <c r="F114" s="19" t="s">
        <v>78</v>
      </c>
      <c r="G114" s="20">
        <v>3</v>
      </c>
      <c r="H114" s="21">
        <v>0</v>
      </c>
      <c r="I114" s="21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2" t="s">
        <v>40</v>
      </c>
      <c r="E115" s="23" t="s">
        <v>150</v>
      </c>
    </row>
    <row r="116" spans="1:16" x14ac:dyDescent="0.2">
      <c r="A116" s="24" t="s">
        <v>41</v>
      </c>
      <c r="E116" s="25" t="s">
        <v>133</v>
      </c>
    </row>
    <row r="117" spans="1:16" ht="409.5" x14ac:dyDescent="0.2">
      <c r="A117" t="s">
        <v>43</v>
      </c>
      <c r="E117" s="23" t="s">
        <v>134</v>
      </c>
    </row>
    <row r="118" spans="1:16" x14ac:dyDescent="0.2">
      <c r="A118" s="16" t="s">
        <v>35</v>
      </c>
      <c r="B118" s="17" t="s">
        <v>151</v>
      </c>
      <c r="C118" s="17" t="s">
        <v>152</v>
      </c>
      <c r="D118" s="16" t="s">
        <v>37</v>
      </c>
      <c r="E118" s="18" t="s">
        <v>153</v>
      </c>
      <c r="F118" s="19" t="s">
        <v>78</v>
      </c>
      <c r="G118" s="20">
        <v>1</v>
      </c>
      <c r="H118" s="21">
        <v>0</v>
      </c>
      <c r="I118" s="21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2" t="s">
        <v>40</v>
      </c>
      <c r="E119" s="23" t="s">
        <v>154</v>
      </c>
    </row>
    <row r="120" spans="1:16" x14ac:dyDescent="0.2">
      <c r="A120" s="24" t="s">
        <v>41</v>
      </c>
      <c r="E120" s="25" t="s">
        <v>133</v>
      </c>
    </row>
    <row r="121" spans="1:16" ht="409.5" x14ac:dyDescent="0.2">
      <c r="A121" t="s">
        <v>43</v>
      </c>
      <c r="E121" s="23" t="s">
        <v>134</v>
      </c>
    </row>
    <row r="122" spans="1:16" x14ac:dyDescent="0.2">
      <c r="A122" s="16" t="s">
        <v>35</v>
      </c>
      <c r="B122" s="17" t="s">
        <v>155</v>
      </c>
      <c r="C122" s="17" t="s">
        <v>156</v>
      </c>
      <c r="D122" s="16" t="s">
        <v>37</v>
      </c>
      <c r="E122" s="18" t="s">
        <v>157</v>
      </c>
      <c r="F122" s="19" t="s">
        <v>78</v>
      </c>
      <c r="G122" s="20">
        <v>1</v>
      </c>
      <c r="H122" s="21">
        <v>0</v>
      </c>
      <c r="I122" s="21">
        <f>ROUND(ROUND(H122,2)*ROUND(G122,3),2)</f>
        <v>0</v>
      </c>
      <c r="O122">
        <f>(I122*21)/100</f>
        <v>0</v>
      </c>
      <c r="P122" t="s">
        <v>10</v>
      </c>
    </row>
    <row r="123" spans="1:16" x14ac:dyDescent="0.2">
      <c r="A123" s="22" t="s">
        <v>40</v>
      </c>
      <c r="E123" s="23" t="s">
        <v>158</v>
      </c>
    </row>
    <row r="124" spans="1:16" x14ac:dyDescent="0.2">
      <c r="A124" s="24" t="s">
        <v>41</v>
      </c>
      <c r="E124" s="25" t="s">
        <v>133</v>
      </c>
    </row>
    <row r="125" spans="1:16" ht="409.5" x14ac:dyDescent="0.2">
      <c r="A125" t="s">
        <v>43</v>
      </c>
      <c r="E125" s="23" t="s">
        <v>134</v>
      </c>
    </row>
    <row r="126" spans="1:16" x14ac:dyDescent="0.2">
      <c r="A126" s="16" t="s">
        <v>35</v>
      </c>
      <c r="B126" s="17" t="s">
        <v>159</v>
      </c>
      <c r="C126" s="17" t="s">
        <v>160</v>
      </c>
      <c r="D126" s="16" t="s">
        <v>37</v>
      </c>
      <c r="E126" s="18" t="s">
        <v>161</v>
      </c>
      <c r="F126" s="19" t="s">
        <v>78</v>
      </c>
      <c r="G126" s="20">
        <v>1</v>
      </c>
      <c r="H126" s="21">
        <v>0</v>
      </c>
      <c r="I126" s="21">
        <f>ROUND(ROUND(H126,2)*ROUND(G126,3),2)</f>
        <v>0</v>
      </c>
      <c r="O126">
        <f>(I126*21)/100</f>
        <v>0</v>
      </c>
      <c r="P126" t="s">
        <v>10</v>
      </c>
    </row>
    <row r="127" spans="1:16" x14ac:dyDescent="0.2">
      <c r="A127" s="22" t="s">
        <v>40</v>
      </c>
      <c r="E127" s="23" t="s">
        <v>162</v>
      </c>
    </row>
    <row r="128" spans="1:16" x14ac:dyDescent="0.2">
      <c r="A128" s="24" t="s">
        <v>41</v>
      </c>
      <c r="E128" s="25" t="s">
        <v>133</v>
      </c>
    </row>
    <row r="129" spans="1:16" ht="409.5" x14ac:dyDescent="0.2">
      <c r="A129" t="s">
        <v>43</v>
      </c>
      <c r="E129" s="23" t="s">
        <v>134</v>
      </c>
    </row>
    <row r="130" spans="1:16" x14ac:dyDescent="0.2">
      <c r="A130" s="16" t="s">
        <v>35</v>
      </c>
      <c r="B130" s="17" t="s">
        <v>163</v>
      </c>
      <c r="C130" s="17" t="s">
        <v>164</v>
      </c>
      <c r="D130" s="16" t="s">
        <v>37</v>
      </c>
      <c r="E130" s="18" t="s">
        <v>165</v>
      </c>
      <c r="F130" s="19" t="s">
        <v>78</v>
      </c>
      <c r="G130" s="20">
        <v>1</v>
      </c>
      <c r="H130" s="21">
        <v>0</v>
      </c>
      <c r="I130" s="21">
        <f>ROUND(ROUND(H130,2)*ROUND(G130,3),2)</f>
        <v>0</v>
      </c>
      <c r="O130">
        <f>(I130*21)/100</f>
        <v>0</v>
      </c>
      <c r="P130" t="s">
        <v>10</v>
      </c>
    </row>
    <row r="131" spans="1:16" x14ac:dyDescent="0.2">
      <c r="A131" s="22" t="s">
        <v>40</v>
      </c>
      <c r="E131" s="23" t="s">
        <v>166</v>
      </c>
    </row>
    <row r="132" spans="1:16" x14ac:dyDescent="0.2">
      <c r="A132" s="24" t="s">
        <v>41</v>
      </c>
      <c r="E132" s="25" t="s">
        <v>133</v>
      </c>
    </row>
    <row r="133" spans="1:16" ht="409.5" x14ac:dyDescent="0.2">
      <c r="A133" t="s">
        <v>43</v>
      </c>
      <c r="E133" s="23" t="s">
        <v>167</v>
      </c>
    </row>
    <row r="134" spans="1:16" x14ac:dyDescent="0.2">
      <c r="A134" s="16" t="s">
        <v>35</v>
      </c>
      <c r="B134" s="17" t="s">
        <v>168</v>
      </c>
      <c r="C134" s="17" t="s">
        <v>169</v>
      </c>
      <c r="D134" s="16" t="s">
        <v>37</v>
      </c>
      <c r="E134" s="18" t="s">
        <v>170</v>
      </c>
      <c r="F134" s="19" t="s">
        <v>69</v>
      </c>
      <c r="G134" s="20">
        <v>4</v>
      </c>
      <c r="H134" s="21">
        <v>0</v>
      </c>
      <c r="I134" s="21">
        <f>ROUND(ROUND(H134,2)*ROUND(G134,3),2)</f>
        <v>0</v>
      </c>
      <c r="O134">
        <f>(I134*21)/100</f>
        <v>0</v>
      </c>
      <c r="P134" t="s">
        <v>10</v>
      </c>
    </row>
    <row r="135" spans="1:16" x14ac:dyDescent="0.2">
      <c r="A135" s="22" t="s">
        <v>40</v>
      </c>
      <c r="E135" s="23" t="s">
        <v>37</v>
      </c>
    </row>
    <row r="136" spans="1:16" x14ac:dyDescent="0.2">
      <c r="A136" s="24" t="s">
        <v>41</v>
      </c>
      <c r="E136" s="25" t="s">
        <v>133</v>
      </c>
    </row>
    <row r="137" spans="1:16" ht="114.75" x14ac:dyDescent="0.2">
      <c r="A137" t="s">
        <v>43</v>
      </c>
      <c r="E137" s="23" t="s">
        <v>171</v>
      </c>
    </row>
    <row r="138" spans="1:16" x14ac:dyDescent="0.2">
      <c r="A138" s="16" t="s">
        <v>35</v>
      </c>
      <c r="B138" s="17" t="s">
        <v>172</v>
      </c>
      <c r="C138" s="17" t="s">
        <v>173</v>
      </c>
      <c r="D138" s="16" t="s">
        <v>37</v>
      </c>
      <c r="E138" s="18" t="s">
        <v>174</v>
      </c>
      <c r="F138" s="19" t="s">
        <v>69</v>
      </c>
      <c r="G138" s="20">
        <v>1</v>
      </c>
      <c r="H138" s="21">
        <v>0</v>
      </c>
      <c r="I138" s="21">
        <f>ROUND(ROUND(H138,2)*ROUND(G138,3),2)</f>
        <v>0</v>
      </c>
      <c r="O138">
        <f>(I138*21)/100</f>
        <v>0</v>
      </c>
      <c r="P138" t="s">
        <v>10</v>
      </c>
    </row>
    <row r="139" spans="1:16" x14ac:dyDescent="0.2">
      <c r="A139" s="22" t="s">
        <v>40</v>
      </c>
      <c r="E139" s="23" t="s">
        <v>37</v>
      </c>
    </row>
    <row r="140" spans="1:16" x14ac:dyDescent="0.2">
      <c r="A140" s="24" t="s">
        <v>41</v>
      </c>
      <c r="E140" s="25" t="s">
        <v>133</v>
      </c>
    </row>
    <row r="141" spans="1:16" ht="114.75" x14ac:dyDescent="0.2">
      <c r="A141" t="s">
        <v>43</v>
      </c>
      <c r="E141" s="23" t="s">
        <v>171</v>
      </c>
    </row>
    <row r="142" spans="1:16" x14ac:dyDescent="0.2">
      <c r="A142" s="16" t="s">
        <v>35</v>
      </c>
      <c r="B142" s="17" t="s">
        <v>175</v>
      </c>
      <c r="C142" s="17" t="s">
        <v>176</v>
      </c>
      <c r="D142" s="16" t="s">
        <v>37</v>
      </c>
      <c r="E142" s="18" t="s">
        <v>177</v>
      </c>
      <c r="F142" s="19" t="s">
        <v>69</v>
      </c>
      <c r="G142" s="20">
        <v>15</v>
      </c>
      <c r="H142" s="21">
        <v>0</v>
      </c>
      <c r="I142" s="21">
        <f>ROUND(ROUND(H142,2)*ROUND(G142,3),2)</f>
        <v>0</v>
      </c>
      <c r="O142">
        <f>(I142*21)/100</f>
        <v>0</v>
      </c>
      <c r="P142" t="s">
        <v>10</v>
      </c>
    </row>
    <row r="143" spans="1:16" x14ac:dyDescent="0.2">
      <c r="A143" s="22" t="s">
        <v>40</v>
      </c>
      <c r="E143" s="23" t="s">
        <v>37</v>
      </c>
    </row>
    <row r="144" spans="1:16" x14ac:dyDescent="0.2">
      <c r="A144" s="24" t="s">
        <v>41</v>
      </c>
      <c r="E144" s="25" t="s">
        <v>133</v>
      </c>
    </row>
    <row r="145" spans="1:16" ht="114.75" x14ac:dyDescent="0.2">
      <c r="A145" t="s">
        <v>43</v>
      </c>
      <c r="E145" s="23" t="s">
        <v>171</v>
      </c>
    </row>
    <row r="146" spans="1:16" ht="25.5" x14ac:dyDescent="0.2">
      <c r="A146" s="16" t="s">
        <v>35</v>
      </c>
      <c r="B146" s="17" t="s">
        <v>178</v>
      </c>
      <c r="C146" s="17" t="s">
        <v>179</v>
      </c>
      <c r="D146" s="16" t="s">
        <v>37</v>
      </c>
      <c r="E146" s="18" t="s">
        <v>180</v>
      </c>
      <c r="F146" s="19" t="s">
        <v>78</v>
      </c>
      <c r="G146" s="20">
        <v>15</v>
      </c>
      <c r="H146" s="21">
        <v>0</v>
      </c>
      <c r="I146" s="21">
        <f>ROUND(ROUND(H146,2)*ROUND(G146,3),2)</f>
        <v>0</v>
      </c>
      <c r="O146">
        <f>(I146*21)/100</f>
        <v>0</v>
      </c>
      <c r="P146" t="s">
        <v>10</v>
      </c>
    </row>
    <row r="147" spans="1:16" x14ac:dyDescent="0.2">
      <c r="A147" s="22" t="s">
        <v>40</v>
      </c>
      <c r="E147" s="23" t="s">
        <v>37</v>
      </c>
    </row>
    <row r="148" spans="1:16" x14ac:dyDescent="0.2">
      <c r="A148" s="24" t="s">
        <v>41</v>
      </c>
      <c r="E148" s="25" t="s">
        <v>133</v>
      </c>
    </row>
    <row r="149" spans="1:16" ht="114.75" x14ac:dyDescent="0.2">
      <c r="A149" t="s">
        <v>43</v>
      </c>
      <c r="E149" s="23" t="s">
        <v>181</v>
      </c>
    </row>
    <row r="150" spans="1:16" x14ac:dyDescent="0.2">
      <c r="A150" s="16" t="s">
        <v>35</v>
      </c>
      <c r="B150" s="17" t="s">
        <v>182</v>
      </c>
      <c r="C150" s="17" t="s">
        <v>183</v>
      </c>
      <c r="D150" s="16" t="s">
        <v>37</v>
      </c>
      <c r="E150" s="18" t="s">
        <v>184</v>
      </c>
      <c r="F150" s="19" t="s">
        <v>78</v>
      </c>
      <c r="G150" s="20">
        <v>2</v>
      </c>
      <c r="H150" s="21">
        <v>0</v>
      </c>
      <c r="I150" s="21">
        <f>ROUND(ROUND(H150,2)*ROUND(G150,3),2)</f>
        <v>0</v>
      </c>
      <c r="O150">
        <f>(I150*21)/100</f>
        <v>0</v>
      </c>
      <c r="P150" t="s">
        <v>10</v>
      </c>
    </row>
    <row r="151" spans="1:16" x14ac:dyDescent="0.2">
      <c r="A151" s="22" t="s">
        <v>40</v>
      </c>
      <c r="E151" s="23" t="s">
        <v>37</v>
      </c>
    </row>
    <row r="152" spans="1:16" x14ac:dyDescent="0.2">
      <c r="A152" s="24" t="s">
        <v>41</v>
      </c>
      <c r="E152" s="25" t="s">
        <v>133</v>
      </c>
    </row>
    <row r="153" spans="1:16" ht="114.75" x14ac:dyDescent="0.2">
      <c r="A153" t="s">
        <v>43</v>
      </c>
      <c r="E153" s="23" t="s">
        <v>181</v>
      </c>
    </row>
    <row r="154" spans="1:16" ht="25.5" x14ac:dyDescent="0.2">
      <c r="A154" s="16" t="s">
        <v>35</v>
      </c>
      <c r="B154" s="17" t="s">
        <v>185</v>
      </c>
      <c r="C154" s="17" t="s">
        <v>186</v>
      </c>
      <c r="D154" s="16" t="s">
        <v>37</v>
      </c>
      <c r="E154" s="18" t="s">
        <v>187</v>
      </c>
      <c r="F154" s="19" t="s">
        <v>78</v>
      </c>
      <c r="G154" s="20">
        <v>4</v>
      </c>
      <c r="H154" s="21">
        <v>0</v>
      </c>
      <c r="I154" s="21">
        <f>ROUND(ROUND(H154,2)*ROUND(G154,3),2)</f>
        <v>0</v>
      </c>
      <c r="O154">
        <f>(I154*21)/100</f>
        <v>0</v>
      </c>
      <c r="P154" t="s">
        <v>10</v>
      </c>
    </row>
    <row r="155" spans="1:16" x14ac:dyDescent="0.2">
      <c r="A155" s="22" t="s">
        <v>40</v>
      </c>
      <c r="E155" s="23" t="s">
        <v>37</v>
      </c>
    </row>
    <row r="156" spans="1:16" x14ac:dyDescent="0.2">
      <c r="A156" s="24" t="s">
        <v>41</v>
      </c>
      <c r="E156" s="25" t="s">
        <v>133</v>
      </c>
    </row>
    <row r="157" spans="1:16" ht="114.75" x14ac:dyDescent="0.2">
      <c r="A157" t="s">
        <v>43</v>
      </c>
      <c r="E157" s="23" t="s">
        <v>181</v>
      </c>
    </row>
    <row r="158" spans="1:16" ht="25.5" x14ac:dyDescent="0.2">
      <c r="A158" s="16" t="s">
        <v>35</v>
      </c>
      <c r="B158" s="17" t="s">
        <v>188</v>
      </c>
      <c r="C158" s="17" t="s">
        <v>189</v>
      </c>
      <c r="D158" s="16" t="s">
        <v>37</v>
      </c>
      <c r="E158" s="18" t="s">
        <v>190</v>
      </c>
      <c r="F158" s="19" t="s">
        <v>69</v>
      </c>
      <c r="G158" s="20">
        <v>11</v>
      </c>
      <c r="H158" s="21">
        <v>0</v>
      </c>
      <c r="I158" s="21">
        <f>ROUND(ROUND(H158,2)*ROUND(G158,3),2)</f>
        <v>0</v>
      </c>
      <c r="O158">
        <f>(I158*21)/100</f>
        <v>0</v>
      </c>
      <c r="P158" t="s">
        <v>10</v>
      </c>
    </row>
    <row r="159" spans="1:16" x14ac:dyDescent="0.2">
      <c r="A159" s="22" t="s">
        <v>40</v>
      </c>
      <c r="E159" s="23" t="s">
        <v>37</v>
      </c>
    </row>
    <row r="160" spans="1:16" x14ac:dyDescent="0.2">
      <c r="A160" s="24" t="s">
        <v>41</v>
      </c>
      <c r="E160" s="25" t="s">
        <v>133</v>
      </c>
    </row>
    <row r="161" spans="1:16" ht="114.75" x14ac:dyDescent="0.2">
      <c r="A161" t="s">
        <v>43</v>
      </c>
      <c r="E161" s="23" t="s">
        <v>191</v>
      </c>
    </row>
    <row r="162" spans="1:16" ht="25.5" x14ac:dyDescent="0.2">
      <c r="A162" s="16" t="s">
        <v>35</v>
      </c>
      <c r="B162" s="17" t="s">
        <v>192</v>
      </c>
      <c r="C162" s="17" t="s">
        <v>193</v>
      </c>
      <c r="D162" s="16" t="s">
        <v>37</v>
      </c>
      <c r="E162" s="18" t="s">
        <v>194</v>
      </c>
      <c r="F162" s="19" t="s">
        <v>69</v>
      </c>
      <c r="G162" s="20">
        <v>2</v>
      </c>
      <c r="H162" s="21">
        <v>0</v>
      </c>
      <c r="I162" s="21">
        <f>ROUND(ROUND(H162,2)*ROUND(G162,3),2)</f>
        <v>0</v>
      </c>
      <c r="O162">
        <f>(I162*21)/100</f>
        <v>0</v>
      </c>
      <c r="P162" t="s">
        <v>10</v>
      </c>
    </row>
    <row r="163" spans="1:16" x14ac:dyDescent="0.2">
      <c r="A163" s="22" t="s">
        <v>40</v>
      </c>
      <c r="E163" s="23" t="s">
        <v>37</v>
      </c>
    </row>
    <row r="164" spans="1:16" x14ac:dyDescent="0.2">
      <c r="A164" s="24" t="s">
        <v>41</v>
      </c>
      <c r="E164" s="25" t="s">
        <v>133</v>
      </c>
    </row>
    <row r="165" spans="1:16" ht="114.75" x14ac:dyDescent="0.2">
      <c r="A165" t="s">
        <v>43</v>
      </c>
      <c r="E165" s="23" t="s">
        <v>191</v>
      </c>
    </row>
    <row r="166" spans="1:16" ht="25.5" x14ac:dyDescent="0.2">
      <c r="A166" s="16" t="s">
        <v>35</v>
      </c>
      <c r="B166" s="17" t="s">
        <v>195</v>
      </c>
      <c r="C166" s="17" t="s">
        <v>196</v>
      </c>
      <c r="D166" s="16" t="s">
        <v>37</v>
      </c>
      <c r="E166" s="18" t="s">
        <v>197</v>
      </c>
      <c r="F166" s="19" t="s">
        <v>69</v>
      </c>
      <c r="G166" s="20">
        <v>1</v>
      </c>
      <c r="H166" s="21">
        <v>0</v>
      </c>
      <c r="I166" s="21">
        <f>ROUND(ROUND(H166,2)*ROUND(G166,3),2)</f>
        <v>0</v>
      </c>
      <c r="O166">
        <f>(I166*21)/100</f>
        <v>0</v>
      </c>
      <c r="P166" t="s">
        <v>10</v>
      </c>
    </row>
    <row r="167" spans="1:16" x14ac:dyDescent="0.2">
      <c r="A167" s="22" t="s">
        <v>40</v>
      </c>
      <c r="E167" s="23" t="s">
        <v>37</v>
      </c>
    </row>
    <row r="168" spans="1:16" x14ac:dyDescent="0.2">
      <c r="A168" s="24" t="s">
        <v>41</v>
      </c>
      <c r="E168" s="25" t="s">
        <v>133</v>
      </c>
    </row>
    <row r="169" spans="1:16" ht="114.75" x14ac:dyDescent="0.2">
      <c r="A169" t="s">
        <v>43</v>
      </c>
      <c r="E169" s="23" t="s">
        <v>191</v>
      </c>
    </row>
    <row r="170" spans="1:16" ht="25.5" x14ac:dyDescent="0.2">
      <c r="A170" s="16" t="s">
        <v>35</v>
      </c>
      <c r="B170" s="17" t="s">
        <v>198</v>
      </c>
      <c r="C170" s="17" t="s">
        <v>199</v>
      </c>
      <c r="D170" s="16" t="s">
        <v>37</v>
      </c>
      <c r="E170" s="18" t="s">
        <v>200</v>
      </c>
      <c r="F170" s="19" t="s">
        <v>69</v>
      </c>
      <c r="G170" s="20">
        <v>1</v>
      </c>
      <c r="H170" s="21">
        <v>0</v>
      </c>
      <c r="I170" s="21">
        <f>ROUND(ROUND(H170,2)*ROUND(G170,3),2)</f>
        <v>0</v>
      </c>
      <c r="O170">
        <f>(I170*21)/100</f>
        <v>0</v>
      </c>
      <c r="P170" t="s">
        <v>10</v>
      </c>
    </row>
    <row r="171" spans="1:16" x14ac:dyDescent="0.2">
      <c r="A171" s="22" t="s">
        <v>40</v>
      </c>
      <c r="E171" s="23" t="s">
        <v>37</v>
      </c>
    </row>
    <row r="172" spans="1:16" x14ac:dyDescent="0.2">
      <c r="A172" s="24" t="s">
        <v>41</v>
      </c>
      <c r="E172" s="25" t="s">
        <v>133</v>
      </c>
    </row>
    <row r="173" spans="1:16" ht="114.75" x14ac:dyDescent="0.2">
      <c r="A173" t="s">
        <v>43</v>
      </c>
      <c r="E173" s="23" t="s">
        <v>191</v>
      </c>
    </row>
    <row r="174" spans="1:16" ht="25.5" x14ac:dyDescent="0.2">
      <c r="A174" s="16" t="s">
        <v>35</v>
      </c>
      <c r="B174" s="17" t="s">
        <v>201</v>
      </c>
      <c r="C174" s="17" t="s">
        <v>202</v>
      </c>
      <c r="D174" s="16" t="s">
        <v>37</v>
      </c>
      <c r="E174" s="18" t="s">
        <v>203</v>
      </c>
      <c r="F174" s="19" t="s">
        <v>69</v>
      </c>
      <c r="G174" s="20">
        <v>4</v>
      </c>
      <c r="H174" s="21">
        <v>0</v>
      </c>
      <c r="I174" s="21">
        <f>ROUND(ROUND(H174,2)*ROUND(G174,3),2)</f>
        <v>0</v>
      </c>
      <c r="O174">
        <f>(I174*21)/100</f>
        <v>0</v>
      </c>
      <c r="P174" t="s">
        <v>10</v>
      </c>
    </row>
    <row r="175" spans="1:16" x14ac:dyDescent="0.2">
      <c r="A175" s="22" t="s">
        <v>40</v>
      </c>
      <c r="E175" s="23" t="s">
        <v>37</v>
      </c>
    </row>
    <row r="176" spans="1:16" x14ac:dyDescent="0.2">
      <c r="A176" s="24" t="s">
        <v>41</v>
      </c>
      <c r="E176" s="25" t="s">
        <v>133</v>
      </c>
    </row>
    <row r="177" spans="1:16" ht="102" x14ac:dyDescent="0.2">
      <c r="A177" t="s">
        <v>43</v>
      </c>
      <c r="E177" s="23" t="s">
        <v>204</v>
      </c>
    </row>
    <row r="178" spans="1:16" ht="25.5" x14ac:dyDescent="0.2">
      <c r="A178" s="16" t="s">
        <v>35</v>
      </c>
      <c r="B178" s="17" t="s">
        <v>205</v>
      </c>
      <c r="C178" s="17" t="s">
        <v>206</v>
      </c>
      <c r="D178" s="16" t="s">
        <v>37</v>
      </c>
      <c r="E178" s="18" t="s">
        <v>207</v>
      </c>
      <c r="F178" s="19" t="s">
        <v>69</v>
      </c>
      <c r="G178" s="20">
        <v>2</v>
      </c>
      <c r="H178" s="21">
        <v>0</v>
      </c>
      <c r="I178" s="21">
        <f>ROUND(ROUND(H178,2)*ROUND(G178,3),2)</f>
        <v>0</v>
      </c>
      <c r="O178">
        <f>(I178*21)/100</f>
        <v>0</v>
      </c>
      <c r="P178" t="s">
        <v>10</v>
      </c>
    </row>
    <row r="179" spans="1:16" x14ac:dyDescent="0.2">
      <c r="A179" s="22" t="s">
        <v>40</v>
      </c>
      <c r="E179" s="23" t="s">
        <v>37</v>
      </c>
    </row>
    <row r="180" spans="1:16" x14ac:dyDescent="0.2">
      <c r="A180" s="24" t="s">
        <v>41</v>
      </c>
      <c r="E180" s="25" t="s">
        <v>133</v>
      </c>
    </row>
    <row r="181" spans="1:16" ht="102" x14ac:dyDescent="0.2">
      <c r="A181" t="s">
        <v>43</v>
      </c>
      <c r="E181" s="23" t="s">
        <v>204</v>
      </c>
    </row>
    <row r="182" spans="1:16" ht="25.5" x14ac:dyDescent="0.2">
      <c r="A182" s="16" t="s">
        <v>35</v>
      </c>
      <c r="B182" s="17" t="s">
        <v>208</v>
      </c>
      <c r="C182" s="17" t="s">
        <v>209</v>
      </c>
      <c r="D182" s="16" t="s">
        <v>37</v>
      </c>
      <c r="E182" s="18" t="s">
        <v>210</v>
      </c>
      <c r="F182" s="19" t="s">
        <v>69</v>
      </c>
      <c r="G182" s="20">
        <v>12</v>
      </c>
      <c r="H182" s="21">
        <v>0</v>
      </c>
      <c r="I182" s="21">
        <f>ROUND(ROUND(H182,2)*ROUND(G182,3),2)</f>
        <v>0</v>
      </c>
      <c r="O182">
        <f>(I182*21)/100</f>
        <v>0</v>
      </c>
      <c r="P182" t="s">
        <v>10</v>
      </c>
    </row>
    <row r="183" spans="1:16" x14ac:dyDescent="0.2">
      <c r="A183" s="22" t="s">
        <v>40</v>
      </c>
      <c r="E183" s="23" t="s">
        <v>37</v>
      </c>
    </row>
    <row r="184" spans="1:16" x14ac:dyDescent="0.2">
      <c r="A184" s="24" t="s">
        <v>41</v>
      </c>
      <c r="E184" s="25" t="s">
        <v>133</v>
      </c>
    </row>
    <row r="185" spans="1:16" ht="102" x14ac:dyDescent="0.2">
      <c r="A185" t="s">
        <v>43</v>
      </c>
      <c r="E185" s="23" t="s">
        <v>204</v>
      </c>
    </row>
    <row r="186" spans="1:16" ht="25.5" x14ac:dyDescent="0.2">
      <c r="A186" s="16" t="s">
        <v>35</v>
      </c>
      <c r="B186" s="17" t="s">
        <v>211</v>
      </c>
      <c r="C186" s="17" t="s">
        <v>212</v>
      </c>
      <c r="D186" s="16" t="s">
        <v>37</v>
      </c>
      <c r="E186" s="18" t="s">
        <v>213</v>
      </c>
      <c r="F186" s="19" t="s">
        <v>69</v>
      </c>
      <c r="G186" s="20">
        <v>3</v>
      </c>
      <c r="H186" s="21">
        <v>0</v>
      </c>
      <c r="I186" s="21">
        <f>ROUND(ROUND(H186,2)*ROUND(G186,3),2)</f>
        <v>0</v>
      </c>
      <c r="O186">
        <f>(I186*21)/100</f>
        <v>0</v>
      </c>
      <c r="P186" t="s">
        <v>10</v>
      </c>
    </row>
    <row r="187" spans="1:16" x14ac:dyDescent="0.2">
      <c r="A187" s="22" t="s">
        <v>40</v>
      </c>
      <c r="E187" s="23" t="s">
        <v>37</v>
      </c>
    </row>
    <row r="188" spans="1:16" x14ac:dyDescent="0.2">
      <c r="A188" s="24" t="s">
        <v>41</v>
      </c>
      <c r="E188" s="25" t="s">
        <v>133</v>
      </c>
    </row>
    <row r="189" spans="1:16" ht="102" x14ac:dyDescent="0.2">
      <c r="A189" t="s">
        <v>43</v>
      </c>
      <c r="E189" s="23" t="s">
        <v>204</v>
      </c>
    </row>
    <row r="190" spans="1:16" x14ac:dyDescent="0.2">
      <c r="A190" s="16" t="s">
        <v>35</v>
      </c>
      <c r="B190" s="17" t="s">
        <v>214</v>
      </c>
      <c r="C190" s="17" t="s">
        <v>215</v>
      </c>
      <c r="D190" s="16" t="s">
        <v>37</v>
      </c>
      <c r="E190" s="18" t="s">
        <v>216</v>
      </c>
      <c r="F190" s="19" t="s">
        <v>78</v>
      </c>
      <c r="G190" s="20">
        <v>15</v>
      </c>
      <c r="H190" s="21">
        <v>0</v>
      </c>
      <c r="I190" s="21">
        <f>ROUND(ROUND(H190,2)*ROUND(G190,3),2)</f>
        <v>0</v>
      </c>
      <c r="O190">
        <f>(I190*21)/100</f>
        <v>0</v>
      </c>
      <c r="P190" t="s">
        <v>10</v>
      </c>
    </row>
    <row r="191" spans="1:16" x14ac:dyDescent="0.2">
      <c r="A191" s="22" t="s">
        <v>40</v>
      </c>
      <c r="E191" s="23" t="s">
        <v>217</v>
      </c>
    </row>
    <row r="192" spans="1:16" x14ac:dyDescent="0.2">
      <c r="A192" s="24" t="s">
        <v>41</v>
      </c>
      <c r="E192" s="25" t="s">
        <v>133</v>
      </c>
    </row>
    <row r="193" spans="1:16" ht="76.5" x14ac:dyDescent="0.2">
      <c r="A193" t="s">
        <v>43</v>
      </c>
      <c r="E193" s="23" t="s">
        <v>218</v>
      </c>
    </row>
    <row r="194" spans="1:16" x14ac:dyDescent="0.2">
      <c r="A194" s="16" t="s">
        <v>35</v>
      </c>
      <c r="B194" s="17" t="s">
        <v>219</v>
      </c>
      <c r="C194" s="17" t="s">
        <v>220</v>
      </c>
      <c r="D194" s="16" t="s">
        <v>37</v>
      </c>
      <c r="E194" s="18" t="s">
        <v>221</v>
      </c>
      <c r="F194" s="19" t="s">
        <v>78</v>
      </c>
      <c r="G194" s="20">
        <v>22</v>
      </c>
      <c r="H194" s="21">
        <v>0</v>
      </c>
      <c r="I194" s="21">
        <f>ROUND(ROUND(H194,2)*ROUND(G194,3),2)</f>
        <v>0</v>
      </c>
      <c r="O194">
        <f>(I194*21)/100</f>
        <v>0</v>
      </c>
      <c r="P194" t="s">
        <v>10</v>
      </c>
    </row>
    <row r="195" spans="1:16" x14ac:dyDescent="0.2">
      <c r="A195" s="22" t="s">
        <v>40</v>
      </c>
      <c r="E195" s="23" t="s">
        <v>133</v>
      </c>
    </row>
    <row r="196" spans="1:16" x14ac:dyDescent="0.2">
      <c r="A196" s="24" t="s">
        <v>41</v>
      </c>
      <c r="E196" s="25" t="s">
        <v>133</v>
      </c>
    </row>
    <row r="197" spans="1:16" ht="76.5" x14ac:dyDescent="0.2">
      <c r="A197" t="s">
        <v>43</v>
      </c>
      <c r="E197" s="23" t="s">
        <v>222</v>
      </c>
    </row>
    <row r="198" spans="1:16" ht="25.5" x14ac:dyDescent="0.2">
      <c r="A198" s="16" t="s">
        <v>35</v>
      </c>
      <c r="B198" s="17" t="s">
        <v>223</v>
      </c>
      <c r="C198" s="17" t="s">
        <v>224</v>
      </c>
      <c r="D198" s="16" t="s">
        <v>37</v>
      </c>
      <c r="E198" s="18" t="s">
        <v>225</v>
      </c>
      <c r="F198" s="19" t="s">
        <v>226</v>
      </c>
      <c r="G198" s="20">
        <v>21</v>
      </c>
      <c r="H198" s="21">
        <v>0</v>
      </c>
      <c r="I198" s="21">
        <f>ROUND(ROUND(H198,2)*ROUND(G198,3),2)</f>
        <v>0</v>
      </c>
      <c r="O198">
        <f>(I198*21)/100</f>
        <v>0</v>
      </c>
      <c r="P198" t="s">
        <v>10</v>
      </c>
    </row>
    <row r="199" spans="1:16" x14ac:dyDescent="0.2">
      <c r="A199" s="22" t="s">
        <v>40</v>
      </c>
      <c r="E199" s="23" t="s">
        <v>227</v>
      </c>
    </row>
    <row r="200" spans="1:16" x14ac:dyDescent="0.2">
      <c r="A200" s="24" t="s">
        <v>41</v>
      </c>
      <c r="E200" s="25" t="s">
        <v>228</v>
      </c>
    </row>
    <row r="201" spans="1:16" ht="89.25" x14ac:dyDescent="0.2">
      <c r="A201" t="s">
        <v>43</v>
      </c>
      <c r="E201" s="23" t="s">
        <v>229</v>
      </c>
    </row>
    <row r="202" spans="1:16" ht="25.5" x14ac:dyDescent="0.2">
      <c r="A202" s="16" t="s">
        <v>35</v>
      </c>
      <c r="B202" s="17" t="s">
        <v>230</v>
      </c>
      <c r="C202" s="17" t="s">
        <v>231</v>
      </c>
      <c r="D202" s="16" t="s">
        <v>37</v>
      </c>
      <c r="E202" s="18" t="s">
        <v>232</v>
      </c>
      <c r="F202" s="19" t="s">
        <v>78</v>
      </c>
      <c r="G202" s="20">
        <v>2</v>
      </c>
      <c r="H202" s="21">
        <v>0</v>
      </c>
      <c r="I202" s="21">
        <f>ROUND(ROUND(H202,2)*ROUND(G202,3),2)</f>
        <v>0</v>
      </c>
      <c r="O202">
        <f>(I202*21)/100</f>
        <v>0</v>
      </c>
      <c r="P202" t="s">
        <v>10</v>
      </c>
    </row>
    <row r="203" spans="1:16" x14ac:dyDescent="0.2">
      <c r="A203" s="22" t="s">
        <v>40</v>
      </c>
      <c r="E203" s="23" t="s">
        <v>233</v>
      </c>
    </row>
    <row r="204" spans="1:16" x14ac:dyDescent="0.2">
      <c r="A204" s="24" t="s">
        <v>41</v>
      </c>
      <c r="E204" s="25" t="s">
        <v>133</v>
      </c>
    </row>
    <row r="205" spans="1:16" ht="89.25" x14ac:dyDescent="0.2">
      <c r="A205" t="s">
        <v>43</v>
      </c>
      <c r="E205" s="23" t="s">
        <v>234</v>
      </c>
    </row>
    <row r="206" spans="1:16" ht="25.5" x14ac:dyDescent="0.2">
      <c r="A206" s="16" t="s">
        <v>35</v>
      </c>
      <c r="B206" s="17" t="s">
        <v>235</v>
      </c>
      <c r="C206" s="17" t="s">
        <v>236</v>
      </c>
      <c r="D206" s="16" t="s">
        <v>37</v>
      </c>
      <c r="E206" s="18" t="s">
        <v>237</v>
      </c>
      <c r="F206" s="19" t="s">
        <v>107</v>
      </c>
      <c r="G206" s="20">
        <v>1021</v>
      </c>
      <c r="H206" s="21">
        <v>0</v>
      </c>
      <c r="I206" s="21">
        <f>ROUND(ROUND(H206,2)*ROUND(G206,3),2)</f>
        <v>0</v>
      </c>
      <c r="O206">
        <f>(I206*21)/100</f>
        <v>0</v>
      </c>
      <c r="P206" t="s">
        <v>10</v>
      </c>
    </row>
    <row r="207" spans="1:16" x14ac:dyDescent="0.2">
      <c r="A207" s="22" t="s">
        <v>40</v>
      </c>
      <c r="E207" s="23" t="s">
        <v>37</v>
      </c>
    </row>
    <row r="208" spans="1:16" ht="25.5" x14ac:dyDescent="0.2">
      <c r="A208" s="24" t="s">
        <v>41</v>
      </c>
      <c r="E208" s="25" t="s">
        <v>238</v>
      </c>
    </row>
    <row r="209" spans="1:16" ht="114.75" x14ac:dyDescent="0.2">
      <c r="A209" t="s">
        <v>43</v>
      </c>
      <c r="E209" s="23" t="s">
        <v>239</v>
      </c>
    </row>
    <row r="210" spans="1:16" ht="25.5" x14ac:dyDescent="0.2">
      <c r="A210" s="16" t="s">
        <v>35</v>
      </c>
      <c r="B210" s="17" t="s">
        <v>240</v>
      </c>
      <c r="C210" s="17" t="s">
        <v>241</v>
      </c>
      <c r="D210" s="16" t="s">
        <v>37</v>
      </c>
      <c r="E210" s="18" t="s">
        <v>242</v>
      </c>
      <c r="F210" s="19" t="s">
        <v>107</v>
      </c>
      <c r="G210" s="20">
        <v>5164</v>
      </c>
      <c r="H210" s="21">
        <v>0</v>
      </c>
      <c r="I210" s="21">
        <f>ROUND(ROUND(H210,2)*ROUND(G210,3),2)</f>
        <v>0</v>
      </c>
      <c r="O210">
        <f>(I210*21)/100</f>
        <v>0</v>
      </c>
      <c r="P210" t="s">
        <v>10</v>
      </c>
    </row>
    <row r="211" spans="1:16" x14ac:dyDescent="0.2">
      <c r="A211" s="22" t="s">
        <v>40</v>
      </c>
      <c r="E211" s="23" t="s">
        <v>37</v>
      </c>
    </row>
    <row r="212" spans="1:16" ht="25.5" x14ac:dyDescent="0.2">
      <c r="A212" s="24" t="s">
        <v>41</v>
      </c>
      <c r="E212" s="25" t="s">
        <v>243</v>
      </c>
    </row>
    <row r="213" spans="1:16" ht="102" x14ac:dyDescent="0.2">
      <c r="A213" t="s">
        <v>43</v>
      </c>
      <c r="E213" s="23" t="s">
        <v>244</v>
      </c>
    </row>
    <row r="214" spans="1:16" ht="25.5" x14ac:dyDescent="0.2">
      <c r="A214" s="16" t="s">
        <v>35</v>
      </c>
      <c r="B214" s="17" t="s">
        <v>245</v>
      </c>
      <c r="C214" s="17" t="s">
        <v>246</v>
      </c>
      <c r="D214" s="16" t="s">
        <v>37</v>
      </c>
      <c r="E214" s="18" t="s">
        <v>247</v>
      </c>
      <c r="F214" s="19" t="s">
        <v>107</v>
      </c>
      <c r="G214" s="20">
        <v>1057</v>
      </c>
      <c r="H214" s="21">
        <v>0</v>
      </c>
      <c r="I214" s="21">
        <f>ROUND(ROUND(H214,2)*ROUND(G214,3),2)</f>
        <v>0</v>
      </c>
      <c r="O214">
        <f>(I214*21)/100</f>
        <v>0</v>
      </c>
      <c r="P214" t="s">
        <v>10</v>
      </c>
    </row>
    <row r="215" spans="1:16" x14ac:dyDescent="0.2">
      <c r="A215" s="22" t="s">
        <v>40</v>
      </c>
      <c r="E215" s="23" t="s">
        <v>37</v>
      </c>
    </row>
    <row r="216" spans="1:16" ht="25.5" x14ac:dyDescent="0.2">
      <c r="A216" s="24" t="s">
        <v>41</v>
      </c>
      <c r="E216" s="25" t="s">
        <v>243</v>
      </c>
    </row>
    <row r="217" spans="1:16" ht="102" x14ac:dyDescent="0.2">
      <c r="A217" t="s">
        <v>43</v>
      </c>
      <c r="E217" s="23" t="s">
        <v>244</v>
      </c>
    </row>
    <row r="218" spans="1:16" x14ac:dyDescent="0.2">
      <c r="A218" s="16" t="s">
        <v>35</v>
      </c>
      <c r="B218" s="17" t="s">
        <v>248</v>
      </c>
      <c r="C218" s="17" t="s">
        <v>249</v>
      </c>
      <c r="D218" s="16" t="s">
        <v>37</v>
      </c>
      <c r="E218" s="18" t="s">
        <v>250</v>
      </c>
      <c r="F218" s="19" t="s">
        <v>78</v>
      </c>
      <c r="G218" s="20">
        <v>25</v>
      </c>
      <c r="H218" s="21">
        <v>0</v>
      </c>
      <c r="I218" s="21">
        <f>ROUND(ROUND(H218,2)*ROUND(G218,3),2)</f>
        <v>0</v>
      </c>
      <c r="O218">
        <f>(I218*21)/100</f>
        <v>0</v>
      </c>
      <c r="P218" t="s">
        <v>10</v>
      </c>
    </row>
    <row r="219" spans="1:16" x14ac:dyDescent="0.2">
      <c r="A219" s="22" t="s">
        <v>40</v>
      </c>
      <c r="E219" s="23" t="s">
        <v>251</v>
      </c>
    </row>
    <row r="220" spans="1:16" x14ac:dyDescent="0.2">
      <c r="A220" s="24" t="s">
        <v>41</v>
      </c>
      <c r="E220" s="25" t="s">
        <v>252</v>
      </c>
    </row>
    <row r="221" spans="1:16" ht="153" x14ac:dyDescent="0.2">
      <c r="A221" t="s">
        <v>43</v>
      </c>
      <c r="E221" s="23" t="s">
        <v>253</v>
      </c>
    </row>
    <row r="222" spans="1:16" ht="25.5" x14ac:dyDescent="0.2">
      <c r="A222" s="16" t="s">
        <v>35</v>
      </c>
      <c r="B222" s="17" t="s">
        <v>254</v>
      </c>
      <c r="C222" s="17" t="s">
        <v>255</v>
      </c>
      <c r="D222" s="16" t="s">
        <v>37</v>
      </c>
      <c r="E222" s="18" t="s">
        <v>256</v>
      </c>
      <c r="F222" s="19" t="s">
        <v>78</v>
      </c>
      <c r="G222" s="20">
        <v>23</v>
      </c>
      <c r="H222" s="21">
        <v>0</v>
      </c>
      <c r="I222" s="21">
        <f>ROUND(ROUND(H222,2)*ROUND(G222,3),2)</f>
        <v>0</v>
      </c>
      <c r="O222">
        <f>(I222*21)/100</f>
        <v>0</v>
      </c>
      <c r="P222" t="s">
        <v>10</v>
      </c>
    </row>
    <row r="223" spans="1:16" x14ac:dyDescent="0.2">
      <c r="A223" s="22" t="s">
        <v>40</v>
      </c>
      <c r="E223" s="23" t="s">
        <v>37</v>
      </c>
    </row>
    <row r="224" spans="1:16" ht="25.5" x14ac:dyDescent="0.2">
      <c r="A224" s="24" t="s">
        <v>41</v>
      </c>
      <c r="E224" s="25" t="s">
        <v>257</v>
      </c>
    </row>
    <row r="225" spans="1:16" ht="204" x14ac:dyDescent="0.2">
      <c r="A225" t="s">
        <v>43</v>
      </c>
      <c r="E225" s="23" t="s">
        <v>258</v>
      </c>
    </row>
    <row r="226" spans="1:16" ht="25.5" x14ac:dyDescent="0.2">
      <c r="A226" s="16" t="s">
        <v>35</v>
      </c>
      <c r="B226" s="17" t="s">
        <v>259</v>
      </c>
      <c r="C226" s="17" t="s">
        <v>260</v>
      </c>
      <c r="D226" s="16" t="s">
        <v>37</v>
      </c>
      <c r="E226" s="18" t="s">
        <v>261</v>
      </c>
      <c r="F226" s="19" t="s">
        <v>78</v>
      </c>
      <c r="G226" s="20">
        <v>15</v>
      </c>
      <c r="H226" s="21">
        <v>0</v>
      </c>
      <c r="I226" s="21">
        <f>ROUND(ROUND(H226,2)*ROUND(G226,3),2)</f>
        <v>0</v>
      </c>
      <c r="O226">
        <f>(I226*21)/100</f>
        <v>0</v>
      </c>
      <c r="P226" t="s">
        <v>10</v>
      </c>
    </row>
    <row r="227" spans="1:16" x14ac:dyDescent="0.2">
      <c r="A227" s="22" t="s">
        <v>40</v>
      </c>
      <c r="E227" s="23" t="s">
        <v>37</v>
      </c>
    </row>
    <row r="228" spans="1:16" ht="25.5" x14ac:dyDescent="0.2">
      <c r="A228" s="24" t="s">
        <v>41</v>
      </c>
      <c r="E228" s="25" t="s">
        <v>257</v>
      </c>
    </row>
    <row r="229" spans="1:16" ht="204" x14ac:dyDescent="0.2">
      <c r="A229" t="s">
        <v>43</v>
      </c>
      <c r="E229" s="23" t="s">
        <v>262</v>
      </c>
    </row>
    <row r="230" spans="1:16" ht="25.5" x14ac:dyDescent="0.2">
      <c r="A230" s="16" t="s">
        <v>35</v>
      </c>
      <c r="B230" s="17" t="s">
        <v>263</v>
      </c>
      <c r="C230" s="17" t="s">
        <v>264</v>
      </c>
      <c r="D230" s="16" t="s">
        <v>37</v>
      </c>
      <c r="E230" s="18" t="s">
        <v>265</v>
      </c>
      <c r="F230" s="19" t="s">
        <v>78</v>
      </c>
      <c r="G230" s="20">
        <v>4</v>
      </c>
      <c r="H230" s="21">
        <v>0</v>
      </c>
      <c r="I230" s="21">
        <f>ROUND(ROUND(H230,2)*ROUND(G230,3),2)</f>
        <v>0</v>
      </c>
      <c r="O230">
        <f>(I230*21)/100</f>
        <v>0</v>
      </c>
      <c r="P230" t="s">
        <v>10</v>
      </c>
    </row>
    <row r="231" spans="1:16" x14ac:dyDescent="0.2">
      <c r="A231" s="22" t="s">
        <v>40</v>
      </c>
      <c r="E231" s="23" t="s">
        <v>37</v>
      </c>
    </row>
    <row r="232" spans="1:16" ht="25.5" x14ac:dyDescent="0.2">
      <c r="A232" s="24" t="s">
        <v>41</v>
      </c>
      <c r="E232" s="25" t="s">
        <v>257</v>
      </c>
    </row>
    <row r="233" spans="1:16" ht="204" x14ac:dyDescent="0.2">
      <c r="A233" t="s">
        <v>43</v>
      </c>
      <c r="E233" s="23" t="s">
        <v>266</v>
      </c>
    </row>
    <row r="234" spans="1:16" x14ac:dyDescent="0.2">
      <c r="A234" s="16" t="s">
        <v>35</v>
      </c>
      <c r="B234" s="17" t="s">
        <v>267</v>
      </c>
      <c r="C234" s="17" t="s">
        <v>268</v>
      </c>
      <c r="D234" s="16" t="s">
        <v>37</v>
      </c>
      <c r="E234" s="18" t="s">
        <v>269</v>
      </c>
      <c r="F234" s="19" t="s">
        <v>78</v>
      </c>
      <c r="G234" s="20">
        <v>380</v>
      </c>
      <c r="H234" s="21">
        <v>0</v>
      </c>
      <c r="I234" s="21">
        <f>ROUND(ROUND(H234,2)*ROUND(G234,3),2)</f>
        <v>0</v>
      </c>
      <c r="O234">
        <f>(I234*21)/100</f>
        <v>0</v>
      </c>
      <c r="P234" t="s">
        <v>10</v>
      </c>
    </row>
    <row r="235" spans="1:16" x14ac:dyDescent="0.2">
      <c r="A235" s="22" t="s">
        <v>40</v>
      </c>
      <c r="E235" s="23" t="s">
        <v>37</v>
      </c>
    </row>
    <row r="236" spans="1:16" ht="25.5" x14ac:dyDescent="0.2">
      <c r="A236" s="24" t="s">
        <v>41</v>
      </c>
      <c r="E236" s="25" t="s">
        <v>270</v>
      </c>
    </row>
    <row r="237" spans="1:16" ht="293.25" x14ac:dyDescent="0.2">
      <c r="A237" t="s">
        <v>43</v>
      </c>
      <c r="E237" s="23" t="s">
        <v>271</v>
      </c>
    </row>
    <row r="238" spans="1:16" x14ac:dyDescent="0.2">
      <c r="A238" s="16" t="s">
        <v>35</v>
      </c>
      <c r="B238" s="17" t="s">
        <v>272</v>
      </c>
      <c r="C238" s="17" t="s">
        <v>273</v>
      </c>
      <c r="D238" s="16" t="s">
        <v>37</v>
      </c>
      <c r="E238" s="18" t="s">
        <v>274</v>
      </c>
      <c r="F238" s="19" t="s">
        <v>78</v>
      </c>
      <c r="G238" s="20">
        <v>44</v>
      </c>
      <c r="H238" s="21">
        <v>0</v>
      </c>
      <c r="I238" s="21">
        <f>ROUND(ROUND(H238,2)*ROUND(G238,3),2)</f>
        <v>0</v>
      </c>
      <c r="O238">
        <f>(I238*21)/100</f>
        <v>0</v>
      </c>
      <c r="P238" t="s">
        <v>10</v>
      </c>
    </row>
    <row r="239" spans="1:16" x14ac:dyDescent="0.2">
      <c r="A239" s="22" t="s">
        <v>40</v>
      </c>
      <c r="E239" s="23" t="s">
        <v>37</v>
      </c>
    </row>
    <row r="240" spans="1:16" ht="25.5" x14ac:dyDescent="0.2">
      <c r="A240" s="24" t="s">
        <v>41</v>
      </c>
      <c r="E240" s="25" t="s">
        <v>270</v>
      </c>
    </row>
    <row r="241" spans="1:16" ht="293.25" x14ac:dyDescent="0.2">
      <c r="A241" t="s">
        <v>43</v>
      </c>
      <c r="E241" s="23" t="s">
        <v>271</v>
      </c>
    </row>
    <row r="242" spans="1:16" x14ac:dyDescent="0.2">
      <c r="A242" s="16" t="s">
        <v>35</v>
      </c>
      <c r="B242" s="17" t="s">
        <v>275</v>
      </c>
      <c r="C242" s="17" t="s">
        <v>276</v>
      </c>
      <c r="D242" s="16" t="s">
        <v>37</v>
      </c>
      <c r="E242" s="18" t="s">
        <v>277</v>
      </c>
      <c r="F242" s="19" t="s">
        <v>78</v>
      </c>
      <c r="G242" s="20">
        <v>180</v>
      </c>
      <c r="H242" s="21">
        <v>0</v>
      </c>
      <c r="I242" s="21">
        <f>ROUND(ROUND(H242,2)*ROUND(G242,3),2)</f>
        <v>0</v>
      </c>
      <c r="O242">
        <f>(I242*21)/100</f>
        <v>0</v>
      </c>
      <c r="P242" t="s">
        <v>10</v>
      </c>
    </row>
    <row r="243" spans="1:16" x14ac:dyDescent="0.2">
      <c r="A243" s="22" t="s">
        <v>40</v>
      </c>
      <c r="E243" s="23" t="s">
        <v>37</v>
      </c>
    </row>
    <row r="244" spans="1:16" ht="25.5" x14ac:dyDescent="0.2">
      <c r="A244" s="24" t="s">
        <v>41</v>
      </c>
      <c r="E244" s="25" t="s">
        <v>270</v>
      </c>
    </row>
    <row r="245" spans="1:16" ht="293.25" x14ac:dyDescent="0.2">
      <c r="A245" t="s">
        <v>43</v>
      </c>
      <c r="E245" s="23" t="s">
        <v>271</v>
      </c>
    </row>
    <row r="246" spans="1:16" x14ac:dyDescent="0.2">
      <c r="A246" s="16" t="s">
        <v>35</v>
      </c>
      <c r="B246" s="17" t="s">
        <v>278</v>
      </c>
      <c r="C246" s="17" t="s">
        <v>279</v>
      </c>
      <c r="D246" s="16" t="s">
        <v>37</v>
      </c>
      <c r="E246" s="18" t="s">
        <v>280</v>
      </c>
      <c r="F246" s="19" t="s">
        <v>78</v>
      </c>
      <c r="G246" s="20">
        <v>29</v>
      </c>
      <c r="H246" s="21">
        <v>0</v>
      </c>
      <c r="I246" s="21">
        <f>ROUND(ROUND(H246,2)*ROUND(G246,3),2)</f>
        <v>0</v>
      </c>
      <c r="O246">
        <f>(I246*21)/100</f>
        <v>0</v>
      </c>
      <c r="P246" t="s">
        <v>10</v>
      </c>
    </row>
    <row r="247" spans="1:16" x14ac:dyDescent="0.2">
      <c r="A247" s="22" t="s">
        <v>40</v>
      </c>
      <c r="E247" s="23" t="s">
        <v>37</v>
      </c>
    </row>
    <row r="248" spans="1:16" ht="25.5" x14ac:dyDescent="0.2">
      <c r="A248" s="24" t="s">
        <v>41</v>
      </c>
      <c r="E248" s="25" t="s">
        <v>270</v>
      </c>
    </row>
    <row r="249" spans="1:16" ht="293.25" x14ac:dyDescent="0.2">
      <c r="A249" t="s">
        <v>43</v>
      </c>
      <c r="E249" s="23" t="s">
        <v>271</v>
      </c>
    </row>
    <row r="250" spans="1:16" x14ac:dyDescent="0.2">
      <c r="A250" s="16" t="s">
        <v>35</v>
      </c>
      <c r="B250" s="17" t="s">
        <v>281</v>
      </c>
      <c r="C250" s="17" t="s">
        <v>282</v>
      </c>
      <c r="D250" s="16" t="s">
        <v>37</v>
      </c>
      <c r="E250" s="18" t="s">
        <v>283</v>
      </c>
      <c r="F250" s="19" t="s">
        <v>107</v>
      </c>
      <c r="G250" s="20">
        <v>6756.1279999999997</v>
      </c>
      <c r="H250" s="21">
        <v>0</v>
      </c>
      <c r="I250" s="21">
        <f>ROUND(ROUND(H250,2)*ROUND(G250,3),2)</f>
        <v>0</v>
      </c>
      <c r="O250">
        <f>(I250*21)/100</f>
        <v>0</v>
      </c>
      <c r="P250" t="s">
        <v>10</v>
      </c>
    </row>
    <row r="251" spans="1:16" x14ac:dyDescent="0.2">
      <c r="A251" s="22" t="s">
        <v>40</v>
      </c>
      <c r="E251" s="23" t="s">
        <v>37</v>
      </c>
    </row>
    <row r="252" spans="1:16" ht="25.5" x14ac:dyDescent="0.2">
      <c r="A252" s="24" t="s">
        <v>41</v>
      </c>
      <c r="E252" s="25" t="s">
        <v>284</v>
      </c>
    </row>
    <row r="253" spans="1:16" ht="165.75" x14ac:dyDescent="0.2">
      <c r="A253" t="s">
        <v>43</v>
      </c>
      <c r="E253" s="23" t="s">
        <v>285</v>
      </c>
    </row>
    <row r="254" spans="1:16" x14ac:dyDescent="0.2">
      <c r="A254" s="16" t="s">
        <v>35</v>
      </c>
      <c r="B254" s="17" t="s">
        <v>286</v>
      </c>
      <c r="C254" s="17" t="s">
        <v>287</v>
      </c>
      <c r="D254" s="16" t="s">
        <v>37</v>
      </c>
      <c r="E254" s="18" t="s">
        <v>288</v>
      </c>
      <c r="F254" s="19" t="s">
        <v>78</v>
      </c>
      <c r="G254" s="20">
        <v>61</v>
      </c>
      <c r="H254" s="21">
        <v>0</v>
      </c>
      <c r="I254" s="21">
        <f>ROUND(ROUND(H254,2)*ROUND(G254,3),2)</f>
        <v>0</v>
      </c>
      <c r="O254">
        <f>(I254*21)/100</f>
        <v>0</v>
      </c>
      <c r="P254" t="s">
        <v>10</v>
      </c>
    </row>
    <row r="255" spans="1:16" x14ac:dyDescent="0.2">
      <c r="A255" s="22" t="s">
        <v>40</v>
      </c>
      <c r="E255" s="23" t="s">
        <v>289</v>
      </c>
    </row>
    <row r="256" spans="1:16" ht="25.5" x14ac:dyDescent="0.2">
      <c r="A256" s="24" t="s">
        <v>41</v>
      </c>
      <c r="E256" s="25" t="s">
        <v>290</v>
      </c>
    </row>
    <row r="257" spans="1:18" ht="153" x14ac:dyDescent="0.2">
      <c r="A257" t="s">
        <v>43</v>
      </c>
      <c r="E257" s="23" t="s">
        <v>291</v>
      </c>
    </row>
    <row r="258" spans="1:18" x14ac:dyDescent="0.2">
      <c r="A258" s="16" t="s">
        <v>35</v>
      </c>
      <c r="B258" s="17" t="s">
        <v>292</v>
      </c>
      <c r="C258" s="17" t="s">
        <v>293</v>
      </c>
      <c r="D258" s="16" t="s">
        <v>37</v>
      </c>
      <c r="E258" s="18" t="s">
        <v>294</v>
      </c>
      <c r="F258" s="19" t="s">
        <v>78</v>
      </c>
      <c r="G258" s="20">
        <v>534</v>
      </c>
      <c r="H258" s="21">
        <v>0</v>
      </c>
      <c r="I258" s="21">
        <f>ROUND(ROUND(H258,2)*ROUND(G258,3),2)</f>
        <v>0</v>
      </c>
      <c r="O258">
        <f>(I258*21)/100</f>
        <v>0</v>
      </c>
      <c r="P258" t="s">
        <v>10</v>
      </c>
    </row>
    <row r="259" spans="1:18" x14ac:dyDescent="0.2">
      <c r="A259" s="22" t="s">
        <v>40</v>
      </c>
      <c r="E259" s="23" t="s">
        <v>37</v>
      </c>
    </row>
    <row r="260" spans="1:18" ht="25.5" x14ac:dyDescent="0.2">
      <c r="A260" s="24" t="s">
        <v>41</v>
      </c>
      <c r="E260" s="25" t="s">
        <v>295</v>
      </c>
    </row>
    <row r="261" spans="1:18" ht="102" x14ac:dyDescent="0.2">
      <c r="A261" t="s">
        <v>43</v>
      </c>
      <c r="E261" s="23" t="s">
        <v>296</v>
      </c>
    </row>
    <row r="262" spans="1:18" x14ac:dyDescent="0.2">
      <c r="B262" s="28">
        <v>84</v>
      </c>
      <c r="C262" s="28" t="s">
        <v>406</v>
      </c>
      <c r="D262" s="29" t="s">
        <v>37</v>
      </c>
      <c r="E262" s="30" t="s">
        <v>401</v>
      </c>
      <c r="F262" s="31" t="s">
        <v>69</v>
      </c>
      <c r="G262" s="32">
        <v>1</v>
      </c>
      <c r="H262" s="33">
        <v>0</v>
      </c>
      <c r="I262" s="33">
        <f>ROUND(ROUND(H262,2)*ROUND(G262,3),2)</f>
        <v>0</v>
      </c>
      <c r="O262">
        <f>(I262*21)/100</f>
        <v>0</v>
      </c>
      <c r="P262" t="s">
        <v>10</v>
      </c>
    </row>
    <row r="263" spans="1:18" x14ac:dyDescent="0.2">
      <c r="B263" s="34"/>
      <c r="C263" s="34"/>
      <c r="D263" s="34"/>
      <c r="E263" s="35" t="s">
        <v>37</v>
      </c>
      <c r="F263" s="34"/>
      <c r="G263" s="34"/>
      <c r="H263" s="34"/>
      <c r="I263" s="34"/>
    </row>
    <row r="264" spans="1:18" x14ac:dyDescent="0.2">
      <c r="B264" s="34"/>
      <c r="C264" s="34"/>
      <c r="D264" s="34"/>
      <c r="E264" s="36" t="s">
        <v>402</v>
      </c>
      <c r="F264" s="34"/>
      <c r="G264" s="34"/>
      <c r="H264" s="34"/>
      <c r="I264" s="34"/>
    </row>
    <row r="265" spans="1:18" ht="38.25" x14ac:dyDescent="0.2">
      <c r="B265" s="34"/>
      <c r="C265" s="34"/>
      <c r="D265" s="34"/>
      <c r="E265" s="35" t="s">
        <v>403</v>
      </c>
      <c r="F265" s="34"/>
      <c r="G265" s="34"/>
      <c r="H265" s="34"/>
      <c r="I265" s="34"/>
    </row>
    <row r="266" spans="1:18" ht="25.5" x14ac:dyDescent="0.2">
      <c r="B266" s="28">
        <v>85</v>
      </c>
      <c r="C266" s="28" t="s">
        <v>407</v>
      </c>
      <c r="D266" s="29" t="s">
        <v>37</v>
      </c>
      <c r="E266" s="30" t="s">
        <v>404</v>
      </c>
      <c r="F266" s="31" t="s">
        <v>69</v>
      </c>
      <c r="G266" s="32">
        <v>1</v>
      </c>
      <c r="H266" s="33">
        <v>0</v>
      </c>
      <c r="I266" s="33">
        <f>ROUND(ROUND(H266,2)*ROUND(G266,3),2)</f>
        <v>0</v>
      </c>
      <c r="O266">
        <f>(I266*21)/100</f>
        <v>0</v>
      </c>
      <c r="P266" t="s">
        <v>10</v>
      </c>
    </row>
    <row r="267" spans="1:18" x14ac:dyDescent="0.2">
      <c r="B267" s="34"/>
      <c r="C267" s="34"/>
      <c r="D267" s="34"/>
      <c r="E267" s="35" t="s">
        <v>37</v>
      </c>
      <c r="F267" s="34"/>
      <c r="G267" s="34"/>
      <c r="H267" s="34"/>
      <c r="I267" s="34"/>
    </row>
    <row r="268" spans="1:18" x14ac:dyDescent="0.2">
      <c r="B268" s="34"/>
      <c r="C268" s="34"/>
      <c r="D268" s="34"/>
      <c r="E268" s="36" t="s">
        <v>405</v>
      </c>
      <c r="F268" s="34"/>
      <c r="G268" s="34"/>
      <c r="H268" s="34"/>
      <c r="I268" s="34"/>
    </row>
    <row r="269" spans="1:18" ht="38.25" x14ac:dyDescent="0.2">
      <c r="B269" s="34"/>
      <c r="C269" s="34"/>
      <c r="D269" s="34"/>
      <c r="E269" s="35" t="s">
        <v>403</v>
      </c>
      <c r="F269" s="34"/>
      <c r="G269" s="34"/>
      <c r="H269" s="34"/>
      <c r="I269" s="34"/>
    </row>
    <row r="270" spans="1:18" ht="12.75" customHeight="1" x14ac:dyDescent="0.2">
      <c r="A270" s="3" t="s">
        <v>33</v>
      </c>
      <c r="B270" s="3"/>
      <c r="C270" s="26" t="s">
        <v>31</v>
      </c>
      <c r="D270" s="3"/>
      <c r="E270" s="14" t="s">
        <v>297</v>
      </c>
      <c r="F270" s="3"/>
      <c r="G270" s="3"/>
      <c r="H270" s="3"/>
      <c r="I270" s="27">
        <f>0+Q270</f>
        <v>0</v>
      </c>
      <c r="O270">
        <f>0+R270</f>
        <v>0</v>
      </c>
      <c r="Q270" s="37">
        <f>0+I271+I275+I279+I283+I287+I291+I295+I299+I303+I307+I311+I315+I319+I323+I327+I331+I335+I339+I343+I347</f>
        <v>0</v>
      </c>
      <c r="R270">
        <f>0+O271+O275+O279+O283+O287+O291+O295+O299+O303+O307+O311+O315+O319+O323+O327+O331+O335+O339+O343+O347</f>
        <v>0</v>
      </c>
    </row>
    <row r="271" spans="1:18" x14ac:dyDescent="0.2">
      <c r="A271" s="16" t="s">
        <v>35</v>
      </c>
      <c r="B271" s="17" t="s">
        <v>298</v>
      </c>
      <c r="C271" s="17" t="s">
        <v>299</v>
      </c>
      <c r="D271" s="16" t="s">
        <v>37</v>
      </c>
      <c r="E271" s="18" t="s">
        <v>300</v>
      </c>
      <c r="F271" s="19" t="s">
        <v>78</v>
      </c>
      <c r="G271" s="20">
        <v>3</v>
      </c>
      <c r="H271" s="21">
        <v>0</v>
      </c>
      <c r="I271" s="21">
        <f>ROUND(ROUND(H271,2)*ROUND(G271,3),2)</f>
        <v>0</v>
      </c>
      <c r="O271">
        <f>(I271*21)/100</f>
        <v>0</v>
      </c>
      <c r="P271" t="s">
        <v>10</v>
      </c>
    </row>
    <row r="272" spans="1:18" x14ac:dyDescent="0.2">
      <c r="A272" s="22" t="s">
        <v>40</v>
      </c>
      <c r="E272" s="23" t="s">
        <v>37</v>
      </c>
    </row>
    <row r="273" spans="1:16" x14ac:dyDescent="0.2">
      <c r="A273" s="24" t="s">
        <v>41</v>
      </c>
      <c r="E273" s="25" t="s">
        <v>252</v>
      </c>
    </row>
    <row r="274" spans="1:16" ht="140.25" x14ac:dyDescent="0.2">
      <c r="A274" t="s">
        <v>43</v>
      </c>
      <c r="E274" s="23" t="s">
        <v>301</v>
      </c>
    </row>
    <row r="275" spans="1:16" x14ac:dyDescent="0.2">
      <c r="A275" s="16" t="s">
        <v>35</v>
      </c>
      <c r="B275" s="17" t="s">
        <v>302</v>
      </c>
      <c r="C275" s="17" t="s">
        <v>303</v>
      </c>
      <c r="D275" s="16" t="s">
        <v>37</v>
      </c>
      <c r="E275" s="18" t="s">
        <v>304</v>
      </c>
      <c r="F275" s="19" t="s">
        <v>78</v>
      </c>
      <c r="G275" s="20">
        <v>21</v>
      </c>
      <c r="H275" s="21">
        <v>0</v>
      </c>
      <c r="I275" s="21">
        <f>ROUND(ROUND(H275,2)*ROUND(G275,3),2)</f>
        <v>0</v>
      </c>
      <c r="O275">
        <f>(I275*21)/100</f>
        <v>0</v>
      </c>
      <c r="P275" t="s">
        <v>10</v>
      </c>
    </row>
    <row r="276" spans="1:16" x14ac:dyDescent="0.2">
      <c r="A276" s="22" t="s">
        <v>40</v>
      </c>
      <c r="E276" s="23" t="s">
        <v>37</v>
      </c>
    </row>
    <row r="277" spans="1:16" ht="25.5" x14ac:dyDescent="0.2">
      <c r="A277" s="24" t="s">
        <v>41</v>
      </c>
      <c r="E277" s="25" t="s">
        <v>305</v>
      </c>
    </row>
    <row r="278" spans="1:16" ht="89.25" x14ac:dyDescent="0.2">
      <c r="A278" t="s">
        <v>43</v>
      </c>
      <c r="E278" s="23" t="s">
        <v>306</v>
      </c>
    </row>
    <row r="279" spans="1:16" x14ac:dyDescent="0.2">
      <c r="A279" s="16" t="s">
        <v>35</v>
      </c>
      <c r="B279" s="17" t="s">
        <v>307</v>
      </c>
      <c r="C279" s="17" t="s">
        <v>308</v>
      </c>
      <c r="D279" s="16" t="s">
        <v>37</v>
      </c>
      <c r="E279" s="18" t="s">
        <v>309</v>
      </c>
      <c r="F279" s="19" t="s">
        <v>78</v>
      </c>
      <c r="G279" s="20">
        <v>116</v>
      </c>
      <c r="H279" s="21">
        <v>0</v>
      </c>
      <c r="I279" s="21">
        <f>ROUND(ROUND(H279,2)*ROUND(G279,3),2)</f>
        <v>0</v>
      </c>
      <c r="O279">
        <f>(I279*21)/100</f>
        <v>0</v>
      </c>
      <c r="P279" t="s">
        <v>10</v>
      </c>
    </row>
    <row r="280" spans="1:16" x14ac:dyDescent="0.2">
      <c r="A280" s="22" t="s">
        <v>40</v>
      </c>
      <c r="E280" s="23" t="s">
        <v>37</v>
      </c>
    </row>
    <row r="281" spans="1:16" ht="25.5" x14ac:dyDescent="0.2">
      <c r="A281" s="24" t="s">
        <v>41</v>
      </c>
      <c r="E281" s="25" t="s">
        <v>310</v>
      </c>
    </row>
    <row r="282" spans="1:16" ht="153" x14ac:dyDescent="0.2">
      <c r="A282" t="s">
        <v>43</v>
      </c>
      <c r="E282" s="23" t="s">
        <v>311</v>
      </c>
    </row>
    <row r="283" spans="1:16" x14ac:dyDescent="0.2">
      <c r="A283" s="16" t="s">
        <v>35</v>
      </c>
      <c r="B283" s="17" t="s">
        <v>312</v>
      </c>
      <c r="C283" s="17" t="s">
        <v>313</v>
      </c>
      <c r="D283" s="16" t="s">
        <v>37</v>
      </c>
      <c r="E283" s="18" t="s">
        <v>314</v>
      </c>
      <c r="F283" s="19" t="s">
        <v>315</v>
      </c>
      <c r="G283" s="20">
        <v>9111</v>
      </c>
      <c r="H283" s="21">
        <v>0</v>
      </c>
      <c r="I283" s="21">
        <f>ROUND(ROUND(H283,2)*ROUND(G283,3),2)</f>
        <v>0</v>
      </c>
      <c r="O283">
        <f>(I283*21)/100</f>
        <v>0</v>
      </c>
      <c r="P283" t="s">
        <v>10</v>
      </c>
    </row>
    <row r="284" spans="1:16" x14ac:dyDescent="0.2">
      <c r="A284" s="22" t="s">
        <v>40</v>
      </c>
      <c r="E284" s="23" t="s">
        <v>37</v>
      </c>
    </row>
    <row r="285" spans="1:16" ht="25.5" x14ac:dyDescent="0.2">
      <c r="A285" s="24" t="s">
        <v>41</v>
      </c>
      <c r="E285" s="25" t="s">
        <v>316</v>
      </c>
    </row>
    <row r="286" spans="1:16" ht="153" x14ac:dyDescent="0.2">
      <c r="A286" t="s">
        <v>43</v>
      </c>
      <c r="E286" s="23" t="s">
        <v>317</v>
      </c>
    </row>
    <row r="287" spans="1:16" x14ac:dyDescent="0.2">
      <c r="A287" s="16" t="s">
        <v>35</v>
      </c>
      <c r="B287" s="17" t="s">
        <v>318</v>
      </c>
      <c r="C287" s="17" t="s">
        <v>319</v>
      </c>
      <c r="D287" s="16" t="s">
        <v>37</v>
      </c>
      <c r="E287" s="18" t="s">
        <v>320</v>
      </c>
      <c r="F287" s="19" t="s">
        <v>101</v>
      </c>
      <c r="G287" s="20">
        <v>13495</v>
      </c>
      <c r="H287" s="21">
        <v>0</v>
      </c>
      <c r="I287" s="21">
        <f>ROUND(ROUND(H287,2)*ROUND(G287,3),2)</f>
        <v>0</v>
      </c>
      <c r="O287">
        <f>(I287*21)/100</f>
        <v>0</v>
      </c>
      <c r="P287" t="s">
        <v>10</v>
      </c>
    </row>
    <row r="288" spans="1:16" x14ac:dyDescent="0.2">
      <c r="A288" s="22" t="s">
        <v>40</v>
      </c>
      <c r="E288" s="23" t="s">
        <v>37</v>
      </c>
    </row>
    <row r="289" spans="1:16" x14ac:dyDescent="0.2">
      <c r="A289" s="24" t="s">
        <v>41</v>
      </c>
      <c r="E289" s="25" t="s">
        <v>42</v>
      </c>
    </row>
    <row r="290" spans="1:16" ht="140.25" x14ac:dyDescent="0.2">
      <c r="A290" t="s">
        <v>43</v>
      </c>
      <c r="E290" s="23" t="s">
        <v>321</v>
      </c>
    </row>
    <row r="291" spans="1:16" x14ac:dyDescent="0.2">
      <c r="A291" s="16" t="s">
        <v>35</v>
      </c>
      <c r="B291" s="17" t="s">
        <v>322</v>
      </c>
      <c r="C291" s="17" t="s">
        <v>323</v>
      </c>
      <c r="D291" s="16" t="s">
        <v>37</v>
      </c>
      <c r="E291" s="18" t="s">
        <v>324</v>
      </c>
      <c r="F291" s="19" t="s">
        <v>101</v>
      </c>
      <c r="G291" s="20">
        <v>12738</v>
      </c>
      <c r="H291" s="21">
        <v>0</v>
      </c>
      <c r="I291" s="21">
        <f>ROUND(ROUND(H291,2)*ROUND(G291,3),2)</f>
        <v>0</v>
      </c>
      <c r="O291">
        <f>(I291*21)/100</f>
        <v>0</v>
      </c>
      <c r="P291" t="s">
        <v>10</v>
      </c>
    </row>
    <row r="292" spans="1:16" x14ac:dyDescent="0.2">
      <c r="A292" s="22" t="s">
        <v>40</v>
      </c>
      <c r="E292" s="23" t="s">
        <v>325</v>
      </c>
    </row>
    <row r="293" spans="1:16" ht="38.25" x14ac:dyDescent="0.2">
      <c r="A293" s="24" t="s">
        <v>41</v>
      </c>
      <c r="E293" s="25" t="s">
        <v>326</v>
      </c>
    </row>
    <row r="294" spans="1:16" ht="63.75" x14ac:dyDescent="0.2">
      <c r="A294" t="s">
        <v>43</v>
      </c>
      <c r="E294" s="23" t="s">
        <v>327</v>
      </c>
    </row>
    <row r="295" spans="1:16" ht="25.5" x14ac:dyDescent="0.2">
      <c r="A295" s="16" t="s">
        <v>35</v>
      </c>
      <c r="B295" s="17" t="s">
        <v>328</v>
      </c>
      <c r="C295" s="17" t="s">
        <v>329</v>
      </c>
      <c r="D295" s="16" t="s">
        <v>37</v>
      </c>
      <c r="E295" s="18" t="s">
        <v>330</v>
      </c>
      <c r="F295" s="19" t="s">
        <v>331</v>
      </c>
      <c r="G295" s="20">
        <v>290220</v>
      </c>
      <c r="H295" s="21">
        <v>0</v>
      </c>
      <c r="I295" s="21">
        <f>ROUND(ROUND(H295,2)*ROUND(G295,3),2)</f>
        <v>0</v>
      </c>
      <c r="O295">
        <f>(I295*21)/100</f>
        <v>0</v>
      </c>
      <c r="P295" t="s">
        <v>10</v>
      </c>
    </row>
    <row r="296" spans="1:16" x14ac:dyDescent="0.2">
      <c r="A296" s="22" t="s">
        <v>40</v>
      </c>
      <c r="E296" s="23" t="s">
        <v>332</v>
      </c>
    </row>
    <row r="297" spans="1:16" ht="38.25" x14ac:dyDescent="0.2">
      <c r="A297" s="24" t="s">
        <v>41</v>
      </c>
      <c r="E297" s="25" t="s">
        <v>333</v>
      </c>
    </row>
    <row r="298" spans="1:16" ht="127.5" x14ac:dyDescent="0.2">
      <c r="A298" t="s">
        <v>43</v>
      </c>
      <c r="E298" s="23" t="s">
        <v>334</v>
      </c>
    </row>
    <row r="299" spans="1:16" ht="25.5" x14ac:dyDescent="0.2">
      <c r="A299" s="16" t="s">
        <v>35</v>
      </c>
      <c r="B299" s="17" t="s">
        <v>335</v>
      </c>
      <c r="C299" s="17" t="s">
        <v>336</v>
      </c>
      <c r="D299" s="16" t="s">
        <v>37</v>
      </c>
      <c r="E299" s="18" t="s">
        <v>337</v>
      </c>
      <c r="F299" s="19" t="s">
        <v>331</v>
      </c>
      <c r="G299" s="20">
        <v>15285.6</v>
      </c>
      <c r="H299" s="21">
        <v>0</v>
      </c>
      <c r="I299" s="21">
        <f>ROUND(ROUND(H299,2)*ROUND(G299,3),2)</f>
        <v>0</v>
      </c>
      <c r="O299">
        <f>(I299*21)/100</f>
        <v>0</v>
      </c>
      <c r="P299" t="s">
        <v>10</v>
      </c>
    </row>
    <row r="300" spans="1:16" ht="25.5" x14ac:dyDescent="0.2">
      <c r="A300" s="22" t="s">
        <v>40</v>
      </c>
      <c r="E300" s="23" t="s">
        <v>338</v>
      </c>
    </row>
    <row r="301" spans="1:16" ht="38.25" x14ac:dyDescent="0.2">
      <c r="A301" s="24" t="s">
        <v>41</v>
      </c>
      <c r="E301" s="25" t="s">
        <v>339</v>
      </c>
    </row>
    <row r="302" spans="1:16" ht="127.5" x14ac:dyDescent="0.2">
      <c r="A302" t="s">
        <v>43</v>
      </c>
      <c r="E302" s="23" t="s">
        <v>334</v>
      </c>
    </row>
    <row r="303" spans="1:16" x14ac:dyDescent="0.2">
      <c r="A303" s="16" t="s">
        <v>35</v>
      </c>
      <c r="B303" s="17" t="s">
        <v>340</v>
      </c>
      <c r="C303" s="17" t="s">
        <v>341</v>
      </c>
      <c r="D303" s="16" t="s">
        <v>37</v>
      </c>
      <c r="E303" s="18" t="s">
        <v>342</v>
      </c>
      <c r="F303" s="19" t="s">
        <v>107</v>
      </c>
      <c r="G303" s="20">
        <v>75.215999999999994</v>
      </c>
      <c r="H303" s="21">
        <v>0</v>
      </c>
      <c r="I303" s="21">
        <f>ROUND(ROUND(H303,2)*ROUND(G303,3),2)</f>
        <v>0</v>
      </c>
      <c r="O303">
        <f>(I303*21)/100</f>
        <v>0</v>
      </c>
      <c r="P303" t="s">
        <v>10</v>
      </c>
    </row>
    <row r="304" spans="1:16" ht="38.25" x14ac:dyDescent="0.2">
      <c r="A304" s="22" t="s">
        <v>40</v>
      </c>
      <c r="E304" s="23" t="s">
        <v>343</v>
      </c>
    </row>
    <row r="305" spans="1:16" ht="25.5" x14ac:dyDescent="0.2">
      <c r="A305" s="24" t="s">
        <v>41</v>
      </c>
      <c r="E305" s="25" t="s">
        <v>344</v>
      </c>
    </row>
    <row r="306" spans="1:16" ht="204" x14ac:dyDescent="0.2">
      <c r="A306" t="s">
        <v>43</v>
      </c>
      <c r="E306" s="23" t="s">
        <v>345</v>
      </c>
    </row>
    <row r="307" spans="1:16" ht="25.5" x14ac:dyDescent="0.2">
      <c r="A307" s="16" t="s">
        <v>35</v>
      </c>
      <c r="B307" s="17" t="s">
        <v>346</v>
      </c>
      <c r="C307" s="17" t="s">
        <v>347</v>
      </c>
      <c r="D307" s="16" t="s">
        <v>37</v>
      </c>
      <c r="E307" s="18" t="s">
        <v>348</v>
      </c>
      <c r="F307" s="19" t="s">
        <v>107</v>
      </c>
      <c r="G307" s="20">
        <v>4949</v>
      </c>
      <c r="H307" s="21">
        <v>0</v>
      </c>
      <c r="I307" s="21">
        <f>ROUND(ROUND(H307,2)*ROUND(G307,3),2)</f>
        <v>0</v>
      </c>
      <c r="O307">
        <f>(I307*21)/100</f>
        <v>0</v>
      </c>
      <c r="P307" t="s">
        <v>10</v>
      </c>
    </row>
    <row r="308" spans="1:16" x14ac:dyDescent="0.2">
      <c r="A308" s="22" t="s">
        <v>40</v>
      </c>
      <c r="E308" s="23" t="s">
        <v>349</v>
      </c>
    </row>
    <row r="309" spans="1:16" x14ac:dyDescent="0.2">
      <c r="A309" s="24" t="s">
        <v>41</v>
      </c>
      <c r="E309" s="25" t="s">
        <v>350</v>
      </c>
    </row>
    <row r="310" spans="1:16" ht="178.5" x14ac:dyDescent="0.2">
      <c r="A310" t="s">
        <v>43</v>
      </c>
      <c r="E310" s="23" t="s">
        <v>351</v>
      </c>
    </row>
    <row r="311" spans="1:16" ht="25.5" x14ac:dyDescent="0.2">
      <c r="A311" s="16" t="s">
        <v>35</v>
      </c>
      <c r="B311" s="17" t="s">
        <v>352</v>
      </c>
      <c r="C311" s="17" t="s">
        <v>353</v>
      </c>
      <c r="D311" s="16" t="s">
        <v>37</v>
      </c>
      <c r="E311" s="18" t="s">
        <v>354</v>
      </c>
      <c r="F311" s="19" t="s">
        <v>107</v>
      </c>
      <c r="G311" s="20">
        <v>293</v>
      </c>
      <c r="H311" s="21">
        <v>0</v>
      </c>
      <c r="I311" s="21">
        <f>ROUND(ROUND(H311,2)*ROUND(G311,3),2)</f>
        <v>0</v>
      </c>
      <c r="O311">
        <f>(I311*21)/100</f>
        <v>0</v>
      </c>
      <c r="P311" t="s">
        <v>10</v>
      </c>
    </row>
    <row r="312" spans="1:16" x14ac:dyDescent="0.2">
      <c r="A312" s="22" t="s">
        <v>40</v>
      </c>
      <c r="E312" s="23" t="s">
        <v>355</v>
      </c>
    </row>
    <row r="313" spans="1:16" x14ac:dyDescent="0.2">
      <c r="A313" s="24" t="s">
        <v>41</v>
      </c>
      <c r="E313" s="25" t="s">
        <v>350</v>
      </c>
    </row>
    <row r="314" spans="1:16" ht="204" x14ac:dyDescent="0.2">
      <c r="A314" t="s">
        <v>43</v>
      </c>
      <c r="E314" s="23" t="s">
        <v>356</v>
      </c>
    </row>
    <row r="315" spans="1:16" ht="38.25" x14ac:dyDescent="0.2">
      <c r="A315" s="16" t="s">
        <v>35</v>
      </c>
      <c r="B315" s="17" t="s">
        <v>357</v>
      </c>
      <c r="C315" s="17" t="s">
        <v>358</v>
      </c>
      <c r="D315" s="16" t="s">
        <v>37</v>
      </c>
      <c r="E315" s="18" t="s">
        <v>359</v>
      </c>
      <c r="F315" s="19" t="s">
        <v>360</v>
      </c>
      <c r="G315" s="20">
        <v>14320</v>
      </c>
      <c r="H315" s="21">
        <v>0</v>
      </c>
      <c r="I315" s="21">
        <f>ROUND(ROUND(H315,2)*ROUND(G315,3),2)</f>
        <v>0</v>
      </c>
      <c r="O315">
        <f>(I315*21)/100</f>
        <v>0</v>
      </c>
      <c r="P315" t="s">
        <v>10</v>
      </c>
    </row>
    <row r="316" spans="1:16" x14ac:dyDescent="0.2">
      <c r="A316" s="22" t="s">
        <v>40</v>
      </c>
      <c r="E316" s="23" t="s">
        <v>361</v>
      </c>
    </row>
    <row r="317" spans="1:16" ht="25.5" x14ac:dyDescent="0.2">
      <c r="A317" s="24" t="s">
        <v>41</v>
      </c>
      <c r="E317" s="25" t="s">
        <v>362</v>
      </c>
    </row>
    <row r="318" spans="1:16" ht="102" x14ac:dyDescent="0.2">
      <c r="A318" t="s">
        <v>43</v>
      </c>
      <c r="E318" s="23" t="s">
        <v>363</v>
      </c>
    </row>
    <row r="319" spans="1:16" ht="25.5" x14ac:dyDescent="0.2">
      <c r="A319" s="16" t="s">
        <v>35</v>
      </c>
      <c r="B319" s="17" t="s">
        <v>364</v>
      </c>
      <c r="C319" s="17" t="s">
        <v>365</v>
      </c>
      <c r="D319" s="16" t="s">
        <v>37</v>
      </c>
      <c r="E319" s="18" t="s">
        <v>366</v>
      </c>
      <c r="F319" s="19" t="s">
        <v>107</v>
      </c>
      <c r="G319" s="20">
        <v>80</v>
      </c>
      <c r="H319" s="21">
        <v>0</v>
      </c>
      <c r="I319" s="21">
        <f>ROUND(ROUND(H319,2)*ROUND(G319,3),2)</f>
        <v>0</v>
      </c>
      <c r="O319">
        <f>(I319*21)/100</f>
        <v>0</v>
      </c>
      <c r="P319" t="s">
        <v>10</v>
      </c>
    </row>
    <row r="320" spans="1:16" x14ac:dyDescent="0.2">
      <c r="A320" s="22" t="s">
        <v>40</v>
      </c>
      <c r="E320" s="23" t="s">
        <v>349</v>
      </c>
    </row>
    <row r="321" spans="1:16" x14ac:dyDescent="0.2">
      <c r="A321" s="24" t="s">
        <v>41</v>
      </c>
      <c r="E321" s="25" t="s">
        <v>350</v>
      </c>
    </row>
    <row r="322" spans="1:16" ht="178.5" x14ac:dyDescent="0.2">
      <c r="A322" t="s">
        <v>43</v>
      </c>
      <c r="E322" s="23" t="s">
        <v>351</v>
      </c>
    </row>
    <row r="323" spans="1:16" ht="25.5" x14ac:dyDescent="0.2">
      <c r="A323" s="16" t="s">
        <v>35</v>
      </c>
      <c r="B323" s="17" t="s">
        <v>367</v>
      </c>
      <c r="C323" s="17" t="s">
        <v>368</v>
      </c>
      <c r="D323" s="16" t="s">
        <v>37</v>
      </c>
      <c r="E323" s="18" t="s">
        <v>369</v>
      </c>
      <c r="F323" s="19" t="s">
        <v>107</v>
      </c>
      <c r="G323" s="20">
        <v>200</v>
      </c>
      <c r="H323" s="21">
        <v>0</v>
      </c>
      <c r="I323" s="21">
        <f>ROUND(ROUND(H323,2)*ROUND(G323,3),2)</f>
        <v>0</v>
      </c>
      <c r="O323">
        <f>(I323*21)/100</f>
        <v>0</v>
      </c>
      <c r="P323" t="s">
        <v>10</v>
      </c>
    </row>
    <row r="324" spans="1:16" x14ac:dyDescent="0.2">
      <c r="A324" s="22" t="s">
        <v>40</v>
      </c>
      <c r="E324" s="23" t="s">
        <v>355</v>
      </c>
    </row>
    <row r="325" spans="1:16" x14ac:dyDescent="0.2">
      <c r="A325" s="24" t="s">
        <v>41</v>
      </c>
      <c r="E325" s="25" t="s">
        <v>370</v>
      </c>
    </row>
    <row r="326" spans="1:16" ht="204" x14ac:dyDescent="0.2">
      <c r="A326" t="s">
        <v>43</v>
      </c>
      <c r="E326" s="23" t="s">
        <v>371</v>
      </c>
    </row>
    <row r="327" spans="1:16" ht="38.25" x14ac:dyDescent="0.2">
      <c r="A327" s="16" t="s">
        <v>35</v>
      </c>
      <c r="B327" s="17" t="s">
        <v>372</v>
      </c>
      <c r="C327" s="17" t="s">
        <v>373</v>
      </c>
      <c r="D327" s="16" t="s">
        <v>37</v>
      </c>
      <c r="E327" s="18" t="s">
        <v>374</v>
      </c>
      <c r="F327" s="19" t="s">
        <v>360</v>
      </c>
      <c r="G327" s="20">
        <v>2160</v>
      </c>
      <c r="H327" s="21">
        <v>0</v>
      </c>
      <c r="I327" s="21">
        <f>ROUND(ROUND(H327,2)*ROUND(G327,3),2)</f>
        <v>0</v>
      </c>
      <c r="O327">
        <f>(I327*21)/100</f>
        <v>0</v>
      </c>
      <c r="P327" t="s">
        <v>10</v>
      </c>
    </row>
    <row r="328" spans="1:16" x14ac:dyDescent="0.2">
      <c r="A328" s="22" t="s">
        <v>40</v>
      </c>
      <c r="E328" s="23" t="s">
        <v>361</v>
      </c>
    </row>
    <row r="329" spans="1:16" ht="25.5" x14ac:dyDescent="0.2">
      <c r="A329" s="24" t="s">
        <v>41</v>
      </c>
      <c r="E329" s="25" t="s">
        <v>375</v>
      </c>
    </row>
    <row r="330" spans="1:16" ht="102" x14ac:dyDescent="0.2">
      <c r="A330" t="s">
        <v>43</v>
      </c>
      <c r="E330" s="23" t="s">
        <v>363</v>
      </c>
    </row>
    <row r="331" spans="1:16" ht="38.25" x14ac:dyDescent="0.2">
      <c r="A331" s="16" t="s">
        <v>35</v>
      </c>
      <c r="B331" s="17" t="s">
        <v>376</v>
      </c>
      <c r="C331" s="17" t="s">
        <v>377</v>
      </c>
      <c r="D331" s="16" t="s">
        <v>37</v>
      </c>
      <c r="E331" s="18" t="s">
        <v>378</v>
      </c>
      <c r="F331" s="19" t="s">
        <v>107</v>
      </c>
      <c r="G331" s="20">
        <v>774.62099999999998</v>
      </c>
      <c r="H331" s="21">
        <v>0</v>
      </c>
      <c r="I331" s="21">
        <f>ROUND(ROUND(H331,2)*ROUND(G331,3),2)</f>
        <v>0</v>
      </c>
      <c r="O331">
        <f>(I331*21)/100</f>
        <v>0</v>
      </c>
      <c r="P331" t="s">
        <v>10</v>
      </c>
    </row>
    <row r="332" spans="1:16" x14ac:dyDescent="0.2">
      <c r="A332" s="22" t="s">
        <v>40</v>
      </c>
      <c r="E332" s="23" t="s">
        <v>349</v>
      </c>
    </row>
    <row r="333" spans="1:16" ht="38.25" x14ac:dyDescent="0.2">
      <c r="A333" s="24" t="s">
        <v>41</v>
      </c>
      <c r="E333" s="25" t="s">
        <v>379</v>
      </c>
    </row>
    <row r="334" spans="1:16" ht="191.25" x14ac:dyDescent="0.2">
      <c r="A334" t="s">
        <v>43</v>
      </c>
      <c r="E334" s="23" t="s">
        <v>380</v>
      </c>
    </row>
    <row r="335" spans="1:16" ht="38.25" x14ac:dyDescent="0.2">
      <c r="A335" s="16" t="s">
        <v>35</v>
      </c>
      <c r="B335" s="17" t="s">
        <v>381</v>
      </c>
      <c r="C335" s="17" t="s">
        <v>382</v>
      </c>
      <c r="D335" s="16" t="s">
        <v>37</v>
      </c>
      <c r="E335" s="18" t="s">
        <v>383</v>
      </c>
      <c r="F335" s="19" t="s">
        <v>107</v>
      </c>
      <c r="G335" s="20">
        <v>131.44999999999999</v>
      </c>
      <c r="H335" s="21">
        <v>0</v>
      </c>
      <c r="I335" s="21">
        <f>ROUND(ROUND(H335,2)*ROUND(G335,3),2)</f>
        <v>0</v>
      </c>
      <c r="O335">
        <f>(I335*21)/100</f>
        <v>0</v>
      </c>
      <c r="P335" t="s">
        <v>10</v>
      </c>
    </row>
    <row r="336" spans="1:16" x14ac:dyDescent="0.2">
      <c r="A336" s="22" t="s">
        <v>40</v>
      </c>
      <c r="E336" s="23" t="s">
        <v>349</v>
      </c>
    </row>
    <row r="337" spans="1:16" ht="38.25" x14ac:dyDescent="0.2">
      <c r="A337" s="24" t="s">
        <v>41</v>
      </c>
      <c r="E337" s="25" t="s">
        <v>384</v>
      </c>
    </row>
    <row r="338" spans="1:16" ht="191.25" x14ac:dyDescent="0.2">
      <c r="A338" t="s">
        <v>43</v>
      </c>
      <c r="E338" s="23" t="s">
        <v>380</v>
      </c>
    </row>
    <row r="339" spans="1:16" ht="38.25" x14ac:dyDescent="0.2">
      <c r="A339" s="16" t="s">
        <v>35</v>
      </c>
      <c r="B339" s="17" t="s">
        <v>385</v>
      </c>
      <c r="C339" s="17" t="s">
        <v>386</v>
      </c>
      <c r="D339" s="16" t="s">
        <v>37</v>
      </c>
      <c r="E339" s="18" t="s">
        <v>387</v>
      </c>
      <c r="F339" s="19" t="s">
        <v>360</v>
      </c>
      <c r="G339" s="20">
        <v>301.2</v>
      </c>
      <c r="H339" s="21">
        <v>0</v>
      </c>
      <c r="I339" s="21">
        <f>ROUND(ROUND(H339,2)*ROUND(G339,3),2)</f>
        <v>0</v>
      </c>
      <c r="O339">
        <f>(I339*21)/100</f>
        <v>0</v>
      </c>
      <c r="P339" t="s">
        <v>10</v>
      </c>
    </row>
    <row r="340" spans="1:16" ht="25.5" x14ac:dyDescent="0.2">
      <c r="A340" s="22" t="s">
        <v>40</v>
      </c>
      <c r="E340" s="23" t="s">
        <v>388</v>
      </c>
    </row>
    <row r="341" spans="1:16" ht="38.25" x14ac:dyDescent="0.2">
      <c r="A341" s="24" t="s">
        <v>41</v>
      </c>
      <c r="E341" s="25" t="s">
        <v>389</v>
      </c>
    </row>
    <row r="342" spans="1:16" ht="102" x14ac:dyDescent="0.2">
      <c r="A342" t="s">
        <v>43</v>
      </c>
      <c r="E342" s="23" t="s">
        <v>363</v>
      </c>
    </row>
    <row r="343" spans="1:16" x14ac:dyDescent="0.2">
      <c r="A343" s="16" t="s">
        <v>35</v>
      </c>
      <c r="B343" s="17" t="s">
        <v>390</v>
      </c>
      <c r="C343" s="17" t="s">
        <v>391</v>
      </c>
      <c r="D343" s="16" t="s">
        <v>37</v>
      </c>
      <c r="E343" s="18" t="s">
        <v>392</v>
      </c>
      <c r="F343" s="19" t="s">
        <v>78</v>
      </c>
      <c r="G343" s="20">
        <v>15</v>
      </c>
      <c r="H343" s="21">
        <v>0</v>
      </c>
      <c r="I343" s="21">
        <f>ROUND(ROUND(H343,2)*ROUND(G343,3),2)</f>
        <v>0</v>
      </c>
      <c r="O343">
        <f>(I343*21)/100</f>
        <v>0</v>
      </c>
      <c r="P343" t="s">
        <v>10</v>
      </c>
    </row>
    <row r="344" spans="1:16" x14ac:dyDescent="0.2">
      <c r="A344" s="22" t="s">
        <v>40</v>
      </c>
      <c r="E344" s="23" t="s">
        <v>37</v>
      </c>
    </row>
    <row r="345" spans="1:16" x14ac:dyDescent="0.2">
      <c r="A345" s="24" t="s">
        <v>41</v>
      </c>
      <c r="E345" s="25" t="s">
        <v>393</v>
      </c>
    </row>
    <row r="346" spans="1:16" ht="127.5" x14ac:dyDescent="0.2">
      <c r="A346" t="s">
        <v>43</v>
      </c>
      <c r="E346" s="23" t="s">
        <v>394</v>
      </c>
    </row>
    <row r="347" spans="1:16" ht="25.5" x14ac:dyDescent="0.2">
      <c r="A347" s="16" t="s">
        <v>35</v>
      </c>
      <c r="B347" s="17" t="s">
        <v>395</v>
      </c>
      <c r="C347" s="17" t="s">
        <v>396</v>
      </c>
      <c r="D347" s="16" t="s">
        <v>37</v>
      </c>
      <c r="E347" s="18" t="s">
        <v>397</v>
      </c>
      <c r="F347" s="19" t="s">
        <v>360</v>
      </c>
      <c r="G347" s="20">
        <v>33.6</v>
      </c>
      <c r="H347" s="21">
        <v>0</v>
      </c>
      <c r="I347" s="21">
        <f>ROUND(ROUND(H347,2)*ROUND(G347,3),2)</f>
        <v>0</v>
      </c>
      <c r="O347">
        <f>(I347*21)/100</f>
        <v>0</v>
      </c>
      <c r="P347" t="s">
        <v>10</v>
      </c>
    </row>
    <row r="348" spans="1:16" x14ac:dyDescent="0.2">
      <c r="A348" s="22" t="s">
        <v>40</v>
      </c>
      <c r="E348" s="23" t="s">
        <v>398</v>
      </c>
    </row>
    <row r="349" spans="1:16" ht="25.5" x14ac:dyDescent="0.2">
      <c r="A349" s="24" t="s">
        <v>41</v>
      </c>
      <c r="E349" s="25" t="s">
        <v>399</v>
      </c>
    </row>
    <row r="350" spans="1:16" ht="127.5" x14ac:dyDescent="0.2">
      <c r="A350" t="s">
        <v>43</v>
      </c>
      <c r="E350" s="23" t="s">
        <v>400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01-17-01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2018-10-22T07:34:53Z</dcterms:created>
  <dcterms:modified xsi:type="dcterms:W3CDTF">2018-10-29T13:09:39Z</dcterms:modified>
</cp:coreProperties>
</file>