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Modernizace a elektrizace trati Šakvice - Hustopeče u Brna PROJEKT\Rozpočty\SP dotazy\"/>
    </mc:Choice>
  </mc:AlternateContent>
  <bookViews>
    <workbookView xWindow="0" yWindow="0" windowWidth="28800" windowHeight="13020"/>
  </bookViews>
  <sheets>
    <sheet name="PS 01-28-01_PS 01-28-01 B"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0" i="1" l="1"/>
  <c r="Q9" i="1" s="1"/>
  <c r="I9" i="1" s="1"/>
  <c r="O10" i="1"/>
  <c r="R9" i="1" s="1"/>
  <c r="O9" i="1" s="1"/>
  <c r="I14" i="1"/>
  <c r="O14" i="1"/>
  <c r="I18" i="1"/>
  <c r="O18" i="1"/>
  <c r="I22" i="1"/>
  <c r="O22" i="1"/>
  <c r="I26" i="1"/>
  <c r="O26" i="1"/>
  <c r="I30" i="1"/>
  <c r="O30" i="1"/>
  <c r="I34" i="1"/>
  <c r="O34" i="1"/>
  <c r="I38" i="1"/>
  <c r="O38" i="1"/>
  <c r="I42" i="1"/>
  <c r="O42" i="1"/>
  <c r="I46" i="1"/>
  <c r="O46" i="1"/>
  <c r="I50" i="1"/>
  <c r="O50" i="1"/>
  <c r="I54" i="1"/>
  <c r="O54" i="1"/>
  <c r="I59" i="1"/>
  <c r="O59" i="1"/>
  <c r="I63" i="1"/>
  <c r="O63" i="1"/>
  <c r="I67" i="1"/>
  <c r="O67" i="1" s="1"/>
  <c r="I71" i="1"/>
  <c r="O71" i="1" s="1"/>
  <c r="I75" i="1"/>
  <c r="O75" i="1"/>
  <c r="I79" i="1"/>
  <c r="O79" i="1" s="1"/>
  <c r="I83" i="1"/>
  <c r="O83" i="1" s="1"/>
  <c r="I87" i="1"/>
  <c r="O87" i="1"/>
  <c r="I91" i="1"/>
  <c r="O91" i="1"/>
  <c r="I95" i="1"/>
  <c r="O95" i="1"/>
  <c r="I99" i="1"/>
  <c r="O99" i="1" s="1"/>
  <c r="I103" i="1"/>
  <c r="O103" i="1"/>
  <c r="I107" i="1"/>
  <c r="O107" i="1" s="1"/>
  <c r="I111" i="1"/>
  <c r="O111" i="1"/>
  <c r="I115" i="1"/>
  <c r="O115" i="1"/>
  <c r="I119" i="1"/>
  <c r="O119" i="1"/>
  <c r="I123" i="1"/>
  <c r="O123" i="1"/>
  <c r="I127" i="1"/>
  <c r="O127" i="1"/>
  <c r="I131" i="1"/>
  <c r="O131" i="1"/>
  <c r="I135" i="1"/>
  <c r="O135" i="1"/>
  <c r="I139" i="1"/>
  <c r="O139" i="1"/>
  <c r="I144" i="1"/>
  <c r="O144" i="1"/>
  <c r="I148" i="1"/>
  <c r="O148" i="1"/>
  <c r="I152" i="1"/>
  <c r="O152" i="1"/>
  <c r="I156" i="1"/>
  <c r="Q143" i="1" s="1"/>
  <c r="I143" i="1" s="1"/>
  <c r="O156" i="1"/>
  <c r="I160" i="1"/>
  <c r="O160" i="1" s="1"/>
  <c r="R143" i="1" s="1"/>
  <c r="O143" i="1" s="1"/>
  <c r="I164" i="1"/>
  <c r="O164" i="1"/>
  <c r="I168" i="1"/>
  <c r="O168" i="1"/>
  <c r="I172" i="1"/>
  <c r="O172" i="1"/>
  <c r="I177" i="1"/>
  <c r="Q176" i="1" s="1"/>
  <c r="I176" i="1" s="1"/>
  <c r="O177" i="1"/>
  <c r="I181" i="1"/>
  <c r="O181" i="1"/>
  <c r="I185" i="1"/>
  <c r="O185" i="1" s="1"/>
  <c r="I189" i="1"/>
  <c r="O189" i="1"/>
  <c r="I193" i="1"/>
  <c r="O193" i="1"/>
  <c r="I197" i="1"/>
  <c r="O197" i="1"/>
  <c r="I201" i="1"/>
  <c r="O201" i="1" s="1"/>
  <c r="I205" i="1"/>
  <c r="O205" i="1"/>
  <c r="I209" i="1"/>
  <c r="O209" i="1"/>
  <c r="I213" i="1"/>
  <c r="O213" i="1"/>
  <c r="I217" i="1"/>
  <c r="O217" i="1" s="1"/>
  <c r="I221" i="1"/>
  <c r="O221" i="1"/>
  <c r="I225" i="1"/>
  <c r="O225" i="1"/>
  <c r="I229" i="1"/>
  <c r="O229" i="1"/>
  <c r="I233" i="1"/>
  <c r="O233" i="1" s="1"/>
  <c r="I237" i="1"/>
  <c r="O237" i="1"/>
  <c r="I241" i="1"/>
  <c r="O241" i="1"/>
  <c r="I246" i="1"/>
  <c r="Q245" i="1" s="1"/>
  <c r="I245" i="1" s="1"/>
  <c r="O246" i="1"/>
  <c r="I250" i="1"/>
  <c r="O250" i="1"/>
  <c r="I254" i="1"/>
  <c r="O254" i="1"/>
  <c r="I258" i="1"/>
  <c r="O258" i="1" s="1"/>
  <c r="I262" i="1"/>
  <c r="O262" i="1"/>
  <c r="I266" i="1"/>
  <c r="O266" i="1"/>
  <c r="I270" i="1"/>
  <c r="O270" i="1"/>
  <c r="I274" i="1"/>
  <c r="O274" i="1" s="1"/>
  <c r="I278" i="1"/>
  <c r="O278" i="1"/>
  <c r="I282" i="1"/>
  <c r="O282" i="1"/>
  <c r="I286" i="1"/>
  <c r="O286" i="1"/>
  <c r="I290" i="1"/>
  <c r="O290" i="1" s="1"/>
  <c r="I295" i="1"/>
  <c r="Q294" i="1" s="1"/>
  <c r="I294" i="1" s="1"/>
  <c r="O295" i="1"/>
  <c r="I299" i="1"/>
  <c r="O299" i="1" s="1"/>
  <c r="I303" i="1"/>
  <c r="O303" i="1"/>
  <c r="I307" i="1"/>
  <c r="O307" i="1"/>
  <c r="I311" i="1"/>
  <c r="O311" i="1"/>
  <c r="I315" i="1"/>
  <c r="O315" i="1" s="1"/>
  <c r="I319" i="1"/>
  <c r="O319" i="1"/>
  <c r="I323" i="1"/>
  <c r="O323" i="1"/>
  <c r="I327" i="1"/>
  <c r="O327" i="1"/>
  <c r="I331" i="1"/>
  <c r="O331" i="1" s="1"/>
  <c r="I335" i="1"/>
  <c r="O335" i="1"/>
  <c r="I339" i="1"/>
  <c r="O339" i="1"/>
  <c r="I343" i="1"/>
  <c r="O343" i="1"/>
  <c r="I347" i="1"/>
  <c r="O347" i="1" s="1"/>
  <c r="I351" i="1"/>
  <c r="O351" i="1"/>
  <c r="I355" i="1"/>
  <c r="O355" i="1"/>
  <c r="I359" i="1"/>
  <c r="O359" i="1"/>
  <c r="I363" i="1"/>
  <c r="O363" i="1" s="1"/>
  <c r="I368" i="1"/>
  <c r="Q367" i="1" s="1"/>
  <c r="I367" i="1" s="1"/>
  <c r="O368" i="1"/>
  <c r="I372" i="1"/>
  <c r="O372" i="1" s="1"/>
  <c r="I376" i="1"/>
  <c r="O376" i="1"/>
  <c r="I381" i="1"/>
  <c r="O381" i="1" s="1"/>
  <c r="R380" i="1" s="1"/>
  <c r="O380" i="1" s="1"/>
  <c r="I385" i="1"/>
  <c r="O385" i="1"/>
  <c r="I389" i="1"/>
  <c r="O389" i="1"/>
  <c r="I393" i="1"/>
  <c r="Q380" i="1" s="1"/>
  <c r="I380" i="1" s="1"/>
  <c r="O393" i="1"/>
  <c r="I398" i="1"/>
  <c r="Q397" i="1" s="1"/>
  <c r="I397" i="1" s="1"/>
  <c r="O398" i="1"/>
  <c r="R397" i="1" s="1"/>
  <c r="O397" i="1" s="1"/>
  <c r="I402" i="1"/>
  <c r="O402" i="1"/>
  <c r="I407" i="1"/>
  <c r="Q406" i="1" s="1"/>
  <c r="I406" i="1" s="1"/>
  <c r="O407" i="1"/>
  <c r="I411" i="1"/>
  <c r="O411" i="1"/>
  <c r="I415" i="1"/>
  <c r="O415" i="1" s="1"/>
  <c r="I419" i="1"/>
  <c r="O419" i="1"/>
  <c r="I423" i="1"/>
  <c r="O423" i="1"/>
  <c r="I427" i="1"/>
  <c r="O427" i="1"/>
  <c r="I432" i="1"/>
  <c r="Q431" i="1" s="1"/>
  <c r="I431" i="1" s="1"/>
  <c r="O432" i="1"/>
  <c r="R431" i="1" s="1"/>
  <c r="O431" i="1" s="1"/>
  <c r="I436" i="1"/>
  <c r="O436" i="1"/>
  <c r="I440" i="1"/>
  <c r="O440" i="1" s="1"/>
  <c r="I444" i="1"/>
  <c r="O444" i="1"/>
  <c r="I448" i="1"/>
  <c r="O448" i="1"/>
  <c r="I452" i="1"/>
  <c r="O452" i="1"/>
  <c r="I456" i="1"/>
  <c r="O456" i="1" s="1"/>
  <c r="I460" i="1"/>
  <c r="O460" i="1"/>
  <c r="I465" i="1"/>
  <c r="O465" i="1" s="1"/>
  <c r="R464" i="1" s="1"/>
  <c r="O464" i="1" s="1"/>
  <c r="I469" i="1"/>
  <c r="O469" i="1"/>
  <c r="I473" i="1"/>
  <c r="O473" i="1"/>
  <c r="I477" i="1"/>
  <c r="Q464" i="1" s="1"/>
  <c r="I464" i="1" s="1"/>
  <c r="O477" i="1"/>
  <c r="I481" i="1"/>
  <c r="O481" i="1" s="1"/>
  <c r="I485" i="1"/>
  <c r="O485" i="1"/>
  <c r="I489" i="1"/>
  <c r="O489" i="1"/>
  <c r="I493" i="1"/>
  <c r="O493" i="1"/>
  <c r="I497" i="1"/>
  <c r="O497" i="1" s="1"/>
  <c r="I501" i="1"/>
  <c r="O501" i="1"/>
  <c r="I505" i="1"/>
  <c r="O505" i="1"/>
  <c r="I509" i="1"/>
  <c r="O509" i="1"/>
  <c r="I513" i="1"/>
  <c r="O513" i="1" s="1"/>
  <c r="R58" i="1" l="1"/>
  <c r="O58" i="1" s="1"/>
  <c r="Q58" i="1"/>
  <c r="I58" i="1" s="1"/>
  <c r="I3" i="1" s="1"/>
  <c r="R367" i="1"/>
  <c r="O367" i="1" s="1"/>
  <c r="R294" i="1"/>
  <c r="O294" i="1" s="1"/>
  <c r="R406" i="1"/>
  <c r="O406" i="1" s="1"/>
  <c r="R176" i="1"/>
  <c r="O176" i="1" s="1"/>
  <c r="R245" i="1"/>
  <c r="O245" i="1" s="1"/>
  <c r="O2" i="1" l="1"/>
</calcChain>
</file>

<file path=xl/sharedStrings.xml><?xml version="1.0" encoding="utf-8"?>
<sst xmlns="http://schemas.openxmlformats.org/spreadsheetml/2006/main" count="1691" uniqueCount="560">
  <si>
    <t>Položka obsahuje: Dodávku a montáž kabelové ucpávky vč. příslušenství ( utěsňovací spony apod. ) a pomocného materiálu, vyhotovení a dodání atestu. Dále obsahuje cenu za pom. mechanismy včetně všech ostatních vedlejších nákladů.</t>
  </si>
  <si>
    <t>TS</t>
  </si>
  <si>
    <t>Podle polohopisných výkresů</t>
  </si>
  <si>
    <t>VV</t>
  </si>
  <si>
    <t/>
  </si>
  <si>
    <t>PP</t>
  </si>
  <si>
    <t>2</t>
  </si>
  <si>
    <t>ks</t>
  </si>
  <si>
    <t>KABELOVÁ UCPÁVKA VODĚ ODOLNÁ PRO VNITŘNÍ PRŮMĚR OTVORU 105 - 185MM</t>
  </si>
  <si>
    <t>703763</t>
  </si>
  <si>
    <t>124</t>
  </si>
  <si>
    <t>P</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</si>
  <si>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</si>
  <si>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m</t>
  </si>
  <si>
    <t>KABELOVÝ ŽLAB ZEMNÍ VČETNĚ KRYTU SVĚTLÉ ŠÍŘKY PŘES 120 DO 250 MM</t>
  </si>
  <si>
    <t>702112</t>
  </si>
  <si>
    <t>123</t>
  </si>
  <si>
    <t>KABELOVÝ ŽLAB ZEMNÍ VČETNĚ KRYTU SVĚTLÉ ŠÍŘKY DO 120 MM</t>
  </si>
  <si>
    <t>702111</t>
  </si>
  <si>
    <t>122</t>
  </si>
  <si>
    <t>Výkop a zához jámy pro horizontálně řízený vrt včetně montáže a demontáže pažení a případného čerpání vody při provádění výkopu. Dále obsahuje cenu za pom. mechanismy včetně všech ostatních vedlejších nákladů.</t>
  </si>
  <si>
    <t>M3</t>
  </si>
  <si>
    <t>Výkop a zához jámy pro horizontálně řízený vrt</t>
  </si>
  <si>
    <t>701FEC</t>
  </si>
  <si>
    <t>121</t>
  </si>
  <si>
    <t>Zřízení podchod pod kolejí, vozovkou metodou horizontálně řízeného vrtu do fí.chráničky 20cm včetně všech pomocných prací a případného vypracování odborné dokumentace dle příslušných předpisů. Dále obsahuje cenu za pom. mechanismy včetně všech ostatních vedlejších nákladů.</t>
  </si>
  <si>
    <t>Podchod pod kolejí, vozovkou metodou horizontálně řízeného vrtu do fí.chráničky 20cm</t>
  </si>
  <si>
    <t>701FEA</t>
  </si>
  <si>
    <t>120</t>
  </si>
  <si>
    <t>Dodávku a montáž chráničky volně / do kabelové kynety. Dále obsahuje cenu za pom. mechanismy včetně všech ostatních vedlejších nákladů.</t>
  </si>
  <si>
    <t>Korugovaná dvouplášťová chránička pro mechanickou ochranu vedení, fí 120 - 160mm</t>
  </si>
  <si>
    <t>701CGJ</t>
  </si>
  <si>
    <t>119</t>
  </si>
  <si>
    <t>Položka obsahuje: Vyrovnání povrchu kabelové rýhy, rozvinutí a uložení výstražné fólie z PVC do rýhy. Dále obsahuje cenu za pom. mechanismy včetně všech ostatních vedlejších nákladů.</t>
  </si>
  <si>
    <t>Výstražná fólie z PVC šířky 33cm</t>
  </si>
  <si>
    <t>701CGG</t>
  </si>
  <si>
    <t>118</t>
  </si>
  <si>
    <t>Zřízení nebo rekonstrukce kabelového lože z kopaného písku bez zakrytí. Dodání kopaného písku, přísun písku do rýhy, pokrytí dna rýhy souvislou urovnanou vrstvou písku tl.10cm nad kabelem. Dále obsahuje cenu za pom. mechanismy včetně všech ostatních vedlejších nákladů.</t>
  </si>
  <si>
    <t>Zřízení kab.lože z kopaného písku bez zakrytí v rýze do š.65cm, tl.vrstvy 10cm</t>
  </si>
  <si>
    <t>701CFB</t>
  </si>
  <si>
    <t>117</t>
  </si>
  <si>
    <t>Odstranění příložného pažení a jeho všech součástí z kabelové rýhy nebo jámy, uložení na hromady podle druhu materiálu včetně odstranění spojovacího materiálu. Dále obsahuje cenu za pom. mechanismy včetně všech ostatních vedlejších nákladů.</t>
  </si>
  <si>
    <t>Odstranění příložného pažení do hloubky 4m a šíře 2m</t>
  </si>
  <si>
    <t>701CEB</t>
  </si>
  <si>
    <t>116</t>
  </si>
  <si>
    <t>Zřízení příložného pažení plného v kabelové rýze (obě stěny) nebo jámě (čtyři stěny) včetně přesunutí zeminy, uložení pažin, rozepření stěn svlaky a rozpěrkami a jejich zajištění. Vyplnění dutin mezi pažinami a stěnou výkopu zeminou. Dále obsahuje cenu za pom. mechanismy včetně všech ostatních vedlejších nákladů.</t>
  </si>
  <si>
    <t>Zřízení příložného pažení do hloubky 4m a šíře 2m</t>
  </si>
  <si>
    <t>701CEA</t>
  </si>
  <si>
    <t>115</t>
  </si>
  <si>
    <t>Položka obsahuje: Hloubení kabelové rýhy ručně nebo strojně bez ohledu na druh použitého mechanizačního prostředku, u strojních výkopů včetně přípravných, pomocných a vytyčovacích prací v průměrných podmínkách a se započítáním podílu prací v jiných než běžných podmínek. S jedním výhozem až do vzdálenosti 3m za okraj rýhy nebo s případným naložením do dopravního vozíku přistaveného k okraji rýhy. Dále ruční zához nezapažené kabelové rýhy s případným rozpojováním výkopku a s jedním přehozem až do vzdálenosti 3m nebo se shozením z vozidel. Bez pěchování zeminy. Dále obsahuje cenu za pom. mechanismy včetně všech ostatních vedlejších nákladů.</t>
  </si>
  <si>
    <t>Hloubení a zához kabelové rýhy do 350/do 500mm zemina do tř. 4</t>
  </si>
  <si>
    <t>701CAA</t>
  </si>
  <si>
    <t>114</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</si>
  <si>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</si>
  <si>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km</t>
  </si>
  <si>
    <t>Vytyčení trasy kabelového vedení v obvodu železniční stanice</t>
  </si>
  <si>
    <t>701AAC</t>
  </si>
  <si>
    <t>113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</si>
  <si>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</si>
  <si>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JAM ZAPAŽ I NEPAŽ TŘ III</t>
  </si>
  <si>
    <t>13193</t>
  </si>
  <si>
    <t>112</t>
  </si>
  <si>
    <t>Zemní práce</t>
  </si>
  <si>
    <t>M46</t>
  </si>
  <si>
    <t>SD</t>
  </si>
  <si>
    <t>Položka obsahuje : Dodávku a montáž kabelové spojky vč. podružného materiálu, dopravy na staveniště, odizolování pláště a izolace žil kabelu, montáž kabelové spojky včetně ukončení žil a stínění (oko).  Dále obsahuje cenu za pom. mechanismy včetně všech ostatních vedlejších nákladů</t>
  </si>
  <si>
    <t>Podle v.č.0701 a 0702</t>
  </si>
  <si>
    <t>KUS</t>
  </si>
  <si>
    <t>Kabelová spojka pro 3/4/5 - žílové kabely nn s plastovou izolací, 70 - 120 mm2</t>
  </si>
  <si>
    <t>742JBE</t>
  </si>
  <si>
    <t>111</t>
  </si>
  <si>
    <t>Položka obsahuje : Dodávku a montáž kab. koncovky/záklopky vč. podružného materiálu, dovozu, odizolování pláště a izolace žil kabelu, montáž kabelové koncovky včetně ukončení žil v rozvaděči, upevnění kabelových ok,  roz. trubice, zakončení stínění a pod..  Dále obsahuje cenu za pom. mechanismy včetně všech ostatních vedlejších nákladů</t>
  </si>
  <si>
    <t>Ukončení 2 - 5-ti žílových vodičů a kabelů izolovaných s označením a zapojením v rozvaděči nebo na přístroji, 95 - 150 mm2</t>
  </si>
  <si>
    <t>742JAF</t>
  </si>
  <si>
    <t>110</t>
  </si>
  <si>
    <t>Položka obsahuje : Dodávku a montáž kabelu včetně dovozu, manipulace a uložení kabelu (do země, do chráničky, na rošty, pod omítku a pod.). Dále obsahuje cenu za pom. mechanismy včetně všech ostatních vedlejších nákladů</t>
  </si>
  <si>
    <t>1-AYKY 4/5 x 120 - 150 (+70) mm2, kabel silový izolace plastová</t>
  </si>
  <si>
    <t>742IBD</t>
  </si>
  <si>
    <t>109</t>
  </si>
  <si>
    <t>CYKY 2/3 x 35 mm2, kabel silový izolace plastová</t>
  </si>
  <si>
    <t>742GEF</t>
  </si>
  <si>
    <t>108</t>
  </si>
  <si>
    <t>CYKY 2/3 x 16 mm2, kabel silový izolace plastová</t>
  </si>
  <si>
    <t>742GEE</t>
  </si>
  <si>
    <t>107</t>
  </si>
  <si>
    <t>CYKY 2/3 x 10 mm2, kabel silový izolace plastová</t>
  </si>
  <si>
    <t>742GED</t>
  </si>
  <si>
    <t>106</t>
  </si>
  <si>
    <t>CYKY do 3 x 2,5 mm2, kabel silový izolace plastová</t>
  </si>
  <si>
    <t>742GEA</t>
  </si>
  <si>
    <t>105</t>
  </si>
  <si>
    <t>1. Položka obsahuje: 
 – uchycení vodiče na povrch vč. podpěr, konzol, svorek a pod. 
 – měření, dělení, spojování 
 – nátěr 
2. Položka neobsahuje: 
 X 
3. Způsob měření: 
Měří se metr délkový.</t>
  </si>
  <si>
    <t>UZEMŇOVACÍ VODIČ NA POVRCHU FEZN DO 120 MM2</t>
  </si>
  <si>
    <t>741811</t>
  </si>
  <si>
    <t>104</t>
  </si>
  <si>
    <t>Elektoinstalace</t>
  </si>
  <si>
    <t>M24</t>
  </si>
  <si>
    <t>1. Položka obsahuje: 
 – protokol autorizovanou osobou podle požadavku ČSN, včetně hodnocení 
2. Položka neobsahuje: 
 X 
3. Způsob měření: 
Udává se počet kusů kompletní konstrukce nebo práce.</t>
  </si>
  <si>
    <t>Podle Tech.zprávy</t>
  </si>
  <si>
    <t>PROTOKOL UTZ</t>
  </si>
  <si>
    <t>75E1C7</t>
  </si>
  <si>
    <t>103</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</si>
  <si>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</si>
  <si>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HOD</t>
  </si>
  <si>
    <t>REGULACE A ZKOUŠENÍ ZABEZPEČOVACÍHO ZAŘÍZENÍ</t>
  </si>
  <si>
    <t>75E1B7</t>
  </si>
  <si>
    <t>102</t>
  </si>
  <si>
    <t>1. Položka obsahuje: 
 – příprava a provedení celkových zkoušek za 1 jízdní cestu 
 – kompletní přezkoušení a regulaci 
2. Položka neobsahuje: 
 X 
3. Způsob měření: 
Udává se počet kusů kompletní konstrukce nebo práce.</t>
  </si>
  <si>
    <t>PŘÍPRAVA A CELKOVÉ ZKOUŠKY ELEKTRONICKÉHO STAVĚDLA PRO JEDNU VLAKOVOU CESTU</t>
  </si>
  <si>
    <t>75E187</t>
  </si>
  <si>
    <t>101</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</si>
  <si>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</si>
  <si>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PŘEZKOUŠENÍ VLAKOVÝCH CEST</t>
  </si>
  <si>
    <t>75E137</t>
  </si>
  <si>
    <t>100</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</si>
  <si>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</si>
  <si>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CELKOVÁ PROHLÍDKA ZAŘÍZENÍ A VYHOTOVENÍ REVIZNÍ ZPRÁVY</t>
  </si>
  <si>
    <t>75E127</t>
  </si>
  <si>
    <t>99</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</si>
  <si>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</si>
  <si>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DOZOR PRACOVNÍKŮ PROVOZOVATELE PŘI PRÁCI NA ŽIVÉM ZAŘÍZENÍ</t>
  </si>
  <si>
    <t>75E117</t>
  </si>
  <si>
    <t>98</t>
  </si>
  <si>
    <t>Závěrečné zkoušky</t>
  </si>
  <si>
    <t>M22.8</t>
  </si>
  <si>
    <t>1. Položka obsahuje: 
 – měsíční pronájem zařízení určeného položkou 
 – pronájem zařízení včetně pomocného materiálu, úpravy zařízení vyvolané stavebními postupy 
 – naložení vybouraného materiálu na dopravní prostředek 
 – odvoz vybouraného materiálu do skladu nebo na likvidaci 
2. Položka neobsahuje: 
 – poplatek za likvidaci odpadů (nacení se dle SSD 0) 
3. Způsob měření: 
Udává se počet kusů kompletní konstrukce za druhý a každý další započatý měsíc.</t>
  </si>
  <si>
    <t>Podle TZ a v.č.0201</t>
  </si>
  <si>
    <t>kus/měsíc</t>
  </si>
  <si>
    <t>KONTEJNER MOBILNÍHO PROVIZORNÍHO ZABEZPEČOVACÍHO ZAŘÍZENÍ VČETNĚ SW, JOP, MONTÁŽE A DEMONTÁŽE ZA DRUHÝ MĚSÍC - PRONÁJEM</t>
  </si>
  <si>
    <t>75E226</t>
  </si>
  <si>
    <t>97</t>
  </si>
  <si>
    <t>1. Položka obsahuje: 
 – dodání (formou pronájmu) kontejneru s řídícím počítačem, instalace a uvedení do provozu zařízení určeného položkou 
 – dodávku a instalaci zařízení včetně pomocného materiálu, dopravu do místa určení 
 – naložení vybouraného materiálu na dopravní prostředek 
 – odvoz vybouraného materiálu do skladu nebo na likvidaci 
2. Položka neobsahuje: 
 – poplatek za likvidaci odpadů (nacení se dle SSD 0) 
3. Způsob měření: 
Udává se počet kusů kompletní konstrukce za každý započatý měsíc.</t>
  </si>
  <si>
    <t>KONTEJNER MOBILNÍHO PROVIZORNÍHO ZABEZPEČOVACÍHO ZAŘÍZENÍ S ŘÍDÍCÍM POČÍTAČEM VČETNĚ SW, JOP, MONTÁŽE A DEMONTÁŽE ZA PRVNÍ MĚSÍC - PRONÁJEM</t>
  </si>
  <si>
    <t>75E216</t>
  </si>
  <si>
    <t>96</t>
  </si>
  <si>
    <t>Provizorní kontejnery</t>
  </si>
  <si>
    <t>M22.7</t>
  </si>
  <si>
    <t>1. Položka obsahuje: 
 – demontáž pultu nouzové obsluhy,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</si>
  <si>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Podle v.č.0601</t>
  </si>
  <si>
    <t>PULT NOUZOVÉ OBSLUHY - DEMONTÁŽ</t>
  </si>
  <si>
    <t>75B318</t>
  </si>
  <si>
    <t>95</t>
  </si>
  <si>
    <t>1. Položka obsahuje: 
 – demontáž stolů pro umístění počítačového vybavení kanceláře 
  – demontáž nábytkového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</si>
  <si>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NÁBYTEK PRO JOP A SERVISNÍ A DIAGNOSTICKÉ PRACOVIŠTĚ - STOLY PEVNÉ PRO JEDNO PRACOVIŠTĚ - DEMONTÁŽ</t>
  </si>
  <si>
    <t>75B268</t>
  </si>
  <si>
    <t>94</t>
  </si>
  <si>
    <t>1. Položka obsahuje: 
 – demontáž výpočetní techniky, včetně propojovacích vedení a monitorů 
 – demontáž vybavení pro servisní pracoviště diagnostiky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</si>
  <si>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SERVISNÍ A DIAGNOSTICKÉ PRACOVIŠTĚ,  TECHNOLOGIE - DEMONTÁŽ</t>
  </si>
  <si>
    <t>75B228</t>
  </si>
  <si>
    <t>93</t>
  </si>
  <si>
    <t>1. Položka obsahuje: 
 – demontáž počítačového vybavení kanceláře 
 – demontáž výpočetní techniky, včetně propojovacích vedení a monitorů 
 – demontáž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</si>
  <si>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JEDNOTNÉ OVLÁDACÍ PRACOVIŠTĚ (JOP), TECHNOLOGIE, NEZÁLOHOVANÉ - DEMONTÁŽ</t>
  </si>
  <si>
    <t>75B218</t>
  </si>
  <si>
    <t>92</t>
  </si>
  <si>
    <t>Ovládací pracoviště JOP, diagnostická, kolejové desky, hradlové přístroje</t>
  </si>
  <si>
    <t>M22.6</t>
  </si>
  <si>
    <t>1. Položka obsahuje: 
 – montáž návěsti včetně montážního materiálu 
2. Položka neobsahuje: 
 X 
3. Způsob měření: 
Udává se počet kusů kompletní konstrukce nebo práce.</t>
  </si>
  <si>
    <t>Podle v.č.0200</t>
  </si>
  <si>
    <t>NÁVĚST PRO ETCS ANTIGRAFITTY - DEMONTÁŽ</t>
  </si>
  <si>
    <t>75F253</t>
  </si>
  <si>
    <t>91</t>
  </si>
  <si>
    <t>1. Položka obsahuje: 
 – demontáž balisy včetně montážního materiálu 
2. Položka neobsahuje: 
 X 
3. Způsob měření: 
Udává se počet kusů kompletní konstrukce nebo práce.</t>
  </si>
  <si>
    <t>BALÍZA NEPROMĚNNÁ TYP EUROBALISE - DEMONTÁŽ</t>
  </si>
  <si>
    <t>75F218</t>
  </si>
  <si>
    <t>90</t>
  </si>
  <si>
    <t>1. Položka obsahuje: 
 – demontáž skříně DOZ,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</si>
  <si>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SKŘÍŇ DOZ - DEMONTÁŽ</t>
  </si>
  <si>
    <t>75B858</t>
  </si>
  <si>
    <t>89</t>
  </si>
  <si>
    <t>DOZ a ETCS (balízy, RBC), TZZ (autoblok vč. Kol.obvodů)</t>
  </si>
  <si>
    <t>M22.5</t>
  </si>
  <si>
    <t>1. Položka obsahuje: 
 – tvorba a instalace SW pro elektronický automatický blok podle specifikace místa použití 
 – tvorbu a instalaci příslušného programového vybavení 
2. Položka neobsahuje: 
 X 
3. Způsob měření: 
Udává se počet kusů kompletní konstrukce nebo práce.</t>
  </si>
  <si>
    <t>Podle Technické zprávy</t>
  </si>
  <si>
    <t>SW PRO ELEKTRONICKÝ AUTOMATICKÝ BLOK - MONTÁŽ</t>
  </si>
  <si>
    <t>75B967</t>
  </si>
  <si>
    <t>88</t>
  </si>
  <si>
    <t>1. Položka obsahuje: 
 – dodání SW pro elektronický automatický blok podle typu určeného položkou 
 – pořízení příslušného programového vybavení 
2. Položka neobsahuje: 
 X 
3. Způsob měření: 
Udává se počet kusů kompletní konstrukce nebo práce.</t>
  </si>
  <si>
    <t>SW PRO ELEKTRONICKÝ AUTOMATICKÝ BLOK - DODÁVKA</t>
  </si>
  <si>
    <t>75B961</t>
  </si>
  <si>
    <t>87</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</si>
  <si>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</si>
  <si>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v. j.</t>
  </si>
  <si>
    <t>INDIVIDUÁLNÍ SW ELEKTRONICKÉHO STAVĚDLA S ELEKTRONICKÝM ROZHRANÍM - MONTÁŽ</t>
  </si>
  <si>
    <t>75B947</t>
  </si>
  <si>
    <t>86</t>
  </si>
  <si>
    <t>1. Položka obsahuje: 
 – dodání základního SW elektronického stavědla podle typu určeného položkou 
 – pořízení příslušného programového vybavení 
2. Položka neobsahuje: 
 X 
3. Způsob měření: 
Udává se počet kusů kompletní konstrukce nebo práce.</t>
  </si>
  <si>
    <t>ZÁKLADNÍ SW PROVIZORNÍHO ELEKTRONICKÉHO STAVĚDLA S ELEKTRONICKÝM ROZHRANÍM - DODÁVKA</t>
  </si>
  <si>
    <t>75B921R</t>
  </si>
  <si>
    <t>85</t>
  </si>
  <si>
    <t>(Položku se doporučuje používat jen při rekonstrukcích.) 
1. Položka obsahuje: 
 – dodání kompletního zařízení bezpečné komunikace mezi zabezpečovacími zařízeními podle typu určeného položkou včetně potřebného pomocného materiálu a jeho dopravy na místo určení 
 – pořízení příslušného zařízení včetně pomocného materiálu a jeho dopravu do místa určení 
2. Položka neobsahuje: 
 X 
3. Způsob měření: 
Udává se počet kusů kompletní konstrukce nebo práce.</t>
  </si>
  <si>
    <t>ZAŘÍZENÍ BEZPEČNÉ KOMUNIKACE MEZI ZABEZPEČOVACÍMI ZAŘÍZENÍMI (32 PERIFERIÍ) - DEMONTÁŽ</t>
  </si>
  <si>
    <t>75B878</t>
  </si>
  <si>
    <t>84</t>
  </si>
  <si>
    <t>1. Položka obsahuje: 
 – demontáž skříně elektronického automatického bloku,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</si>
  <si>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SKŘÍŇ ELEKTRONICKÉHO AUTOMATICKÉHO BLOKU - DEMONTÁŽ</t>
  </si>
  <si>
    <t>75B868</t>
  </si>
  <si>
    <t>83</t>
  </si>
  <si>
    <t>1. Položka obsahuje: 
 – demontáž skříně traťových kolejových obvodů,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</si>
  <si>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SKŘÍŇ TRAŤOVÝCH KOLEJOVÝCH OBVODŮ S NJ A RJ VYSTROJENÁ DO 10-TI KO - DEMONTÁŽ</t>
  </si>
  <si>
    <t>75B818</t>
  </si>
  <si>
    <t>82</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</si>
  <si>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</si>
  <si>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PŘEPĚŤOVÁ OCHRANA PRO PRVEK V KOLEJIŠTI - DEMONTÁŽ</t>
  </si>
  <si>
    <t>75B718</t>
  </si>
  <si>
    <t>81</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</si>
  <si>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</si>
  <si>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BATERIE - DEMONTÁŽ</t>
  </si>
  <si>
    <t>75B6T8</t>
  </si>
  <si>
    <t>80</t>
  </si>
  <si>
    <t>1. Položka obsahuje: 
 – demontáž oddělovacího transformátoru,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</si>
  <si>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Podle v.č.0500</t>
  </si>
  <si>
    <t>ODDĚLOVACÍ TRANSFORMÁTOR - DEMONTÁŽ</t>
  </si>
  <si>
    <t>75B678</t>
  </si>
  <si>
    <t>79</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</si>
  <si>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</si>
  <si>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NAPÁJECÍ ZDROJ - DEMONTÁŽ</t>
  </si>
  <si>
    <t>75B648</t>
  </si>
  <si>
    <t>78</t>
  </si>
  <si>
    <t>1. Položka obsahuje: 
 – demontáž skříně elektronických vazeb s prováděcími počítači,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</si>
  <si>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SKŘÍŇ ELEKTRONICKÝCH VAZEB S PROVÁDĚCÍMI POČÍTAČI - DEMONTÁŽ</t>
  </si>
  <si>
    <t>75B538</t>
  </si>
  <si>
    <t>77</t>
  </si>
  <si>
    <t>1. Položka obsahuje: 
 – demontáž zařízení ze stojanu (skříně), odpojení, odinstalace individuálního SW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Měří se ve výhybkových jednotkách, tj. udává se libovolná metráž kabelů a libovolná kusovitost příslušenství vztažená na jednu výhybkovou jednotku.</t>
  </si>
  <si>
    <t>Podle TZ a v.č.0200</t>
  </si>
  <si>
    <t>ELEKTRONICKÁ VAZBA S PROVÁDĚCÍMI POČÍTAČI PRO ZABEZPEČENÍ VÝHYBKOVÉ JEDNOTKY - DEMONTÁŽ</t>
  </si>
  <si>
    <t>75B528</t>
  </si>
  <si>
    <t>76</t>
  </si>
  <si>
    <t>1. Položka obsahuje: 
 – demontáž skříně technologických počítačů,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</si>
  <si>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SKŘÍŇ TECHNOLOGICKÝCH POČÍTAČŮ - DEMONTÁŽ</t>
  </si>
  <si>
    <t>75B518</t>
  </si>
  <si>
    <t>75</t>
  </si>
  <si>
    <t>1. Položka obsahuje: 
 – demontáž skříně kabelové,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</si>
  <si>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SKŘÍŇ KABELOVÁ - DEMONTÁŽ</t>
  </si>
  <si>
    <t>75B498</t>
  </si>
  <si>
    <t>74</t>
  </si>
  <si>
    <t>1. Položka obsahuje: 
 – demontáž kabelového roštu vodorovného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</si>
  <si>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KABELOVÝ ROŠT VODOROVNÝ - DEMONTÁŽ</t>
  </si>
  <si>
    <t>75B478</t>
  </si>
  <si>
    <t>73</t>
  </si>
  <si>
    <t>1. Položka obsahuje: 
 – demontáž stojanu ze stojanové řady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</si>
  <si>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STOJAN IZOLOVANÝ - DEMONTÁŽ</t>
  </si>
  <si>
    <t>75B468</t>
  </si>
  <si>
    <t>72</t>
  </si>
  <si>
    <t>1. Položka obsahuje: 
 – demontáž stojanové řady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</si>
  <si>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STOJANOVÁ ŘADA PRO 4 STOJANY - DEMONTÁŽ</t>
  </si>
  <si>
    <t>75B448</t>
  </si>
  <si>
    <t>71</t>
  </si>
  <si>
    <t>Zařízení ve SÚ, stojany, skříně, napájecí skříně, oddělovací trafa, usměrňovače a baterie</t>
  </si>
  <si>
    <t>M22.4</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</si>
  <si>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</si>
  <si>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DOZOR PRACOVNÍKŮ NA PROVIZORNÍCH VÝH:STANOVIŠTÍCH</t>
  </si>
  <si>
    <t>R75E117</t>
  </si>
  <si>
    <t>70</t>
  </si>
  <si>
    <t>1. Položka obsahuje:  
 – určení místa umístění, demontáž buňky,  demontáž kabelů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</si>
  <si>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PROVIZORNÍ BUŇKA VÝH.STANOVIŠTĚ - DEMONTÁŽ</t>
  </si>
  <si>
    <t>R75D168</t>
  </si>
  <si>
    <t>69</t>
  </si>
  <si>
    <t>1. Položka obsahuje:  
 – určení místa umístění, usazení buňky na urovnaný terén, s vnitřní elektrickou instalací,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</si>
  <si>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PROVIZORNÍ BUŇKA VÝH.STANOVIŠTĚ - MONTÁŽ</t>
  </si>
  <si>
    <t>R75D167</t>
  </si>
  <si>
    <t>68</t>
  </si>
  <si>
    <t>1. Položka obsahuje:  
 – dodávka pronájmu provizorní buňky, izolované, s vnitřní elektrickou instalací,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</si>
  <si>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PROVIZORNÍ BUŇKA VÝH.STANOVIŠTĚ - PRONÁJEM</t>
  </si>
  <si>
    <t>R75D166</t>
  </si>
  <si>
    <t>67</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</si>
  <si>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</si>
  <si>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ZÁMEK VÝMĚNOVÝ NEBO ODTLAČNÝ (JEDNODUCHÝ, KONTROLNÍ) - DEMONTÁŽ</t>
  </si>
  <si>
    <t>75C418</t>
  </si>
  <si>
    <t>66</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</si>
  <si>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</si>
  <si>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ZÁMEK VÝMĚNOVÝ NEBO ODTLAČNÝ (JEDNODUCHÝ, KONTROLNÍ) - MONTÁŽ</t>
  </si>
  <si>
    <t>75C417</t>
  </si>
  <si>
    <t>65</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</si>
  <si>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</si>
  <si>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ZÁMEK VÝMĚNOVÝ NEBO ODTLAČNÝ (JEDNODUCHÝ, KONTROLNÍ) - PRONÁJEM</t>
  </si>
  <si>
    <t>75C416</t>
  </si>
  <si>
    <t>64</t>
  </si>
  <si>
    <t>1. Položka obsahuje: 
 – demontáž pomocného stavědla včetně odpojení kabelové formy 
 – demontáž pomocného stavědla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</si>
  <si>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POMOCNÉ STAVĚDLO - DEMONTÁŽ</t>
  </si>
  <si>
    <t>75C358</t>
  </si>
  <si>
    <t>63</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</si>
  <si>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</si>
  <si>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NÁVĚSTNÍ TĚLESO PRO VÝHYBKU A VÝKOLEJKU - DEMONTÁŽ</t>
  </si>
  <si>
    <t>75C238</t>
  </si>
  <si>
    <t>62</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</si>
  <si>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</si>
  <si>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VÝKOLEJKA S PŘESTAVNÍKEM - DEMONTÁŽ</t>
  </si>
  <si>
    <t>75C218</t>
  </si>
  <si>
    <t>61</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</si>
  <si>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</si>
  <si>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PŘESTAVNÍK ELEKTROMOTORICKÝ - DEMONTÁŽ</t>
  </si>
  <si>
    <t>75C178</t>
  </si>
  <si>
    <t>60</t>
  </si>
  <si>
    <t>1. Položka obsahuje: 
 – demontáž snímače polohy jazyků a kabelového závěru, odpojení kabelových forem 
 – demontáž snímače polohy jazyků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</si>
  <si>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SNÍMAČ POLOHY JAZYKŮ - DEMONTÁŽ</t>
  </si>
  <si>
    <t>75C168</t>
  </si>
  <si>
    <t>59</t>
  </si>
  <si>
    <t>Zabezpečení výhybek, přestavníky, SPJ, výkolejky, zámky, PSt., drátovody</t>
  </si>
  <si>
    <t>M22.3</t>
  </si>
  <si>
    <t>1. Položka obsahuje: 
 – demontáž kabelového objektu venkovního včetně odpojení 
 – demontáž kabelového objektu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</si>
  <si>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KABELOVÝ OBJEKT - DEMONTÁŽ</t>
  </si>
  <si>
    <t>75D158</t>
  </si>
  <si>
    <t>58</t>
  </si>
  <si>
    <t>1. Položka obsahuje: 
 – demontáž skříně s počítači náprav 24 bodů/14 úseků, odpojení 
 – demontáž skříně s počítači náprav 24 bodů/14 úseků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</si>
  <si>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Podle v.č.0401 a 0601</t>
  </si>
  <si>
    <t>SKŘÍŇ S POČÍTAČI NÁPRAV 24 BODŮ/14 ÚSEKŮ - DEMONTÁŽ</t>
  </si>
  <si>
    <t>75C928</t>
  </si>
  <si>
    <t>57</t>
  </si>
  <si>
    <t>1. Položka obsahuje: 
 – montáž skříně s počítači náprav 24 bodů/ 14 úseků, zapojení, přezkoušení 
 – montáž skříně s počítači náprav 24 bodů/ 14 úseků se všemi pomocnými a doplňujícími pracemi a součástmi, případné použití mechanizmů, včetně dopravy ze skladu k místu montáže 
2. Položka neobsahuje: 
 X 
3. Způsob měření: 
Udává se počet kusů kompletní konstrukce nebo práce.</t>
  </si>
  <si>
    <t>SKŘÍŇ S POČÍTAČI NÁPRAV 24 BODŮ/14 ÚSEKŮ - MONTÁŽ</t>
  </si>
  <si>
    <t>75C927</t>
  </si>
  <si>
    <t>56</t>
  </si>
  <si>
    <t>1. Položka obsahuje: 
 – pronájem skříně s počítači náprav včetně potřebného pomocného materiálu a dopravy do staveništního skladu a zpět 
 – pronájem skříně s počítači náprav 24 bodů/14 úseků do stavědlové ústředny včetně skříně podle určení a pomocného materiálu, dopravu do staveništního skladu a zpět 
2. Položka neobsahuje: 
 – projekční práce 
 – programové vybavení 
 – montáž a po skončení pronájmu i demontáž zařízení 
3. Způsob měření: 
Udává se počet kusů kompletní konstrukce za každý započatý měsíc.</t>
  </si>
  <si>
    <t>SKŘÍŇ S POČÍTAČI NÁPRAV 24 BODŮ/14 ÚSEKŮ - PRONÁJEM</t>
  </si>
  <si>
    <t>75C926</t>
  </si>
  <si>
    <t>55</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</si>
  <si>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</si>
  <si>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SNÍMAČ POČÍTAČE NÁPRAV - DEMONTÁŽ</t>
  </si>
  <si>
    <t>75C918</t>
  </si>
  <si>
    <t>54</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</si>
  <si>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</si>
  <si>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SNÍMAČ POČÍTAČE NÁPRAV - MONTÁŽ</t>
  </si>
  <si>
    <t>75C917</t>
  </si>
  <si>
    <t>53</t>
  </si>
  <si>
    <t>1. Položka obsahuje: 
 – pronájem snímače počítače náprav, potřebného pomocného materiálu a dopravy do staveništního skladu a zpět 
 – pronájem snímače počítače náprav a pomocného materiálu, dopravu do staveništního skladu a zpět 
2. Položka neobsahuje: 
 – montáž a po skončení pronájmu i demontáž zařízení 
3. Způsob měření: 
Udává se počet kusů kompletní konstrukce za každý započatý měsíc.</t>
  </si>
  <si>
    <t>SNÍMAČ POČÍTAČE NÁPRAV - PRONÁJEM</t>
  </si>
  <si>
    <t>75C916</t>
  </si>
  <si>
    <t>52</t>
  </si>
  <si>
    <t>1. Položka obsahuje: 
 – demontáž mezikolejové lanové propojky dle typu daného položkou 
 – demontáž mezikolejové lanové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</si>
  <si>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Podle v.č.0401</t>
  </si>
  <si>
    <t>MEZIKOLEJOVÁ LANOVÁ PROPOJKA (DO 3 LAN DO DÉLKY 7 M) - DEMONTÁŽ</t>
  </si>
  <si>
    <t>75C888</t>
  </si>
  <si>
    <t>51</t>
  </si>
  <si>
    <t>1. Položka obsahuje: 
 – demontáž kolejové propojky zkratovací dle typu daného položkou 
 – demontáž kolejové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</si>
  <si>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KOLEJOVÁ PROPOJKA ZKRATOVACÍ - DEMONTÁŽ</t>
  </si>
  <si>
    <t>75C884R</t>
  </si>
  <si>
    <t>50</t>
  </si>
  <si>
    <t>KOLEJOVÁ PROPOJKA ZKRATOVACÍ - MONTÁŽ</t>
  </si>
  <si>
    <t>75C883R</t>
  </si>
  <si>
    <t>49</t>
  </si>
  <si>
    <t>KOLEJOVÁ PROPOJKA ZKRATOVACÍ - DODÁVKA</t>
  </si>
  <si>
    <t>75C882R</t>
  </si>
  <si>
    <t>48</t>
  </si>
  <si>
    <t>1. Položka obsahuje: 
 – demontáž kolejové propojky  dle typu daného položkou 
 – demontáž kolejové propojky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</si>
  <si>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KOLEJOVÁ PROPOJKA  - DEMONTÁŽ</t>
  </si>
  <si>
    <t>75C878R</t>
  </si>
  <si>
    <t>47</t>
  </si>
  <si>
    <t>1. Položka obsahuje: 
 – demontáž kolejové propojky výhybkové (do 3 lan) dle typu daného položkou 
 – demontáž kolejové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</si>
  <si>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KOLEJOVÁ PROPOJKA VÝHYBKOVÁ - DEMONTÁŽ</t>
  </si>
  <si>
    <t>75C878</t>
  </si>
  <si>
    <t>46</t>
  </si>
  <si>
    <t>1. Položka obsahuje: 
 – rozměření místa připojení, případné vyvrtání otvorů, montáž kolejové propojky výhybkové 
 – montáž kolejové propojky se všemi pomocnými a doplňujícími pracemi a součástmi, případné použití mechanizmů, včetně dopravy ze skladu k místu montáže 
2. Položka neobsahuje: 
 X 
3. Způsob měření: 
Udává se počet kusů kompletní konstrukce nebo práce.</t>
  </si>
  <si>
    <t>KOLEJOVÁ PROPOJKA  - MONTÁŽ</t>
  </si>
  <si>
    <t>75C877R</t>
  </si>
  <si>
    <t>45</t>
  </si>
  <si>
    <t>1. Položka obsahuje: 
 – dodávka kolejové propojky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</si>
  <si>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KOLEJOVÁ PROPOJKA  - DODÁVKA</t>
  </si>
  <si>
    <t>75C871R</t>
  </si>
  <si>
    <t>44</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</si>
  <si>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</si>
  <si>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SADA PROPOJEK PRO PŘIPOJENÍ STYKOVÉHO TRANSFORMÁTORU, SYMETRIZAČNÍ TLUMIVKY KE KOLEJNICI - DEMONTÁŽ</t>
  </si>
  <si>
    <t>75C858</t>
  </si>
  <si>
    <t>43</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</si>
  <si>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</si>
  <si>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STYKOVÝ TRANSFORMÁTOR, SYMETRIZAČNÍ A UKOLEJňOVACÍ TLUMIVKA - DEMONTÁŽ</t>
  </si>
  <si>
    <t>75C848</t>
  </si>
  <si>
    <t>42</t>
  </si>
  <si>
    <t>AVV, venkovní zařízení kolejových obvodů, IK, počítače náprav</t>
  </si>
  <si>
    <t>M22.2</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</si>
  <si>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</si>
  <si>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INDIKÁTOROVÁ TABULKA, NÁVĚST  "STANOVIŠTĚ SAMOSTANÉ PŘEDVĚSTI", NÁVĚST "STANOVIŠTĚ ODDÍLOVÉHO NÁVĚSTIDLA" - DEMONTÁŽ</t>
  </si>
  <si>
    <t>75C751</t>
  </si>
  <si>
    <t>41</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</si>
  <si>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</si>
  <si>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VZDÁLENOSTNÍ UPOZORNOVADLO, NEPROMĚNNÉ NÁVĚSTIDLO SE ZÁKLADEM - DEMONTÁŽ</t>
  </si>
  <si>
    <t>75C728</t>
  </si>
  <si>
    <t>40</t>
  </si>
  <si>
    <t>1. Položka obsahuje: 
 – demontáž označovacího pásu návěstidla podle typu daného položkou 
 – demontáž označovacího pásu návěstidla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</si>
  <si>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OZNAČOVACÍ PÁS NÁVĚSTIDLA - DEMONTÁŽ</t>
  </si>
  <si>
    <t>75C718</t>
  </si>
  <si>
    <t>39</t>
  </si>
  <si>
    <t>1. Položka obsahuje: 
 – demontáž betonového základu, demontáž trpasličího návěstidla do dvou světel, zasypání jámy po základu návěstidla 
 – demontáž trpasličího návěstidla do dvou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</si>
  <si>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TRPASLIČÍ NÁVĚSTIDLO DO DVOU SVĚTEL - DEMONTÁŽ</t>
  </si>
  <si>
    <t>75C618</t>
  </si>
  <si>
    <t>38</t>
  </si>
  <si>
    <t>1. Položka obsahuje: 
 – demontáž ukazatele rychlosti (světelné pruhy) podle typu daného položkou 
 – demontáž ukazatele rychlosti (světelné pruhy)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</si>
  <si>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UKAZATEL RYCHLOSTI (SVĚTELNÉ PRUHY) - DEMONTÁŽ</t>
  </si>
  <si>
    <t>75C568</t>
  </si>
  <si>
    <t>37</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</si>
  <si>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</si>
  <si>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STOŽÁROVÉ NÁVĚSTIDLO TŘÍSVĚTLOVÉ OBOUSMĚRNÉ - DEMONTÁŽ</t>
  </si>
  <si>
    <t>75C548</t>
  </si>
  <si>
    <t>36</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</si>
  <si>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</si>
  <si>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STOŽÁROVÉ NÁVĚSTIDLO OD ČTYŘ SVĚTEL - DEMONTÁŽ</t>
  </si>
  <si>
    <t>75C538</t>
  </si>
  <si>
    <t>35</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</si>
  <si>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</si>
  <si>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STOŽÁROVÉ NÁVĚSTIDLO DO DVOU SVĚTEL - DEMONTÁŽ</t>
  </si>
  <si>
    <t>75C518</t>
  </si>
  <si>
    <t>34</t>
  </si>
  <si>
    <t>Návěstidla</t>
  </si>
  <si>
    <t>M22.1</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</si>
  <si>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</si>
  <si>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VNITŘNÍ KABELOVÉ ROZVODY PŘES 20 DO 50 KABELŮ - DEMONTÁŽ</t>
  </si>
  <si>
    <t>75B128</t>
  </si>
  <si>
    <t>33</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</si>
  <si>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</si>
  <si>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Podle v.č.0701, 0702</t>
  </si>
  <si>
    <t>OZNAČENÍ KABELŮ ZNAČKOVACÍ KABELOVOU OBJÍMKOU</t>
  </si>
  <si>
    <t>75A420</t>
  </si>
  <si>
    <t>32</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</si>
  <si>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</si>
  <si>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OZNAČENÍ KABELŮ KABELOVÝM ŠTÍTKEM</t>
  </si>
  <si>
    <t>75A410</t>
  </si>
  <si>
    <t>31</t>
  </si>
  <si>
    <t>1. Položka obsahuje: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</si>
  <si>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SPOJKA ROVNÁ PRO PLASTOVÉ KABELY SE STÍNĚNÍM S JÁDRY O PRŮMĚRU 1 MM2 PŘES 12 PÁRŮ</t>
  </si>
  <si>
    <t>75A332</t>
  </si>
  <si>
    <t>30</t>
  </si>
  <si>
    <t>SPOJKA ROVNÁ PRO PLASTOVÉ KABELY SE STÍNĚNÍM S JÁDRY O PRŮMĚRU 1 MM2 DO 12 PÁRŮ</t>
  </si>
  <si>
    <t>75A331</t>
  </si>
  <si>
    <t>29</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</si>
  <si>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</si>
  <si>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KABELOVÁ FORMA (UKONČENÍ KABELŮ) PRO KABELY ZABEZPEČOVACÍ PŘES 12 PÁRŮ</t>
  </si>
  <si>
    <t>75A312</t>
  </si>
  <si>
    <t>28</t>
  </si>
  <si>
    <t>KABELOVÁ FORMA (UKONČENÍ KABELŮ) PRO KABELY ZABEZPEČOVACÍ DO 12 PÁRŮ</t>
  </si>
  <si>
    <t>75A311</t>
  </si>
  <si>
    <t>27</t>
  </si>
  <si>
    <t>1. Položka obsahuje: 
 – demontáž kabelu, plastové spojky v počtu 2 kusy na 1 km kabelu, kabelové formy v počtu 5 kusů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</si>
  <si>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KMPÁR</t>
  </si>
  <si>
    <t>ZATAŽENÍ A SPOJKOVÁNÍ KABELŮ SE STÍNĚNÍM PŘES 12 PÁRŮ - DEMONTÁŽ</t>
  </si>
  <si>
    <t>75A248</t>
  </si>
  <si>
    <t>26</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</si>
  <si>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</si>
  <si>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ZATAŽENÍ A SPOJKOVÁNÍ KABELŮ SE STÍNĚNÍM PŘES 12 PÁRŮ - MONTÁŽ</t>
  </si>
  <si>
    <t>75A247</t>
  </si>
  <si>
    <t>25</t>
  </si>
  <si>
    <t>ZATAŽENÍ A SPOJKOVÁNÍ KABELŮ SE STÍNĚNÍM DO 12 PÁRŮ - DEMONTÁŽ</t>
  </si>
  <si>
    <t>75A238</t>
  </si>
  <si>
    <t>24</t>
  </si>
  <si>
    <t>ZATAŽENÍ A SPOJKOVÁNÍ KABELŮ SE STÍNĚNÍM DO 12 PÁRŮ - MONTÁŽ</t>
  </si>
  <si>
    <t>75A237</t>
  </si>
  <si>
    <t>23</t>
  </si>
  <si>
    <t>ZATAŽENÍ A SPOJKOVÁNÍ KABELŮ PŘES 12 PÁRŮ - DEMONTÁŽ</t>
  </si>
  <si>
    <t>75A228</t>
  </si>
  <si>
    <t>22</t>
  </si>
  <si>
    <t>ZATAŽENÍ A SPOJKOVÁNÍ KABELŮ PŘES 12 PÁRŮ - MONTÁŽ</t>
  </si>
  <si>
    <t>75A227</t>
  </si>
  <si>
    <t>21</t>
  </si>
  <si>
    <t>ZATAŽENÍ A SPOJKOVÁNÍ KABELŮ DO 12 PÁRŮ - DEMONTÁŽ</t>
  </si>
  <si>
    <t>75A218</t>
  </si>
  <si>
    <t>20</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</si>
  <si>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</si>
  <si>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ZATAŽENÍ A SPOJKOVÁNÍ KABELŮ DO 12 PÁRŮ - MONTÁŽ</t>
  </si>
  <si>
    <t>75A217</t>
  </si>
  <si>
    <t>19</t>
  </si>
  <si>
    <t>1. Položka obsahuje: 
 – dodání kabelů podle typu od výrobců včetně mimostaveništní dopravy 
2. Položka neobsahuje: 
 X 
3. Způsob měření: 
Měří se n-násobky páru vodičů na kilometr.</t>
  </si>
  <si>
    <t>KABEL METALICKÝ SE STÍNĚNÍM PŘES 12 PÁRŮ - DODÁVKA</t>
  </si>
  <si>
    <t>75A161</t>
  </si>
  <si>
    <t>18</t>
  </si>
  <si>
    <t>KABEL METALICKÝ SE STÍNĚNÍM DO 12 PÁRŮ - DODÁVKA</t>
  </si>
  <si>
    <t>75A151</t>
  </si>
  <si>
    <t>17</t>
  </si>
  <si>
    <t>KABEL METALICKÝ DVOUPLÁŠŤOVÝ PŘES 12 PÁRŮ - DODÁVKA</t>
  </si>
  <si>
    <t>75A141</t>
  </si>
  <si>
    <t>16</t>
  </si>
  <si>
    <t>KABEL METALICKÝ DVOUPLÁŠŤOVÝ DO 12 PÁRŮ - DODÁVKA</t>
  </si>
  <si>
    <t>75A131</t>
  </si>
  <si>
    <t>15</t>
  </si>
  <si>
    <t>Položka obsahuje zřízení ochrany kabelů na chodníku, včetně dovozu montáže a demontáže</t>
  </si>
  <si>
    <t>Podle v.č.100</t>
  </si>
  <si>
    <t>OCHRANA KABELŮ NA VOZOVCE</t>
  </si>
  <si>
    <t>11126R</t>
  </si>
  <si>
    <t>14</t>
  </si>
  <si>
    <t>OCHRANA KABELŮ NA CHODNÍKU</t>
  </si>
  <si>
    <t>11125R</t>
  </si>
  <si>
    <t>13</t>
  </si>
  <si>
    <t>Kabely zabezpečovací</t>
  </si>
  <si>
    <t>M22</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</si>
  <si>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</si>
  <si>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VLÁKNO</t>
  </si>
  <si>
    <t>MĚŘENÍ KOMPLEXNÍ OPTICKÉHO KABELU</t>
  </si>
  <si>
    <t>75IK21</t>
  </si>
  <si>
    <t>12</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</si>
  <si>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</si>
  <si>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UKONČENÍ KABELU OPTICKÉHO DO 12 VLÁKEN</t>
  </si>
  <si>
    <t>75IH61</t>
  </si>
  <si>
    <t>11</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</si>
  <si>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</si>
  <si>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OPTOTRUBKOVÁ PRŮCHODKA - MONTÁŽ</t>
  </si>
  <si>
    <t>75IA7X</t>
  </si>
  <si>
    <t>10</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</si>
  <si>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</si>
  <si>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OPTOTRUBKOVÁ PRŮCHODKA PRŮMĚRU DO 40 MM</t>
  </si>
  <si>
    <t>75IA71</t>
  </si>
  <si>
    <t>9</t>
  </si>
  <si>
    <t>OPTOTRUBKOVÁ SPOJKA  - MONTÁŽ</t>
  </si>
  <si>
    <t>75IA1X</t>
  </si>
  <si>
    <t>8</t>
  </si>
  <si>
    <t>OPTOTRUBKOVÁ SPOJKA  PRŮMĚRU DO 40 MM</t>
  </si>
  <si>
    <t>75IA11</t>
  </si>
  <si>
    <t>7</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</si>
  <si>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</si>
  <si>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OPTOTRUBKA - KALIBRACE</t>
  </si>
  <si>
    <t>75I962</t>
  </si>
  <si>
    <t>6</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</si>
  <si>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</si>
  <si>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ÚSEK</t>
  </si>
  <si>
    <t>OPTOTRUBKA - HERMETIZACE ÚSEKU DO 2000 M</t>
  </si>
  <si>
    <t>75I961</t>
  </si>
  <si>
    <t>5</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</si>
  <si>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</si>
  <si>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OPTOTRUBKA HDPE - MONTÁŽ</t>
  </si>
  <si>
    <t>75I91X</t>
  </si>
  <si>
    <t>4</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</si>
  <si>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</si>
  <si>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OPTOTRUBKA HDPE PRŮMĚRU DO 40 MM</t>
  </si>
  <si>
    <t>75I911</t>
  </si>
  <si>
    <t>3</t>
  </si>
  <si>
    <t>1. Položka obsahuje: 
 – práce spojené s montáží specifikované kabelizace specifikovaným způsobem (zafouknutí do obsazené trubky) 
 – veškeré potřebné mechanizmy, včetně obsluhy, náklady na mzdy a přibližné (průměrné) náklady na pořízení potřebných materiálů 
2. Položka neobsahuje: 
 X 
3. Způsob měření: 
Práce specifikovaného se měří délce kabelizace udané v metrech.</t>
  </si>
  <si>
    <t>KABEL OPTICKÝ SINGLEMODE - MONTÁŽ DO OSAZENÉ TRUBKY</t>
  </si>
  <si>
    <t>75I819</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</si>
  <si>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</si>
  <si>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KMVLÁKNO</t>
  </si>
  <si>
    <t>KABEL OPTICKÝ SINGLEMODE DO 12 VLÁKEN</t>
  </si>
  <si>
    <t>75I811</t>
  </si>
  <si>
    <t>1</t>
  </si>
  <si>
    <t>Optické kabely a trubky HDPE</t>
  </si>
  <si>
    <t>M21</t>
  </si>
  <si>
    <t>0</t>
  </si>
  <si>
    <t>Celkem</t>
  </si>
  <si>
    <t>Jednotková</t>
  </si>
  <si>
    <t>Cena</t>
  </si>
  <si>
    <t>Množství</t>
  </si>
  <si>
    <t>MJ</t>
  </si>
  <si>
    <t>Název položky</t>
  </si>
  <si>
    <t>Varianta</t>
  </si>
  <si>
    <t>Kód položky</t>
  </si>
  <si>
    <t>Poř. číslo</t>
  </si>
  <si>
    <t>Typ</t>
  </si>
  <si>
    <t>21,00</t>
  </si>
  <si>
    <t>Žst. Šakvice, část B, provizorní SZZ</t>
  </si>
  <si>
    <t>PS 01-28-01 B</t>
  </si>
  <si>
    <t>Rozpočet:</t>
  </si>
  <si>
    <t>O1</t>
  </si>
  <si>
    <t>15,00</t>
  </si>
  <si>
    <t>Žst.Šakvice</t>
  </si>
  <si>
    <t>PS 01-28-01</t>
  </si>
  <si>
    <t>Objekt:</t>
  </si>
  <si>
    <t>O</t>
  </si>
  <si>
    <t>0,00</t>
  </si>
  <si>
    <t>Modernizace a elektrizace trati Šakvice - Hustopeče u Brna Soupisy prací</t>
  </si>
  <si>
    <t>17056</t>
  </si>
  <si>
    <t>Stavba:</t>
  </si>
  <si>
    <t>S</t>
  </si>
  <si>
    <t>Příloha k formuláři pro ocenění nabídky</t>
  </si>
  <si>
    <t>Firma: SUDOP BRNO, spol. s r.o.</t>
  </si>
  <si>
    <t>ASPE10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</si>
</sst>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7" x14ac:knownFonts="1">
    <font>
      <sz val="10"/>
      <name val="Arial"/>
    </font>
    <font>
      <i/>
      <sz val="10"/>
      <name val="Arial"/>
      <family val="2"/>
      <charset val="238"/>
    </font>
    <font>
      <b/>
      <sz val="10"/>
      <name val="Arial"/>
      <family val="2"/>
      <charset val="238"/>
    </font>
    <font>
      <sz val="10"/>
      <color indexed="9"/>
      <name val="Arial"/>
      <family val="2"/>
      <charset val="238"/>
    </font>
    <font>
      <b/>
      <sz val="11"/>
      <name val="Arial"/>
      <family val="2"/>
      <charset val="238"/>
    </font>
    <font>
      <b/>
      <sz val="16"/>
      <color indexed="8"/>
      <name val="Arial"/>
      <family val="2"/>
      <charset val="238"/>
    </font>
    <font>
      <sz val="10"/>
      <color rgb="FFFF0000"/>
      <name val="Arial"/>
      <family val="2"/>
      <charset val="238"/>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s>
  <cellStyleXfs count="1">
    <xf numFmtId="0" fontId="0" fillId="0" borderId="0">
      <alignment vertical="center"/>
    </xf>
  </cellStyleXfs>
  <cellXfs count="41">
    <xf numFmtId="0" fontId="0" fillId="0" borderId="0" xfId="0">
      <alignment vertical="center"/>
    </xf>
    <xf numFmtId="0" fontId="0" fillId="0" borderId="1" xfId="0" applyBorder="1" applyAlignment="1">
      <alignment horizontal="left" vertical="center" wrapText="1"/>
    </xf>
    <xf numFmtId="0" fontId="1" fillId="0" borderId="1" xfId="0" applyFont="1" applyBorder="1" applyAlignment="1">
      <alignment horizontal="left" vertical="center" wrapText="1"/>
    </xf>
    <xf numFmtId="0" fontId="0" fillId="0" borderId="0" xfId="0" applyAlignment="1">
      <alignment vertical="top"/>
    </xf>
    <xf numFmtId="0" fontId="0" fillId="0" borderId="2" xfId="0" applyBorder="1" applyAlignment="1">
      <alignment vertical="top"/>
    </xf>
    <xf numFmtId="4"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lignment vertical="center"/>
    </xf>
    <xf numFmtId="0" fontId="0" fillId="0" borderId="1" xfId="0" applyBorder="1" applyAlignment="1">
      <alignment horizontal="right" vertical="center"/>
    </xf>
    <xf numFmtId="4" fontId="2" fillId="2" borderId="3" xfId="0" applyNumberFormat="1" applyFont="1" applyFill="1" applyBorder="1" applyAlignment="1">
      <alignment horizontal="center" vertical="center"/>
    </xf>
    <xf numFmtId="0" fontId="0" fillId="2" borderId="3" xfId="0" applyFill="1" applyBorder="1">
      <alignment vertical="center"/>
    </xf>
    <xf numFmtId="0" fontId="2" fillId="2" borderId="4" xfId="0" applyFont="1" applyFill="1" applyBorder="1" applyAlignment="1">
      <alignment vertical="center" wrapText="1"/>
    </xf>
    <xf numFmtId="0" fontId="2" fillId="2" borderId="3" xfId="0" applyFont="1" applyFill="1" applyBorder="1" applyAlignment="1">
      <alignment horizontal="right" vertical="center"/>
    </xf>
    <xf numFmtId="4" fontId="2" fillId="2" borderId="4" xfId="0" applyNumberFormat="1" applyFont="1" applyFill="1" applyBorder="1" applyAlignment="1">
      <alignment horizontal="center" vertical="center"/>
    </xf>
    <xf numFmtId="0" fontId="0" fillId="2" borderId="4" xfId="0" applyFill="1" applyBorder="1">
      <alignment vertical="center"/>
    </xf>
    <xf numFmtId="0" fontId="2" fillId="2" borderId="4" xfId="0" applyFont="1" applyFill="1" applyBorder="1" applyAlignment="1">
      <alignment horizontal="right" vertical="center"/>
    </xf>
    <xf numFmtId="0" fontId="3" fillId="3" borderId="1" xfId="0" applyFont="1" applyFill="1" applyBorder="1" applyAlignment="1">
      <alignment horizontal="center" vertical="center" wrapText="1"/>
    </xf>
    <xf numFmtId="0" fontId="4" fillId="2" borderId="3" xfId="0" applyFont="1" applyFill="1" applyBorder="1" applyAlignment="1">
      <alignment horizontal="left" vertical="center"/>
    </xf>
    <xf numFmtId="0" fontId="4" fillId="2" borderId="3" xfId="0" applyFont="1" applyFill="1" applyBorder="1">
      <alignment vertical="center"/>
    </xf>
    <xf numFmtId="0" fontId="0" fillId="2" borderId="2" xfId="0" applyFill="1" applyBorder="1">
      <alignment vertical="center"/>
    </xf>
    <xf numFmtId="0" fontId="0" fillId="2" borderId="0" xfId="0" applyFill="1">
      <alignment vertical="center"/>
    </xf>
    <xf numFmtId="0" fontId="4" fillId="2" borderId="0" xfId="0" applyFont="1" applyFill="1" applyAlignment="1">
      <alignment horizontal="left" vertical="center"/>
    </xf>
    <xf numFmtId="0" fontId="4" fillId="2" borderId="0" xfId="0" applyFont="1" applyFill="1">
      <alignment vertical="center"/>
    </xf>
    <xf numFmtId="4" fontId="0" fillId="2" borderId="1" xfId="0" applyNumberFormat="1" applyFill="1" applyBorder="1" applyAlignment="1">
      <alignment horizontal="center" vertical="center"/>
    </xf>
    <xf numFmtId="0" fontId="0" fillId="2" borderId="1" xfId="0" applyFill="1" applyBorder="1" applyAlignment="1">
      <alignment horizontal="center" vertical="center"/>
    </xf>
    <xf numFmtId="0" fontId="0" fillId="2" borderId="5" xfId="0" applyFill="1" applyBorder="1">
      <alignment vertical="center"/>
    </xf>
    <xf numFmtId="0" fontId="5" fillId="2" borderId="0" xfId="0" applyFont="1" applyFill="1" applyAlignment="1">
      <alignment horizontal="center" vertical="center"/>
    </xf>
    <xf numFmtId="0" fontId="3" fillId="3" borderId="1" xfId="0" applyFont="1" applyFill="1" applyBorder="1" applyAlignment="1">
      <alignment horizontal="center" vertical="center" wrapText="1"/>
    </xf>
    <xf numFmtId="0" fontId="4" fillId="2" borderId="0" xfId="0" applyFont="1" applyFill="1" applyAlignment="1">
      <alignment horizontal="right" vertical="center"/>
    </xf>
    <xf numFmtId="0" fontId="0" fillId="2" borderId="0" xfId="0" applyFill="1">
      <alignment vertical="center"/>
    </xf>
    <xf numFmtId="0" fontId="4" fillId="2" borderId="3" xfId="0" applyFont="1" applyFill="1" applyBorder="1" applyAlignment="1">
      <alignment horizontal="right" vertical="center"/>
    </xf>
    <xf numFmtId="0" fontId="0" fillId="2" borderId="3" xfId="0" applyFill="1" applyBorder="1">
      <alignment vertical="center"/>
    </xf>
    <xf numFmtId="0" fontId="6" fillId="0" borderId="1" xfId="0" applyFont="1" applyBorder="1">
      <alignment vertical="center"/>
    </xf>
    <xf numFmtId="0" fontId="6" fillId="0" borderId="1" xfId="0" applyFont="1" applyBorder="1" applyAlignment="1">
      <alignment horizontal="right" vertical="center"/>
    </xf>
    <xf numFmtId="0" fontId="6" fillId="0" borderId="1" xfId="0" applyFont="1" applyBorder="1" applyAlignment="1">
      <alignment vertical="center" wrapText="1"/>
    </xf>
    <xf numFmtId="0" fontId="6" fillId="0" borderId="1" xfId="0" applyFont="1" applyBorder="1" applyAlignment="1">
      <alignment horizontal="center" vertical="center"/>
    </xf>
    <xf numFmtId="164" fontId="6" fillId="0" borderId="1" xfId="0" applyNumberFormat="1" applyFont="1" applyBorder="1" applyAlignment="1">
      <alignment horizontal="center" vertical="center"/>
    </xf>
    <xf numFmtId="4" fontId="6" fillId="0" borderId="1" xfId="0" applyNumberFormat="1" applyFont="1" applyBorder="1" applyAlignment="1">
      <alignment horizontal="center" vertical="center"/>
    </xf>
    <xf numFmtId="0" fontId="6" fillId="0" borderId="0" xfId="0" applyFont="1">
      <alignmen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 y="9525"/>
          <a:ext cx="11430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6"/>
  <sheetViews>
    <sheetView tabSelected="1" topLeftCell="B1" zoomScaleNormal="100" workbookViewId="0">
      <pane ySplit="8" topLeftCell="A143" activePane="bottomLeft" state="frozen"/>
      <selection pane="bottomLeft" activeCell="C123" sqref="C123"/>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559</v>
      </c>
      <c r="B1" s="22"/>
      <c r="C1" s="22"/>
      <c r="D1" s="22"/>
      <c r="E1" s="22" t="s">
        <v>558</v>
      </c>
      <c r="F1" s="22"/>
      <c r="G1" s="22"/>
      <c r="H1" s="22"/>
      <c r="I1" s="22"/>
      <c r="P1" t="s">
        <v>520</v>
      </c>
    </row>
    <row r="2" spans="1:18" ht="24.95" customHeight="1" x14ac:dyDescent="0.2">
      <c r="B2" s="22"/>
      <c r="C2" s="22"/>
      <c r="D2" s="22"/>
      <c r="E2" s="28" t="s">
        <v>557</v>
      </c>
      <c r="F2" s="22"/>
      <c r="G2" s="22"/>
      <c r="H2" s="12"/>
      <c r="I2" s="12"/>
      <c r="O2">
        <f>0+O9+O58+O143+O176+O245+O294+O367+O380+O397+O406+O431+O464</f>
        <v>0</v>
      </c>
      <c r="P2" t="s">
        <v>520</v>
      </c>
    </row>
    <row r="3" spans="1:18" ht="15" customHeight="1" x14ac:dyDescent="0.2">
      <c r="A3" t="s">
        <v>556</v>
      </c>
      <c r="B3" s="24" t="s">
        <v>555</v>
      </c>
      <c r="C3" s="30" t="s">
        <v>554</v>
      </c>
      <c r="D3" s="31"/>
      <c r="E3" s="23" t="s">
        <v>553</v>
      </c>
      <c r="F3" s="22"/>
      <c r="G3" s="27"/>
      <c r="H3" s="26" t="s">
        <v>544</v>
      </c>
      <c r="I3" s="25">
        <f>0+I9+I58+I143+I176+I245+I294+I367+I380+I397+I406+I431+I464</f>
        <v>0</v>
      </c>
      <c r="O3" t="s">
        <v>552</v>
      </c>
      <c r="P3" t="s">
        <v>6</v>
      </c>
    </row>
    <row r="4" spans="1:18" ht="15" customHeight="1" x14ac:dyDescent="0.2">
      <c r="A4" t="s">
        <v>551</v>
      </c>
      <c r="B4" s="24" t="s">
        <v>550</v>
      </c>
      <c r="C4" s="30" t="s">
        <v>549</v>
      </c>
      <c r="D4" s="31"/>
      <c r="E4" s="23" t="s">
        <v>548</v>
      </c>
      <c r="F4" s="22"/>
      <c r="G4" s="22"/>
      <c r="H4" s="21"/>
      <c r="I4" s="21"/>
      <c r="O4" t="s">
        <v>547</v>
      </c>
      <c r="P4" t="s">
        <v>6</v>
      </c>
    </row>
    <row r="5" spans="1:18" ht="12.75" customHeight="1" x14ac:dyDescent="0.2">
      <c r="A5" t="s">
        <v>546</v>
      </c>
      <c r="B5" s="20" t="s">
        <v>545</v>
      </c>
      <c r="C5" s="32" t="s">
        <v>544</v>
      </c>
      <c r="D5" s="33"/>
      <c r="E5" s="19" t="s">
        <v>543</v>
      </c>
      <c r="F5" s="12"/>
      <c r="G5" s="12"/>
      <c r="H5" s="12"/>
      <c r="I5" s="12"/>
      <c r="O5" t="s">
        <v>542</v>
      </c>
      <c r="P5" t="s">
        <v>6</v>
      </c>
    </row>
    <row r="6" spans="1:18" ht="12.75" customHeight="1" x14ac:dyDescent="0.2">
      <c r="A6" s="29" t="s">
        <v>541</v>
      </c>
      <c r="B6" s="29" t="s">
        <v>540</v>
      </c>
      <c r="C6" s="29" t="s">
        <v>539</v>
      </c>
      <c r="D6" s="29" t="s">
        <v>538</v>
      </c>
      <c r="E6" s="29" t="s">
        <v>537</v>
      </c>
      <c r="F6" s="29" t="s">
        <v>536</v>
      </c>
      <c r="G6" s="29" t="s">
        <v>535</v>
      </c>
      <c r="H6" s="29" t="s">
        <v>534</v>
      </c>
      <c r="I6" s="29"/>
    </row>
    <row r="7" spans="1:18" ht="12.75" customHeight="1" x14ac:dyDescent="0.2">
      <c r="A7" s="29"/>
      <c r="B7" s="29"/>
      <c r="C7" s="29"/>
      <c r="D7" s="29"/>
      <c r="E7" s="29"/>
      <c r="F7" s="29"/>
      <c r="G7" s="29"/>
      <c r="H7" s="18" t="s">
        <v>533</v>
      </c>
      <c r="I7" s="18" t="s">
        <v>532</v>
      </c>
    </row>
    <row r="8" spans="1:18" ht="12.75" customHeight="1" x14ac:dyDescent="0.2">
      <c r="A8" s="18" t="s">
        <v>531</v>
      </c>
      <c r="B8" s="18" t="s">
        <v>528</v>
      </c>
      <c r="C8" s="18" t="s">
        <v>6</v>
      </c>
      <c r="D8" s="18" t="s">
        <v>520</v>
      </c>
      <c r="E8" s="18" t="s">
        <v>516</v>
      </c>
      <c r="F8" s="18" t="s">
        <v>512</v>
      </c>
      <c r="G8" s="18" t="s">
        <v>507</v>
      </c>
      <c r="H8" s="18" t="s">
        <v>497</v>
      </c>
      <c r="I8" s="18" t="s">
        <v>493</v>
      </c>
    </row>
    <row r="9" spans="1:18" ht="12.75" customHeight="1" x14ac:dyDescent="0.2">
      <c r="A9" s="16" t="s">
        <v>64</v>
      </c>
      <c r="B9" s="16"/>
      <c r="C9" s="17" t="s">
        <v>530</v>
      </c>
      <c r="D9" s="16"/>
      <c r="E9" s="13" t="s">
        <v>529</v>
      </c>
      <c r="F9" s="16"/>
      <c r="G9" s="16"/>
      <c r="H9" s="16"/>
      <c r="I9" s="15">
        <f>0+Q9</f>
        <v>0</v>
      </c>
      <c r="O9">
        <f>0+R9</f>
        <v>0</v>
      </c>
      <c r="Q9">
        <f>0+I10+I14+I18+I22+I26+I30+I34+I38+I42+I46+I50+I54</f>
        <v>0</v>
      </c>
      <c r="R9">
        <f>0+O10+O14+O18+O22+O26+O30+O34+O38+O42+O46+O50+O54</f>
        <v>0</v>
      </c>
    </row>
    <row r="10" spans="1:18" x14ac:dyDescent="0.2">
      <c r="A10" s="9" t="s">
        <v>11</v>
      </c>
      <c r="B10" s="10" t="s">
        <v>528</v>
      </c>
      <c r="C10" s="10" t="s">
        <v>527</v>
      </c>
      <c r="D10" s="9" t="s">
        <v>4</v>
      </c>
      <c r="E10" s="8" t="s">
        <v>526</v>
      </c>
      <c r="F10" s="7" t="s">
        <v>525</v>
      </c>
      <c r="G10" s="6">
        <v>0.59399999999999997</v>
      </c>
      <c r="H10" s="5">
        <v>0</v>
      </c>
      <c r="I10" s="5">
        <f>ROUND(ROUND(H10,2)*ROUND(G10,3),2)</f>
        <v>0</v>
      </c>
      <c r="O10">
        <f>(I10*21)/100</f>
        <v>0</v>
      </c>
      <c r="P10" t="s">
        <v>6</v>
      </c>
    </row>
    <row r="11" spans="1:18" x14ac:dyDescent="0.2">
      <c r="A11" s="4" t="s">
        <v>5</v>
      </c>
      <c r="E11" s="1" t="s">
        <v>4</v>
      </c>
    </row>
    <row r="12" spans="1:18" x14ac:dyDescent="0.2">
      <c r="A12" s="3" t="s">
        <v>3</v>
      </c>
      <c r="E12" s="2" t="s">
        <v>66</v>
      </c>
    </row>
    <row r="13" spans="1:18" ht="153" x14ac:dyDescent="0.2">
      <c r="A13" t="s">
        <v>1</v>
      </c>
      <c r="E13" s="1" t="s">
        <v>524</v>
      </c>
    </row>
    <row r="14" spans="1:18" x14ac:dyDescent="0.2">
      <c r="A14" s="9" t="s">
        <v>11</v>
      </c>
      <c r="B14" s="10" t="s">
        <v>6</v>
      </c>
      <c r="C14" s="10" t="s">
        <v>523</v>
      </c>
      <c r="D14" s="9" t="s">
        <v>4</v>
      </c>
      <c r="E14" s="8" t="s">
        <v>522</v>
      </c>
      <c r="F14" s="7" t="s">
        <v>13</v>
      </c>
      <c r="G14" s="6">
        <v>49.5</v>
      </c>
      <c r="H14" s="5">
        <v>0</v>
      </c>
      <c r="I14" s="5">
        <f>ROUND(ROUND(H14,2)*ROUND(G14,3),2)</f>
        <v>0</v>
      </c>
      <c r="O14">
        <f>(I14*21)/100</f>
        <v>0</v>
      </c>
      <c r="P14" t="s">
        <v>6</v>
      </c>
    </row>
    <row r="15" spans="1:18" x14ac:dyDescent="0.2">
      <c r="A15" s="4" t="s">
        <v>5</v>
      </c>
      <c r="E15" s="1" t="s">
        <v>4</v>
      </c>
    </row>
    <row r="16" spans="1:18" x14ac:dyDescent="0.2">
      <c r="A16" s="3" t="s">
        <v>3</v>
      </c>
      <c r="E16" s="2" t="s">
        <v>66</v>
      </c>
    </row>
    <row r="17" spans="1:16" ht="114.75" x14ac:dyDescent="0.2">
      <c r="A17" t="s">
        <v>1</v>
      </c>
      <c r="E17" s="1" t="s">
        <v>521</v>
      </c>
    </row>
    <row r="18" spans="1:16" x14ac:dyDescent="0.2">
      <c r="A18" s="9" t="s">
        <v>11</v>
      </c>
      <c r="B18" s="10" t="s">
        <v>520</v>
      </c>
      <c r="C18" s="10" t="s">
        <v>519</v>
      </c>
      <c r="D18" s="9" t="s">
        <v>4</v>
      </c>
      <c r="E18" s="8" t="s">
        <v>518</v>
      </c>
      <c r="F18" s="7" t="s">
        <v>13</v>
      </c>
      <c r="G18" s="6">
        <v>49.5</v>
      </c>
      <c r="H18" s="5">
        <v>0</v>
      </c>
      <c r="I18" s="5">
        <f>ROUND(ROUND(H18,2)*ROUND(G18,3),2)</f>
        <v>0</v>
      </c>
      <c r="O18">
        <f>(I18*21)/100</f>
        <v>0</v>
      </c>
      <c r="P18" t="s">
        <v>6</v>
      </c>
    </row>
    <row r="19" spans="1:16" x14ac:dyDescent="0.2">
      <c r="A19" s="4" t="s">
        <v>5</v>
      </c>
      <c r="E19" s="1" t="s">
        <v>4</v>
      </c>
    </row>
    <row r="20" spans="1:16" x14ac:dyDescent="0.2">
      <c r="A20" s="3" t="s">
        <v>3</v>
      </c>
      <c r="E20" s="2" t="s">
        <v>66</v>
      </c>
    </row>
    <row r="21" spans="1:16" ht="153" x14ac:dyDescent="0.2">
      <c r="A21" t="s">
        <v>1</v>
      </c>
      <c r="E21" s="1" t="s">
        <v>517</v>
      </c>
    </row>
    <row r="22" spans="1:16" x14ac:dyDescent="0.2">
      <c r="A22" s="9" t="s">
        <v>11</v>
      </c>
      <c r="B22" s="10" t="s">
        <v>516</v>
      </c>
      <c r="C22" s="10" t="s">
        <v>515</v>
      </c>
      <c r="D22" s="9" t="s">
        <v>4</v>
      </c>
      <c r="E22" s="8" t="s">
        <v>514</v>
      </c>
      <c r="F22" s="7" t="s">
        <v>13</v>
      </c>
      <c r="G22" s="6">
        <v>49.5</v>
      </c>
      <c r="H22" s="5">
        <v>0</v>
      </c>
      <c r="I22" s="5">
        <f>ROUND(ROUND(H22,2)*ROUND(G22,3),2)</f>
        <v>0</v>
      </c>
      <c r="O22">
        <f>(I22*21)/100</f>
        <v>0</v>
      </c>
      <c r="P22" t="s">
        <v>6</v>
      </c>
    </row>
    <row r="23" spans="1:16" x14ac:dyDescent="0.2">
      <c r="A23" s="4" t="s">
        <v>5</v>
      </c>
      <c r="E23" s="1" t="s">
        <v>4</v>
      </c>
    </row>
    <row r="24" spans="1:16" x14ac:dyDescent="0.2">
      <c r="A24" s="3" t="s">
        <v>3</v>
      </c>
      <c r="E24" s="2" t="s">
        <v>66</v>
      </c>
    </row>
    <row r="25" spans="1:16" ht="114.75" x14ac:dyDescent="0.2">
      <c r="A25" t="s">
        <v>1</v>
      </c>
      <c r="E25" s="1" t="s">
        <v>513</v>
      </c>
    </row>
    <row r="26" spans="1:16" x14ac:dyDescent="0.2">
      <c r="A26" s="9" t="s">
        <v>11</v>
      </c>
      <c r="B26" s="10" t="s">
        <v>512</v>
      </c>
      <c r="C26" s="10" t="s">
        <v>511</v>
      </c>
      <c r="D26" s="9" t="s">
        <v>4</v>
      </c>
      <c r="E26" s="8" t="s">
        <v>510</v>
      </c>
      <c r="F26" s="7" t="s">
        <v>509</v>
      </c>
      <c r="G26" s="6">
        <v>1</v>
      </c>
      <c r="H26" s="5">
        <v>0</v>
      </c>
      <c r="I26" s="5">
        <f>ROUND(ROUND(H26,2)*ROUND(G26,3),2)</f>
        <v>0</v>
      </c>
      <c r="O26">
        <f>(I26*21)/100</f>
        <v>0</v>
      </c>
      <c r="P26" t="s">
        <v>6</v>
      </c>
    </row>
    <row r="27" spans="1:16" x14ac:dyDescent="0.2">
      <c r="A27" s="4" t="s">
        <v>5</v>
      </c>
      <c r="E27" s="1" t="s">
        <v>4</v>
      </c>
    </row>
    <row r="28" spans="1:16" x14ac:dyDescent="0.2">
      <c r="A28" s="3" t="s">
        <v>3</v>
      </c>
      <c r="E28" s="2" t="s">
        <v>66</v>
      </c>
    </row>
    <row r="29" spans="1:16" ht="127.5" x14ac:dyDescent="0.2">
      <c r="A29" t="s">
        <v>1</v>
      </c>
      <c r="E29" s="1" t="s">
        <v>508</v>
      </c>
    </row>
    <row r="30" spans="1:16" x14ac:dyDescent="0.2">
      <c r="A30" s="9" t="s">
        <v>11</v>
      </c>
      <c r="B30" s="10" t="s">
        <v>507</v>
      </c>
      <c r="C30" s="10" t="s">
        <v>506</v>
      </c>
      <c r="D30" s="9" t="s">
        <v>4</v>
      </c>
      <c r="E30" s="8" t="s">
        <v>505</v>
      </c>
      <c r="F30" s="7" t="s">
        <v>13</v>
      </c>
      <c r="G30" s="6">
        <v>49.5</v>
      </c>
      <c r="H30" s="5">
        <v>0</v>
      </c>
      <c r="I30" s="5">
        <f>ROUND(ROUND(H30,2)*ROUND(G30,3),2)</f>
        <v>0</v>
      </c>
      <c r="O30">
        <f>(I30*21)/100</f>
        <v>0</v>
      </c>
      <c r="P30" t="s">
        <v>6</v>
      </c>
    </row>
    <row r="31" spans="1:16" x14ac:dyDescent="0.2">
      <c r="A31" s="4" t="s">
        <v>5</v>
      </c>
      <c r="E31" s="1" t="s">
        <v>4</v>
      </c>
    </row>
    <row r="32" spans="1:16" x14ac:dyDescent="0.2">
      <c r="A32" s="3" t="s">
        <v>3</v>
      </c>
      <c r="E32" s="2" t="s">
        <v>66</v>
      </c>
    </row>
    <row r="33" spans="1:16" ht="127.5" x14ac:dyDescent="0.2">
      <c r="A33" t="s">
        <v>1</v>
      </c>
      <c r="E33" s="1" t="s">
        <v>504</v>
      </c>
    </row>
    <row r="34" spans="1:16" x14ac:dyDescent="0.2">
      <c r="A34" s="9" t="s">
        <v>11</v>
      </c>
      <c r="B34" s="10" t="s">
        <v>503</v>
      </c>
      <c r="C34" s="10" t="s">
        <v>502</v>
      </c>
      <c r="D34" s="9" t="s">
        <v>4</v>
      </c>
      <c r="E34" s="8" t="s">
        <v>501</v>
      </c>
      <c r="F34" s="7" t="s">
        <v>67</v>
      </c>
      <c r="G34" s="6">
        <v>1</v>
      </c>
      <c r="H34" s="5">
        <v>0</v>
      </c>
      <c r="I34" s="5">
        <f>ROUND(ROUND(H34,2)*ROUND(G34,3),2)</f>
        <v>0</v>
      </c>
      <c r="O34">
        <f>(I34*21)/100</f>
        <v>0</v>
      </c>
      <c r="P34" t="s">
        <v>6</v>
      </c>
    </row>
    <row r="35" spans="1:16" x14ac:dyDescent="0.2">
      <c r="A35" s="4" t="s">
        <v>5</v>
      </c>
      <c r="E35" s="1" t="s">
        <v>4</v>
      </c>
    </row>
    <row r="36" spans="1:16" x14ac:dyDescent="0.2">
      <c r="A36" s="3" t="s">
        <v>3</v>
      </c>
      <c r="E36" s="2" t="s">
        <v>66</v>
      </c>
    </row>
    <row r="37" spans="1:16" ht="178.5" x14ac:dyDescent="0.2">
      <c r="A37" t="s">
        <v>1</v>
      </c>
      <c r="E37" s="1" t="s">
        <v>494</v>
      </c>
    </row>
    <row r="38" spans="1:16" x14ac:dyDescent="0.2">
      <c r="A38" s="9" t="s">
        <v>11</v>
      </c>
      <c r="B38" s="10" t="s">
        <v>500</v>
      </c>
      <c r="C38" s="10" t="s">
        <v>499</v>
      </c>
      <c r="D38" s="9" t="s">
        <v>4</v>
      </c>
      <c r="E38" s="8" t="s">
        <v>498</v>
      </c>
      <c r="F38" s="7" t="s">
        <v>67</v>
      </c>
      <c r="G38" s="6">
        <v>1</v>
      </c>
      <c r="H38" s="5">
        <v>0</v>
      </c>
      <c r="I38" s="5">
        <f>ROUND(ROUND(H38,2)*ROUND(G38,3),2)</f>
        <v>0</v>
      </c>
      <c r="O38">
        <f>(I38*21)/100</f>
        <v>0</v>
      </c>
      <c r="P38" t="s">
        <v>6</v>
      </c>
    </row>
    <row r="39" spans="1:16" x14ac:dyDescent="0.2">
      <c r="A39" s="4" t="s">
        <v>5</v>
      </c>
      <c r="E39" s="1" t="s">
        <v>4</v>
      </c>
    </row>
    <row r="40" spans="1:16" x14ac:dyDescent="0.2">
      <c r="A40" s="3" t="s">
        <v>3</v>
      </c>
      <c r="E40" s="2" t="s">
        <v>66</v>
      </c>
    </row>
    <row r="41" spans="1:16" ht="127.5" x14ac:dyDescent="0.2">
      <c r="A41" t="s">
        <v>1</v>
      </c>
      <c r="E41" s="1" t="s">
        <v>490</v>
      </c>
    </row>
    <row r="42" spans="1:16" x14ac:dyDescent="0.2">
      <c r="A42" s="9" t="s">
        <v>11</v>
      </c>
      <c r="B42" s="10" t="s">
        <v>497</v>
      </c>
      <c r="C42" s="10" t="s">
        <v>496</v>
      </c>
      <c r="D42" s="9" t="s">
        <v>4</v>
      </c>
      <c r="E42" s="8" t="s">
        <v>495</v>
      </c>
      <c r="F42" s="7" t="s">
        <v>67</v>
      </c>
      <c r="G42" s="6">
        <v>1</v>
      </c>
      <c r="H42" s="5">
        <v>0</v>
      </c>
      <c r="I42" s="5">
        <f>ROUND(ROUND(H42,2)*ROUND(G42,3),2)</f>
        <v>0</v>
      </c>
      <c r="O42">
        <f>(I42*21)/100</f>
        <v>0</v>
      </c>
      <c r="P42" t="s">
        <v>6</v>
      </c>
    </row>
    <row r="43" spans="1:16" x14ac:dyDescent="0.2">
      <c r="A43" s="4" t="s">
        <v>5</v>
      </c>
      <c r="E43" s="1" t="s">
        <v>4</v>
      </c>
    </row>
    <row r="44" spans="1:16" x14ac:dyDescent="0.2">
      <c r="A44" s="3" t="s">
        <v>3</v>
      </c>
      <c r="E44" s="2" t="s">
        <v>66</v>
      </c>
    </row>
    <row r="45" spans="1:16" ht="178.5" x14ac:dyDescent="0.2">
      <c r="A45" t="s">
        <v>1</v>
      </c>
      <c r="E45" s="1" t="s">
        <v>494</v>
      </c>
    </row>
    <row r="46" spans="1:16" x14ac:dyDescent="0.2">
      <c r="A46" s="9" t="s">
        <v>11</v>
      </c>
      <c r="B46" s="10" t="s">
        <v>493</v>
      </c>
      <c r="C46" s="10" t="s">
        <v>492</v>
      </c>
      <c r="D46" s="9" t="s">
        <v>4</v>
      </c>
      <c r="E46" s="8" t="s">
        <v>491</v>
      </c>
      <c r="F46" s="7" t="s">
        <v>67</v>
      </c>
      <c r="G46" s="6">
        <v>1</v>
      </c>
      <c r="H46" s="5">
        <v>0</v>
      </c>
      <c r="I46" s="5">
        <f>ROUND(ROUND(H46,2)*ROUND(G46,3),2)</f>
        <v>0</v>
      </c>
      <c r="O46">
        <f>(I46*21)/100</f>
        <v>0</v>
      </c>
      <c r="P46" t="s">
        <v>6</v>
      </c>
    </row>
    <row r="47" spans="1:16" x14ac:dyDescent="0.2">
      <c r="A47" s="4" t="s">
        <v>5</v>
      </c>
      <c r="E47" s="1" t="s">
        <v>4</v>
      </c>
    </row>
    <row r="48" spans="1:16" x14ac:dyDescent="0.2">
      <c r="A48" s="3" t="s">
        <v>3</v>
      </c>
      <c r="E48" s="2" t="s">
        <v>66</v>
      </c>
    </row>
    <row r="49" spans="1:18" ht="127.5" x14ac:dyDescent="0.2">
      <c r="A49" t="s">
        <v>1</v>
      </c>
      <c r="E49" s="1" t="s">
        <v>490</v>
      </c>
    </row>
    <row r="50" spans="1:18" x14ac:dyDescent="0.2">
      <c r="A50" s="9" t="s">
        <v>11</v>
      </c>
      <c r="B50" s="10" t="s">
        <v>489</v>
      </c>
      <c r="C50" s="10" t="s">
        <v>488</v>
      </c>
      <c r="D50" s="9" t="s">
        <v>4</v>
      </c>
      <c r="E50" s="8" t="s">
        <v>487</v>
      </c>
      <c r="F50" s="7" t="s">
        <v>67</v>
      </c>
      <c r="G50" s="6">
        <v>2</v>
      </c>
      <c r="H50" s="5">
        <v>0</v>
      </c>
      <c r="I50" s="5">
        <f>ROUND(ROUND(H50,2)*ROUND(G50,3),2)</f>
        <v>0</v>
      </c>
      <c r="O50">
        <f>(I50*21)/100</f>
        <v>0</v>
      </c>
      <c r="P50" t="s">
        <v>6</v>
      </c>
    </row>
    <row r="51" spans="1:18" x14ac:dyDescent="0.2">
      <c r="A51" s="4" t="s">
        <v>5</v>
      </c>
      <c r="E51" s="1" t="s">
        <v>4</v>
      </c>
    </row>
    <row r="52" spans="1:18" x14ac:dyDescent="0.2">
      <c r="A52" s="3" t="s">
        <v>3</v>
      </c>
      <c r="E52" s="2" t="s">
        <v>66</v>
      </c>
    </row>
    <row r="53" spans="1:18" ht="127.5" x14ac:dyDescent="0.2">
      <c r="A53" t="s">
        <v>1</v>
      </c>
      <c r="E53" s="1" t="s">
        <v>486</v>
      </c>
    </row>
    <row r="54" spans="1:18" x14ac:dyDescent="0.2">
      <c r="A54" s="9" t="s">
        <v>11</v>
      </c>
      <c r="B54" s="10" t="s">
        <v>485</v>
      </c>
      <c r="C54" s="10" t="s">
        <v>484</v>
      </c>
      <c r="D54" s="9" t="s">
        <v>4</v>
      </c>
      <c r="E54" s="8" t="s">
        <v>483</v>
      </c>
      <c r="F54" s="7" t="s">
        <v>482</v>
      </c>
      <c r="G54" s="6">
        <v>12</v>
      </c>
      <c r="H54" s="5">
        <v>0</v>
      </c>
      <c r="I54" s="5">
        <f>ROUND(ROUND(H54,2)*ROUND(G54,3),2)</f>
        <v>0</v>
      </c>
      <c r="O54">
        <f>(I54*21)/100</f>
        <v>0</v>
      </c>
      <c r="P54" t="s">
        <v>6</v>
      </c>
    </row>
    <row r="55" spans="1:18" x14ac:dyDescent="0.2">
      <c r="A55" s="4" t="s">
        <v>5</v>
      </c>
      <c r="E55" s="1" t="s">
        <v>4</v>
      </c>
    </row>
    <row r="56" spans="1:18" x14ac:dyDescent="0.2">
      <c r="A56" s="3" t="s">
        <v>3</v>
      </c>
      <c r="E56" s="2" t="s">
        <v>66</v>
      </c>
    </row>
    <row r="57" spans="1:18" ht="153" x14ac:dyDescent="0.2">
      <c r="A57" t="s">
        <v>1</v>
      </c>
      <c r="E57" s="1" t="s">
        <v>481</v>
      </c>
    </row>
    <row r="58" spans="1:18" ht="12.75" customHeight="1" x14ac:dyDescent="0.2">
      <c r="A58" s="12" t="s">
        <v>64</v>
      </c>
      <c r="B58" s="12"/>
      <c r="C58" s="14" t="s">
        <v>480</v>
      </c>
      <c r="D58" s="12"/>
      <c r="E58" s="13" t="s">
        <v>479</v>
      </c>
      <c r="F58" s="12"/>
      <c r="G58" s="12"/>
      <c r="H58" s="12"/>
      <c r="I58" s="11">
        <f>0+Q58</f>
        <v>0</v>
      </c>
      <c r="O58">
        <f>0+R58</f>
        <v>0</v>
      </c>
      <c r="Q58">
        <f>0+I59+I63+I67+I71+I75+I79+I83+I87+I91+I95+I99+I103+I107+I111+I115+I119+I123+I127+I131+I135+I139</f>
        <v>0</v>
      </c>
      <c r="R58">
        <f>0+O59+O63+O67+O71+O75+O79+O83+O87+O91+O95+O99+O103+O107+O111+O115+O119+O123+O127+O131+O135+O139</f>
        <v>0</v>
      </c>
    </row>
    <row r="59" spans="1:18" x14ac:dyDescent="0.2">
      <c r="A59" s="9" t="s">
        <v>11</v>
      </c>
      <c r="B59" s="10" t="s">
        <v>478</v>
      </c>
      <c r="C59" s="10" t="s">
        <v>477</v>
      </c>
      <c r="D59" s="9" t="s">
        <v>4</v>
      </c>
      <c r="E59" s="8" t="s">
        <v>476</v>
      </c>
      <c r="F59" s="7" t="s">
        <v>13</v>
      </c>
      <c r="G59" s="6">
        <v>210</v>
      </c>
      <c r="H59" s="5">
        <v>0</v>
      </c>
      <c r="I59" s="5">
        <f>ROUND(ROUND(H59,2)*ROUND(G59,3),2)</f>
        <v>0</v>
      </c>
      <c r="O59">
        <f>(I59*21)/100</f>
        <v>0</v>
      </c>
      <c r="P59" t="s">
        <v>6</v>
      </c>
    </row>
    <row r="60" spans="1:18" x14ac:dyDescent="0.2">
      <c r="A60" s="4" t="s">
        <v>5</v>
      </c>
      <c r="E60" s="1" t="s">
        <v>4</v>
      </c>
    </row>
    <row r="61" spans="1:18" x14ac:dyDescent="0.2">
      <c r="A61" s="3" t="s">
        <v>3</v>
      </c>
      <c r="E61" s="2" t="s">
        <v>472</v>
      </c>
    </row>
    <row r="62" spans="1:18" ht="25.5" x14ac:dyDescent="0.2">
      <c r="A62" t="s">
        <v>1</v>
      </c>
      <c r="E62" s="1" t="s">
        <v>471</v>
      </c>
    </row>
    <row r="63" spans="1:18" x14ac:dyDescent="0.2">
      <c r="A63" s="9" t="s">
        <v>11</v>
      </c>
      <c r="B63" s="10" t="s">
        <v>475</v>
      </c>
      <c r="C63" s="10" t="s">
        <v>474</v>
      </c>
      <c r="D63" s="9" t="s">
        <v>4</v>
      </c>
      <c r="E63" s="8" t="s">
        <v>473</v>
      </c>
      <c r="F63" s="7" t="s">
        <v>13</v>
      </c>
      <c r="G63" s="6">
        <v>6</v>
      </c>
      <c r="H63" s="5">
        <v>0</v>
      </c>
      <c r="I63" s="5">
        <f>ROUND(ROUND(H63,2)*ROUND(G63,3),2)</f>
        <v>0</v>
      </c>
      <c r="O63">
        <f>(I63*21)/100</f>
        <v>0</v>
      </c>
      <c r="P63" t="s">
        <v>6</v>
      </c>
    </row>
    <row r="64" spans="1:18" x14ac:dyDescent="0.2">
      <c r="A64" s="4" t="s">
        <v>5</v>
      </c>
      <c r="E64" s="1" t="s">
        <v>4</v>
      </c>
    </row>
    <row r="65" spans="1:16" x14ac:dyDescent="0.2">
      <c r="A65" s="3" t="s">
        <v>3</v>
      </c>
      <c r="E65" s="2" t="s">
        <v>472</v>
      </c>
    </row>
    <row r="66" spans="1:16" ht="25.5" x14ac:dyDescent="0.2">
      <c r="A66" t="s">
        <v>1</v>
      </c>
      <c r="E66" s="1" t="s">
        <v>471</v>
      </c>
    </row>
    <row r="67" spans="1:16" s="40" customFormat="1" x14ac:dyDescent="0.2">
      <c r="A67" s="34" t="s">
        <v>11</v>
      </c>
      <c r="B67" s="35" t="s">
        <v>470</v>
      </c>
      <c r="C67" s="35" t="s">
        <v>469</v>
      </c>
      <c r="D67" s="34" t="s">
        <v>4</v>
      </c>
      <c r="E67" s="36" t="s">
        <v>468</v>
      </c>
      <c r="F67" s="37" t="s">
        <v>431</v>
      </c>
      <c r="G67" s="38">
        <v>25.89</v>
      </c>
      <c r="H67" s="39">
        <v>0</v>
      </c>
      <c r="I67" s="39">
        <f>ROUND(ROUND(H67,2)*ROUND(G67,3),2)</f>
        <v>0</v>
      </c>
      <c r="O67" s="40">
        <f>(I67*21)/100</f>
        <v>0</v>
      </c>
      <c r="P67" s="40" t="s">
        <v>6</v>
      </c>
    </row>
    <row r="68" spans="1:16" x14ac:dyDescent="0.2">
      <c r="A68" s="4" t="s">
        <v>5</v>
      </c>
      <c r="E68" s="1" t="s">
        <v>4</v>
      </c>
    </row>
    <row r="69" spans="1:16" x14ac:dyDescent="0.2">
      <c r="A69" s="3" t="s">
        <v>3</v>
      </c>
      <c r="E69" s="2" t="s">
        <v>408</v>
      </c>
    </row>
    <row r="70" spans="1:16" ht="76.5" x14ac:dyDescent="0.2">
      <c r="A70" t="s">
        <v>1</v>
      </c>
      <c r="E70" s="1" t="s">
        <v>458</v>
      </c>
    </row>
    <row r="71" spans="1:16" s="40" customFormat="1" x14ac:dyDescent="0.2">
      <c r="A71" s="34" t="s">
        <v>11</v>
      </c>
      <c r="B71" s="35" t="s">
        <v>467</v>
      </c>
      <c r="C71" s="35" t="s">
        <v>466</v>
      </c>
      <c r="D71" s="34" t="s">
        <v>4</v>
      </c>
      <c r="E71" s="36" t="s">
        <v>465</v>
      </c>
      <c r="F71" s="37" t="s">
        <v>431</v>
      </c>
      <c r="G71" s="38">
        <v>8.8800000000000008</v>
      </c>
      <c r="H71" s="39">
        <v>0</v>
      </c>
      <c r="I71" s="39">
        <f>ROUND(ROUND(H71,2)*ROUND(G71,3),2)</f>
        <v>0</v>
      </c>
      <c r="O71" s="40">
        <f>(I71*21)/100</f>
        <v>0</v>
      </c>
      <c r="P71" s="40" t="s">
        <v>6</v>
      </c>
    </row>
    <row r="72" spans="1:16" x14ac:dyDescent="0.2">
      <c r="A72" s="4" t="s">
        <v>5</v>
      </c>
      <c r="E72" s="1" t="s">
        <v>4</v>
      </c>
    </row>
    <row r="73" spans="1:16" x14ac:dyDescent="0.2">
      <c r="A73" s="3" t="s">
        <v>3</v>
      </c>
      <c r="E73" s="2" t="s">
        <v>408</v>
      </c>
    </row>
    <row r="74" spans="1:16" ht="76.5" x14ac:dyDescent="0.2">
      <c r="A74" t="s">
        <v>1</v>
      </c>
      <c r="E74" s="1" t="s">
        <v>458</v>
      </c>
    </row>
    <row r="75" spans="1:16" s="40" customFormat="1" x14ac:dyDescent="0.2">
      <c r="A75" s="34" t="s">
        <v>11</v>
      </c>
      <c r="B75" s="35" t="s">
        <v>464</v>
      </c>
      <c r="C75" s="35" t="s">
        <v>463</v>
      </c>
      <c r="D75" s="34" t="s">
        <v>4</v>
      </c>
      <c r="E75" s="36" t="s">
        <v>462</v>
      </c>
      <c r="F75" s="37" t="s">
        <v>431</v>
      </c>
      <c r="G75" s="38">
        <v>42.274999999999999</v>
      </c>
      <c r="H75" s="39">
        <v>0</v>
      </c>
      <c r="I75" s="39">
        <f>ROUND(ROUND(H75,2)*ROUND(G75,3),2)</f>
        <v>0</v>
      </c>
      <c r="O75" s="40">
        <f>(I75*21)/100</f>
        <v>0</v>
      </c>
      <c r="P75" s="40" t="s">
        <v>6</v>
      </c>
    </row>
    <row r="76" spans="1:16" x14ac:dyDescent="0.2">
      <c r="A76" s="4" t="s">
        <v>5</v>
      </c>
      <c r="E76" s="1" t="s">
        <v>4</v>
      </c>
    </row>
    <row r="77" spans="1:16" x14ac:dyDescent="0.2">
      <c r="A77" s="3" t="s">
        <v>3</v>
      </c>
      <c r="E77" s="2" t="s">
        <v>408</v>
      </c>
    </row>
    <row r="78" spans="1:16" ht="76.5" x14ac:dyDescent="0.2">
      <c r="A78" t="s">
        <v>1</v>
      </c>
      <c r="E78" s="1" t="s">
        <v>458</v>
      </c>
    </row>
    <row r="79" spans="1:16" s="40" customFormat="1" x14ac:dyDescent="0.2">
      <c r="A79" s="34" t="s">
        <v>11</v>
      </c>
      <c r="B79" s="35" t="s">
        <v>461</v>
      </c>
      <c r="C79" s="35" t="s">
        <v>460</v>
      </c>
      <c r="D79" s="34" t="s">
        <v>4</v>
      </c>
      <c r="E79" s="36" t="s">
        <v>459</v>
      </c>
      <c r="F79" s="37" t="s">
        <v>431</v>
      </c>
      <c r="G79" s="38">
        <v>382.83</v>
      </c>
      <c r="H79" s="39">
        <v>0</v>
      </c>
      <c r="I79" s="39">
        <f>ROUND(ROUND(H79,2)*ROUND(G79,3),2)</f>
        <v>0</v>
      </c>
      <c r="O79" s="40">
        <f>(I79*21)/100</f>
        <v>0</v>
      </c>
      <c r="P79" s="40" t="s">
        <v>6</v>
      </c>
    </row>
    <row r="80" spans="1:16" x14ac:dyDescent="0.2">
      <c r="A80" s="4" t="s">
        <v>5</v>
      </c>
      <c r="E80" s="1" t="s">
        <v>4</v>
      </c>
    </row>
    <row r="81" spans="1:16" x14ac:dyDescent="0.2">
      <c r="A81" s="3" t="s">
        <v>3</v>
      </c>
      <c r="E81" s="2" t="s">
        <v>408</v>
      </c>
    </row>
    <row r="82" spans="1:16" ht="76.5" x14ac:dyDescent="0.2">
      <c r="A82" t="s">
        <v>1</v>
      </c>
      <c r="E82" s="1" t="s">
        <v>458</v>
      </c>
    </row>
    <row r="83" spans="1:16" s="40" customFormat="1" x14ac:dyDescent="0.2">
      <c r="A83" s="34" t="s">
        <v>11</v>
      </c>
      <c r="B83" s="35" t="s">
        <v>457</v>
      </c>
      <c r="C83" s="35" t="s">
        <v>456</v>
      </c>
      <c r="D83" s="34" t="s">
        <v>4</v>
      </c>
      <c r="E83" s="36" t="s">
        <v>455</v>
      </c>
      <c r="F83" s="37" t="s">
        <v>431</v>
      </c>
      <c r="G83" s="38">
        <v>25.89</v>
      </c>
      <c r="H83" s="39">
        <v>0</v>
      </c>
      <c r="I83" s="39">
        <f>ROUND(ROUND(H83,2)*ROUND(G83,3),2)</f>
        <v>0</v>
      </c>
      <c r="O83" s="40">
        <f>(I83*21)/100</f>
        <v>0</v>
      </c>
      <c r="P83" s="40" t="s">
        <v>6</v>
      </c>
    </row>
    <row r="84" spans="1:16" x14ac:dyDescent="0.2">
      <c r="A84" s="4" t="s">
        <v>5</v>
      </c>
      <c r="E84" s="1" t="s">
        <v>4</v>
      </c>
    </row>
    <row r="85" spans="1:16" x14ac:dyDescent="0.2">
      <c r="A85" s="3" t="s">
        <v>3</v>
      </c>
      <c r="E85" s="2" t="s">
        <v>408</v>
      </c>
    </row>
    <row r="86" spans="1:16" ht="216.75" x14ac:dyDescent="0.2">
      <c r="A86" t="s">
        <v>1</v>
      </c>
      <c r="E86" s="1" t="s">
        <v>454</v>
      </c>
    </row>
    <row r="87" spans="1:16" x14ac:dyDescent="0.2">
      <c r="A87" s="9" t="s">
        <v>11</v>
      </c>
      <c r="B87" s="10" t="s">
        <v>453</v>
      </c>
      <c r="C87" s="10" t="s">
        <v>452</v>
      </c>
      <c r="D87" s="9" t="s">
        <v>4</v>
      </c>
      <c r="E87" s="8" t="s">
        <v>451</v>
      </c>
      <c r="F87" s="7" t="s">
        <v>431</v>
      </c>
      <c r="G87" s="6">
        <v>19.695</v>
      </c>
      <c r="H87" s="5">
        <v>0</v>
      </c>
      <c r="I87" s="5">
        <f>ROUND(ROUND(H87,2)*ROUND(G87,3),2)</f>
        <v>0</v>
      </c>
      <c r="O87">
        <f>(I87*21)/100</f>
        <v>0</v>
      </c>
      <c r="P87" t="s">
        <v>6</v>
      </c>
    </row>
    <row r="88" spans="1:16" x14ac:dyDescent="0.2">
      <c r="A88" s="4" t="s">
        <v>5</v>
      </c>
      <c r="E88" s="1" t="s">
        <v>4</v>
      </c>
    </row>
    <row r="89" spans="1:16" x14ac:dyDescent="0.2">
      <c r="A89" s="3" t="s">
        <v>3</v>
      </c>
      <c r="E89" s="2" t="s">
        <v>408</v>
      </c>
    </row>
    <row r="90" spans="1:16" ht="140.25" x14ac:dyDescent="0.2">
      <c r="A90" t="s">
        <v>1</v>
      </c>
      <c r="E90" s="1" t="s">
        <v>430</v>
      </c>
    </row>
    <row r="91" spans="1:16" s="40" customFormat="1" x14ac:dyDescent="0.2">
      <c r="A91" s="34" t="s">
        <v>11</v>
      </c>
      <c r="B91" s="35" t="s">
        <v>450</v>
      </c>
      <c r="C91" s="35" t="s">
        <v>449</v>
      </c>
      <c r="D91" s="34" t="s">
        <v>4</v>
      </c>
      <c r="E91" s="36" t="s">
        <v>448</v>
      </c>
      <c r="F91" s="37" t="s">
        <v>431</v>
      </c>
      <c r="G91" s="38">
        <v>8.8800000000000008</v>
      </c>
      <c r="H91" s="39">
        <v>0</v>
      </c>
      <c r="I91" s="39">
        <f>ROUND(ROUND(H91,2)*ROUND(G91,3),2)</f>
        <v>0</v>
      </c>
      <c r="O91" s="40">
        <f>(I91*21)/100</f>
        <v>0</v>
      </c>
      <c r="P91" s="40" t="s">
        <v>6</v>
      </c>
    </row>
    <row r="92" spans="1:16" x14ac:dyDescent="0.2">
      <c r="A92" s="4" t="s">
        <v>5</v>
      </c>
      <c r="E92" s="1" t="s">
        <v>4</v>
      </c>
    </row>
    <row r="93" spans="1:16" x14ac:dyDescent="0.2">
      <c r="A93" s="3" t="s">
        <v>3</v>
      </c>
      <c r="E93" s="2" t="s">
        <v>408</v>
      </c>
    </row>
    <row r="94" spans="1:16" ht="216.75" x14ac:dyDescent="0.2">
      <c r="A94" t="s">
        <v>1</v>
      </c>
      <c r="E94" s="1" t="s">
        <v>435</v>
      </c>
    </row>
    <row r="95" spans="1:16" x14ac:dyDescent="0.2">
      <c r="A95" s="9" t="s">
        <v>11</v>
      </c>
      <c r="B95" s="10" t="s">
        <v>447</v>
      </c>
      <c r="C95" s="10" t="s">
        <v>446</v>
      </c>
      <c r="D95" s="9" t="s">
        <v>4</v>
      </c>
      <c r="E95" s="8" t="s">
        <v>445</v>
      </c>
      <c r="F95" s="7" t="s">
        <v>431</v>
      </c>
      <c r="G95" s="6">
        <v>3.5640000000000001</v>
      </c>
      <c r="H95" s="5">
        <v>0</v>
      </c>
      <c r="I95" s="5">
        <f>ROUND(ROUND(H95,2)*ROUND(G95,3),2)</f>
        <v>0</v>
      </c>
      <c r="O95">
        <f>(I95*21)/100</f>
        <v>0</v>
      </c>
      <c r="P95" t="s">
        <v>6</v>
      </c>
    </row>
    <row r="96" spans="1:16" x14ac:dyDescent="0.2">
      <c r="A96" s="4" t="s">
        <v>5</v>
      </c>
      <c r="E96" s="1" t="s">
        <v>4</v>
      </c>
    </row>
    <row r="97" spans="1:16" x14ac:dyDescent="0.2">
      <c r="A97" s="3" t="s">
        <v>3</v>
      </c>
      <c r="E97" s="2" t="s">
        <v>408</v>
      </c>
    </row>
    <row r="98" spans="1:16" ht="140.25" x14ac:dyDescent="0.2">
      <c r="A98" t="s">
        <v>1</v>
      </c>
      <c r="E98" s="1" t="s">
        <v>430</v>
      </c>
    </row>
    <row r="99" spans="1:16" s="40" customFormat="1" x14ac:dyDescent="0.2">
      <c r="A99" s="34" t="s">
        <v>11</v>
      </c>
      <c r="B99" s="35" t="s">
        <v>444</v>
      </c>
      <c r="C99" s="35" t="s">
        <v>443</v>
      </c>
      <c r="D99" s="34" t="s">
        <v>4</v>
      </c>
      <c r="E99" s="36" t="s">
        <v>442</v>
      </c>
      <c r="F99" s="37" t="s">
        <v>431</v>
      </c>
      <c r="G99" s="38">
        <v>42.274999999999999</v>
      </c>
      <c r="H99" s="39">
        <v>0</v>
      </c>
      <c r="I99" s="39">
        <f>ROUND(ROUND(H99,2)*ROUND(G99,3),2)</f>
        <v>0</v>
      </c>
      <c r="O99" s="40">
        <f>(I99*21)/100</f>
        <v>0</v>
      </c>
      <c r="P99" s="40" t="s">
        <v>6</v>
      </c>
    </row>
    <row r="100" spans="1:16" x14ac:dyDescent="0.2">
      <c r="A100" s="4" t="s">
        <v>5</v>
      </c>
      <c r="E100" s="1" t="s">
        <v>4</v>
      </c>
    </row>
    <row r="101" spans="1:16" x14ac:dyDescent="0.2">
      <c r="A101" s="3" t="s">
        <v>3</v>
      </c>
      <c r="E101" s="2" t="s">
        <v>408</v>
      </c>
    </row>
    <row r="102" spans="1:16" ht="216.75" x14ac:dyDescent="0.2">
      <c r="A102" t="s">
        <v>1</v>
      </c>
      <c r="E102" s="1" t="s">
        <v>435</v>
      </c>
    </row>
    <row r="103" spans="1:16" x14ac:dyDescent="0.2">
      <c r="A103" s="9" t="s">
        <v>11</v>
      </c>
      <c r="B103" s="10" t="s">
        <v>441</v>
      </c>
      <c r="C103" s="10" t="s">
        <v>440</v>
      </c>
      <c r="D103" s="9" t="s">
        <v>4</v>
      </c>
      <c r="E103" s="8" t="s">
        <v>439</v>
      </c>
      <c r="F103" s="7" t="s">
        <v>431</v>
      </c>
      <c r="G103" s="6">
        <v>27.43</v>
      </c>
      <c r="H103" s="5">
        <v>0</v>
      </c>
      <c r="I103" s="5">
        <f>ROUND(ROUND(H103,2)*ROUND(G103,3),2)</f>
        <v>0</v>
      </c>
      <c r="O103">
        <f>(I103*21)/100</f>
        <v>0</v>
      </c>
      <c r="P103" t="s">
        <v>6</v>
      </c>
    </row>
    <row r="104" spans="1:16" x14ac:dyDescent="0.2">
      <c r="A104" s="4" t="s">
        <v>5</v>
      </c>
      <c r="E104" s="1" t="s">
        <v>4</v>
      </c>
    </row>
    <row r="105" spans="1:16" x14ac:dyDescent="0.2">
      <c r="A105" s="3" t="s">
        <v>3</v>
      </c>
      <c r="E105" s="2" t="s">
        <v>408</v>
      </c>
    </row>
    <row r="106" spans="1:16" ht="140.25" x14ac:dyDescent="0.2">
      <c r="A106" t="s">
        <v>1</v>
      </c>
      <c r="E106" s="1" t="s">
        <v>430</v>
      </c>
    </row>
    <row r="107" spans="1:16" s="40" customFormat="1" x14ac:dyDescent="0.2">
      <c r="A107" s="34" t="s">
        <v>11</v>
      </c>
      <c r="B107" s="35" t="s">
        <v>438</v>
      </c>
      <c r="C107" s="35" t="s">
        <v>437</v>
      </c>
      <c r="D107" s="34" t="s">
        <v>4</v>
      </c>
      <c r="E107" s="36" t="s">
        <v>436</v>
      </c>
      <c r="F107" s="37" t="s">
        <v>431</v>
      </c>
      <c r="G107" s="38">
        <v>382.83</v>
      </c>
      <c r="H107" s="39">
        <v>0</v>
      </c>
      <c r="I107" s="39">
        <f>ROUND(ROUND(H107,2)*ROUND(G107,3),2)</f>
        <v>0</v>
      </c>
      <c r="O107" s="40">
        <f>(I107*21)/100</f>
        <v>0</v>
      </c>
      <c r="P107" s="40" t="s">
        <v>6</v>
      </c>
    </row>
    <row r="108" spans="1:16" x14ac:dyDescent="0.2">
      <c r="A108" s="4" t="s">
        <v>5</v>
      </c>
      <c r="E108" s="1" t="s">
        <v>4</v>
      </c>
    </row>
    <row r="109" spans="1:16" x14ac:dyDescent="0.2">
      <c r="A109" s="3" t="s">
        <v>3</v>
      </c>
      <c r="E109" s="2" t="s">
        <v>408</v>
      </c>
    </row>
    <row r="110" spans="1:16" ht="216.75" x14ac:dyDescent="0.2">
      <c r="A110" t="s">
        <v>1</v>
      </c>
      <c r="E110" s="1" t="s">
        <v>435</v>
      </c>
    </row>
    <row r="111" spans="1:16" ht="25.5" x14ac:dyDescent="0.2">
      <c r="A111" s="9" t="s">
        <v>11</v>
      </c>
      <c r="B111" s="10" t="s">
        <v>434</v>
      </c>
      <c r="C111" s="10" t="s">
        <v>433</v>
      </c>
      <c r="D111" s="9" t="s">
        <v>4</v>
      </c>
      <c r="E111" s="8" t="s">
        <v>432</v>
      </c>
      <c r="F111" s="7" t="s">
        <v>431</v>
      </c>
      <c r="G111" s="6">
        <v>289.54000000000002</v>
      </c>
      <c r="H111" s="5">
        <v>0</v>
      </c>
      <c r="I111" s="5">
        <f>ROUND(ROUND(H111,2)*ROUND(G111,3),2)</f>
        <v>0</v>
      </c>
      <c r="O111">
        <f>(I111*21)/100</f>
        <v>0</v>
      </c>
      <c r="P111" t="s">
        <v>6</v>
      </c>
    </row>
    <row r="112" spans="1:16" x14ac:dyDescent="0.2">
      <c r="A112" s="4" t="s">
        <v>5</v>
      </c>
      <c r="E112" s="1" t="s">
        <v>4</v>
      </c>
    </row>
    <row r="113" spans="1:16" x14ac:dyDescent="0.2">
      <c r="A113" s="3" t="s">
        <v>3</v>
      </c>
      <c r="E113" s="2" t="s">
        <v>408</v>
      </c>
    </row>
    <row r="114" spans="1:16" ht="140.25" x14ac:dyDescent="0.2">
      <c r="A114" t="s">
        <v>1</v>
      </c>
      <c r="E114" s="1" t="s">
        <v>430</v>
      </c>
    </row>
    <row r="115" spans="1:16" ht="25.5" x14ac:dyDescent="0.2">
      <c r="A115" s="9" t="s">
        <v>11</v>
      </c>
      <c r="B115" s="10" t="s">
        <v>429</v>
      </c>
      <c r="C115" s="10" t="s">
        <v>428</v>
      </c>
      <c r="D115" s="9" t="s">
        <v>4</v>
      </c>
      <c r="E115" s="8" t="s">
        <v>427</v>
      </c>
      <c r="F115" s="7" t="s">
        <v>67</v>
      </c>
      <c r="G115" s="6">
        <v>150</v>
      </c>
      <c r="H115" s="5">
        <v>0</v>
      </c>
      <c r="I115" s="5">
        <f>ROUND(ROUND(H115,2)*ROUND(G115,3),2)</f>
        <v>0</v>
      </c>
      <c r="O115">
        <f>(I115*21)/100</f>
        <v>0</v>
      </c>
      <c r="P115" t="s">
        <v>6</v>
      </c>
    </row>
    <row r="116" spans="1:16" x14ac:dyDescent="0.2">
      <c r="A116" s="4" t="s">
        <v>5</v>
      </c>
      <c r="E116" s="1" t="s">
        <v>4</v>
      </c>
    </row>
    <row r="117" spans="1:16" x14ac:dyDescent="0.2">
      <c r="A117" s="3" t="s">
        <v>3</v>
      </c>
      <c r="E117" s="2" t="s">
        <v>408</v>
      </c>
    </row>
    <row r="118" spans="1:16" ht="114.75" x14ac:dyDescent="0.2">
      <c r="A118" t="s">
        <v>1</v>
      </c>
      <c r="E118" s="1" t="s">
        <v>423</v>
      </c>
    </row>
    <row r="119" spans="1:16" ht="25.5" x14ac:dyDescent="0.2">
      <c r="A119" s="9" t="s">
        <v>11</v>
      </c>
      <c r="B119" s="10" t="s">
        <v>426</v>
      </c>
      <c r="C119" s="10" t="s">
        <v>425</v>
      </c>
      <c r="D119" s="9" t="s">
        <v>4</v>
      </c>
      <c r="E119" s="8" t="s">
        <v>424</v>
      </c>
      <c r="F119" s="7" t="s">
        <v>67</v>
      </c>
      <c r="G119" s="6">
        <v>150</v>
      </c>
      <c r="H119" s="5">
        <v>0</v>
      </c>
      <c r="I119" s="5">
        <f>ROUND(ROUND(H119,2)*ROUND(G119,3),2)</f>
        <v>0</v>
      </c>
      <c r="O119">
        <f>(I119*21)/100</f>
        <v>0</v>
      </c>
      <c r="P119" t="s">
        <v>6</v>
      </c>
    </row>
    <row r="120" spans="1:16" x14ac:dyDescent="0.2">
      <c r="A120" s="4" t="s">
        <v>5</v>
      </c>
      <c r="E120" s="1" t="s">
        <v>4</v>
      </c>
    </row>
    <row r="121" spans="1:16" x14ac:dyDescent="0.2">
      <c r="A121" s="3" t="s">
        <v>3</v>
      </c>
      <c r="E121" s="2" t="s">
        <v>408</v>
      </c>
    </row>
    <row r="122" spans="1:16" ht="114.75" x14ac:dyDescent="0.2">
      <c r="A122" t="s">
        <v>1</v>
      </c>
      <c r="E122" s="1" t="s">
        <v>423</v>
      </c>
    </row>
    <row r="123" spans="1:16" ht="25.5" x14ac:dyDescent="0.2">
      <c r="A123" s="9" t="s">
        <v>11</v>
      </c>
      <c r="B123" s="10" t="s">
        <v>422</v>
      </c>
      <c r="C123" s="10" t="s">
        <v>421</v>
      </c>
      <c r="D123" s="9" t="s">
        <v>4</v>
      </c>
      <c r="E123" s="8" t="s">
        <v>420</v>
      </c>
      <c r="F123" s="7" t="s">
        <v>67</v>
      </c>
      <c r="G123" s="6">
        <v>20</v>
      </c>
      <c r="H123" s="5">
        <v>0</v>
      </c>
      <c r="I123" s="5">
        <f>ROUND(ROUND(H123,2)*ROUND(G123,3),2)</f>
        <v>0</v>
      </c>
      <c r="O123">
        <f>(I123*21)/100</f>
        <v>0</v>
      </c>
      <c r="P123" t="s">
        <v>6</v>
      </c>
    </row>
    <row r="124" spans="1:16" x14ac:dyDescent="0.2">
      <c r="A124" s="4" t="s">
        <v>5</v>
      </c>
      <c r="E124" s="1" t="s">
        <v>4</v>
      </c>
    </row>
    <row r="125" spans="1:16" x14ac:dyDescent="0.2">
      <c r="A125" s="3" t="s">
        <v>3</v>
      </c>
      <c r="E125" s="2" t="s">
        <v>408</v>
      </c>
    </row>
    <row r="126" spans="1:16" ht="127.5" x14ac:dyDescent="0.2">
      <c r="A126" t="s">
        <v>1</v>
      </c>
      <c r="E126" s="1" t="s">
        <v>416</v>
      </c>
    </row>
    <row r="127" spans="1:16" ht="25.5" x14ac:dyDescent="0.2">
      <c r="A127" s="9" t="s">
        <v>11</v>
      </c>
      <c r="B127" s="10" t="s">
        <v>419</v>
      </c>
      <c r="C127" s="10" t="s">
        <v>418</v>
      </c>
      <c r="D127" s="9" t="s">
        <v>4</v>
      </c>
      <c r="E127" s="8" t="s">
        <v>417</v>
      </c>
      <c r="F127" s="7" t="s">
        <v>67</v>
      </c>
      <c r="G127" s="6">
        <v>20</v>
      </c>
      <c r="H127" s="5">
        <v>0</v>
      </c>
      <c r="I127" s="5">
        <f>ROUND(ROUND(H127,2)*ROUND(G127,3),2)</f>
        <v>0</v>
      </c>
      <c r="O127">
        <f>(I127*21)/100</f>
        <v>0</v>
      </c>
      <c r="P127" t="s">
        <v>6</v>
      </c>
    </row>
    <row r="128" spans="1:16" x14ac:dyDescent="0.2">
      <c r="A128" s="4" t="s">
        <v>5</v>
      </c>
      <c r="E128" s="1" t="s">
        <v>4</v>
      </c>
    </row>
    <row r="129" spans="1:18" x14ac:dyDescent="0.2">
      <c r="A129" s="3" t="s">
        <v>3</v>
      </c>
      <c r="E129" s="2" t="s">
        <v>408</v>
      </c>
    </row>
    <row r="130" spans="1:18" ht="127.5" x14ac:dyDescent="0.2">
      <c r="A130" t="s">
        <v>1</v>
      </c>
      <c r="E130" s="1" t="s">
        <v>416</v>
      </c>
    </row>
    <row r="131" spans="1:18" x14ac:dyDescent="0.2">
      <c r="A131" s="9" t="s">
        <v>11</v>
      </c>
      <c r="B131" s="10" t="s">
        <v>415</v>
      </c>
      <c r="C131" s="10" t="s">
        <v>414</v>
      </c>
      <c r="D131" s="9" t="s">
        <v>4</v>
      </c>
      <c r="E131" s="8" t="s">
        <v>413</v>
      </c>
      <c r="F131" s="7" t="s">
        <v>67</v>
      </c>
      <c r="G131" s="6">
        <v>5273</v>
      </c>
      <c r="H131" s="5">
        <v>0</v>
      </c>
      <c r="I131" s="5">
        <f>ROUND(ROUND(H131,2)*ROUND(G131,3),2)</f>
        <v>0</v>
      </c>
      <c r="O131">
        <f>(I131*21)/100</f>
        <v>0</v>
      </c>
      <c r="P131" t="s">
        <v>6</v>
      </c>
    </row>
    <row r="132" spans="1:18" x14ac:dyDescent="0.2">
      <c r="A132" s="4" t="s">
        <v>5</v>
      </c>
      <c r="E132" s="1" t="s">
        <v>4</v>
      </c>
    </row>
    <row r="133" spans="1:18" x14ac:dyDescent="0.2">
      <c r="A133" s="3" t="s">
        <v>3</v>
      </c>
      <c r="E133" s="2" t="s">
        <v>408</v>
      </c>
    </row>
    <row r="134" spans="1:18" ht="102" x14ac:dyDescent="0.2">
      <c r="A134" t="s">
        <v>1</v>
      </c>
      <c r="E134" s="1" t="s">
        <v>412</v>
      </c>
    </row>
    <row r="135" spans="1:18" x14ac:dyDescent="0.2">
      <c r="A135" s="9" t="s">
        <v>11</v>
      </c>
      <c r="B135" s="10" t="s">
        <v>411</v>
      </c>
      <c r="C135" s="10" t="s">
        <v>410</v>
      </c>
      <c r="D135" s="9" t="s">
        <v>4</v>
      </c>
      <c r="E135" s="8" t="s">
        <v>409</v>
      </c>
      <c r="F135" s="7" t="s">
        <v>67</v>
      </c>
      <c r="G135" s="6">
        <v>300</v>
      </c>
      <c r="H135" s="5">
        <v>0</v>
      </c>
      <c r="I135" s="5">
        <f>ROUND(ROUND(H135,2)*ROUND(G135,3),2)</f>
        <v>0</v>
      </c>
      <c r="O135">
        <f>(I135*21)/100</f>
        <v>0</v>
      </c>
      <c r="P135" t="s">
        <v>6</v>
      </c>
    </row>
    <row r="136" spans="1:18" x14ac:dyDescent="0.2">
      <c r="A136" s="4" t="s">
        <v>5</v>
      </c>
      <c r="E136" s="1" t="s">
        <v>4</v>
      </c>
    </row>
    <row r="137" spans="1:18" x14ac:dyDescent="0.2">
      <c r="A137" s="3" t="s">
        <v>3</v>
      </c>
      <c r="E137" s="2" t="s">
        <v>408</v>
      </c>
    </row>
    <row r="138" spans="1:18" ht="102" x14ac:dyDescent="0.2">
      <c r="A138" t="s">
        <v>1</v>
      </c>
      <c r="E138" s="1" t="s">
        <v>407</v>
      </c>
    </row>
    <row r="139" spans="1:18" x14ac:dyDescent="0.2">
      <c r="A139" s="9" t="s">
        <v>11</v>
      </c>
      <c r="B139" s="10" t="s">
        <v>406</v>
      </c>
      <c r="C139" s="10" t="s">
        <v>405</v>
      </c>
      <c r="D139" s="9" t="s">
        <v>4</v>
      </c>
      <c r="E139" s="8" t="s">
        <v>404</v>
      </c>
      <c r="F139" s="7" t="s">
        <v>13</v>
      </c>
      <c r="G139" s="6">
        <v>420</v>
      </c>
      <c r="H139" s="5">
        <v>0</v>
      </c>
      <c r="I139" s="5">
        <f>ROUND(ROUND(H139,2)*ROUND(G139,3),2)</f>
        <v>0</v>
      </c>
      <c r="O139">
        <f>(I139*21)/100</f>
        <v>0</v>
      </c>
      <c r="P139" t="s">
        <v>6</v>
      </c>
    </row>
    <row r="140" spans="1:18" x14ac:dyDescent="0.2">
      <c r="A140" s="4" t="s">
        <v>5</v>
      </c>
      <c r="E140" s="1" t="s">
        <v>4</v>
      </c>
    </row>
    <row r="141" spans="1:18" x14ac:dyDescent="0.2">
      <c r="A141" s="3" t="s">
        <v>3</v>
      </c>
      <c r="E141" s="2" t="s">
        <v>172</v>
      </c>
    </row>
    <row r="142" spans="1:18" ht="114.75" x14ac:dyDescent="0.2">
      <c r="A142" t="s">
        <v>1</v>
      </c>
      <c r="E142" s="1" t="s">
        <v>403</v>
      </c>
    </row>
    <row r="143" spans="1:18" ht="12.75" customHeight="1" x14ac:dyDescent="0.2">
      <c r="A143" s="12" t="s">
        <v>64</v>
      </c>
      <c r="B143" s="12"/>
      <c r="C143" s="14" t="s">
        <v>402</v>
      </c>
      <c r="D143" s="12"/>
      <c r="E143" s="13" t="s">
        <v>401</v>
      </c>
      <c r="F143" s="12"/>
      <c r="G143" s="12"/>
      <c r="H143" s="12"/>
      <c r="I143" s="11">
        <f>0+Q143</f>
        <v>0</v>
      </c>
      <c r="O143">
        <f>0+R143</f>
        <v>0</v>
      </c>
      <c r="Q143">
        <f>0+I144+I148+I152+I156+I160+I164+I168+I172</f>
        <v>0</v>
      </c>
      <c r="R143">
        <f>0+O144+O148+O152+O156+O160+O164+O168+O172</f>
        <v>0</v>
      </c>
    </row>
    <row r="144" spans="1:18" x14ac:dyDescent="0.2">
      <c r="A144" s="9" t="s">
        <v>11</v>
      </c>
      <c r="B144" s="10" t="s">
        <v>400</v>
      </c>
      <c r="C144" s="10" t="s">
        <v>399</v>
      </c>
      <c r="D144" s="9" t="s">
        <v>4</v>
      </c>
      <c r="E144" s="8" t="s">
        <v>398</v>
      </c>
      <c r="F144" s="7" t="s">
        <v>67</v>
      </c>
      <c r="G144" s="6">
        <v>10</v>
      </c>
      <c r="H144" s="5">
        <v>0</v>
      </c>
      <c r="I144" s="5">
        <f>ROUND(ROUND(H144,2)*ROUND(G144,3),2)</f>
        <v>0</v>
      </c>
      <c r="O144">
        <f>(I144*21)/100</f>
        <v>0</v>
      </c>
      <c r="P144" t="s">
        <v>6</v>
      </c>
    </row>
    <row r="145" spans="1:16" x14ac:dyDescent="0.2">
      <c r="A145" s="4" t="s">
        <v>5</v>
      </c>
      <c r="E145" s="1" t="s">
        <v>4</v>
      </c>
    </row>
    <row r="146" spans="1:16" x14ac:dyDescent="0.2">
      <c r="A146" s="3" t="s">
        <v>3</v>
      </c>
      <c r="E146" s="2" t="s">
        <v>157</v>
      </c>
    </row>
    <row r="147" spans="1:16" ht="153" x14ac:dyDescent="0.2">
      <c r="A147" t="s">
        <v>1</v>
      </c>
      <c r="E147" s="1" t="s">
        <v>397</v>
      </c>
    </row>
    <row r="148" spans="1:16" x14ac:dyDescent="0.2">
      <c r="A148" s="9" t="s">
        <v>11</v>
      </c>
      <c r="B148" s="10" t="s">
        <v>396</v>
      </c>
      <c r="C148" s="10" t="s">
        <v>395</v>
      </c>
      <c r="D148" s="9" t="s">
        <v>4</v>
      </c>
      <c r="E148" s="8" t="s">
        <v>394</v>
      </c>
      <c r="F148" s="7" t="s">
        <v>67</v>
      </c>
      <c r="G148" s="6">
        <v>14</v>
      </c>
      <c r="H148" s="5">
        <v>0</v>
      </c>
      <c r="I148" s="5">
        <f>ROUND(ROUND(H148,2)*ROUND(G148,3),2)</f>
        <v>0</v>
      </c>
      <c r="O148">
        <f>(I148*21)/100</f>
        <v>0</v>
      </c>
      <c r="P148" t="s">
        <v>6</v>
      </c>
    </row>
    <row r="149" spans="1:16" x14ac:dyDescent="0.2">
      <c r="A149" s="4" t="s">
        <v>5</v>
      </c>
      <c r="E149" s="1" t="s">
        <v>4</v>
      </c>
    </row>
    <row r="150" spans="1:16" x14ac:dyDescent="0.2">
      <c r="A150" s="3" t="s">
        <v>3</v>
      </c>
      <c r="E150" s="2" t="s">
        <v>157</v>
      </c>
    </row>
    <row r="151" spans="1:16" ht="153" x14ac:dyDescent="0.2">
      <c r="A151" t="s">
        <v>1</v>
      </c>
      <c r="E151" s="1" t="s">
        <v>393</v>
      </c>
    </row>
    <row r="152" spans="1:16" x14ac:dyDescent="0.2">
      <c r="A152" s="9" t="s">
        <v>11</v>
      </c>
      <c r="B152" s="10" t="s">
        <v>392</v>
      </c>
      <c r="C152" s="10" t="s">
        <v>391</v>
      </c>
      <c r="D152" s="9" t="s">
        <v>4</v>
      </c>
      <c r="E152" s="8" t="s">
        <v>390</v>
      </c>
      <c r="F152" s="7" t="s">
        <v>67</v>
      </c>
      <c r="G152" s="6">
        <v>2</v>
      </c>
      <c r="H152" s="5">
        <v>0</v>
      </c>
      <c r="I152" s="5">
        <f>ROUND(ROUND(H152,2)*ROUND(G152,3),2)</f>
        <v>0</v>
      </c>
      <c r="O152">
        <f>(I152*21)/100</f>
        <v>0</v>
      </c>
      <c r="P152" t="s">
        <v>6</v>
      </c>
    </row>
    <row r="153" spans="1:16" x14ac:dyDescent="0.2">
      <c r="A153" s="4" t="s">
        <v>5</v>
      </c>
      <c r="E153" s="1" t="s">
        <v>4</v>
      </c>
    </row>
    <row r="154" spans="1:16" x14ac:dyDescent="0.2">
      <c r="A154" s="3" t="s">
        <v>3</v>
      </c>
      <c r="E154" s="2" t="s">
        <v>157</v>
      </c>
    </row>
    <row r="155" spans="1:16" ht="153" x14ac:dyDescent="0.2">
      <c r="A155" t="s">
        <v>1</v>
      </c>
      <c r="E155" s="1" t="s">
        <v>389</v>
      </c>
    </row>
    <row r="156" spans="1:16" x14ac:dyDescent="0.2">
      <c r="A156" s="9" t="s">
        <v>11</v>
      </c>
      <c r="B156" s="10" t="s">
        <v>388</v>
      </c>
      <c r="C156" s="10" t="s">
        <v>387</v>
      </c>
      <c r="D156" s="9" t="s">
        <v>4</v>
      </c>
      <c r="E156" s="8" t="s">
        <v>386</v>
      </c>
      <c r="F156" s="7" t="s">
        <v>67</v>
      </c>
      <c r="G156" s="6">
        <v>10</v>
      </c>
      <c r="H156" s="5">
        <v>0</v>
      </c>
      <c r="I156" s="5">
        <f>ROUND(ROUND(H156,2)*ROUND(G156,3),2)</f>
        <v>0</v>
      </c>
      <c r="O156">
        <f>(I156*21)/100</f>
        <v>0</v>
      </c>
      <c r="P156" t="s">
        <v>6</v>
      </c>
    </row>
    <row r="157" spans="1:16" x14ac:dyDescent="0.2">
      <c r="A157" s="4" t="s">
        <v>5</v>
      </c>
      <c r="E157" s="1" t="s">
        <v>4</v>
      </c>
    </row>
    <row r="158" spans="1:16" x14ac:dyDescent="0.2">
      <c r="A158" s="3" t="s">
        <v>3</v>
      </c>
      <c r="E158" s="2" t="s">
        <v>157</v>
      </c>
    </row>
    <row r="159" spans="1:16" ht="140.25" x14ac:dyDescent="0.2">
      <c r="A159" t="s">
        <v>1</v>
      </c>
      <c r="E159" s="1" t="s">
        <v>385</v>
      </c>
    </row>
    <row r="160" spans="1:16" x14ac:dyDescent="0.2">
      <c r="A160" s="9" t="s">
        <v>11</v>
      </c>
      <c r="B160" s="10" t="s">
        <v>384</v>
      </c>
      <c r="C160" s="10" t="s">
        <v>383</v>
      </c>
      <c r="D160" s="9" t="s">
        <v>4</v>
      </c>
      <c r="E160" s="8" t="s">
        <v>382</v>
      </c>
      <c r="F160" s="7" t="s">
        <v>67</v>
      </c>
      <c r="G160" s="6">
        <v>9</v>
      </c>
      <c r="H160" s="5">
        <v>0</v>
      </c>
      <c r="I160" s="5">
        <f>ROUND(ROUND(H160,2)*ROUND(G160,3),2)</f>
        <v>0</v>
      </c>
      <c r="O160">
        <f>(I160*21)/100</f>
        <v>0</v>
      </c>
      <c r="P160" t="s">
        <v>6</v>
      </c>
    </row>
    <row r="161" spans="1:18" x14ac:dyDescent="0.2">
      <c r="A161" s="4" t="s">
        <v>5</v>
      </c>
      <c r="E161" s="1" t="s">
        <v>4</v>
      </c>
    </row>
    <row r="162" spans="1:18" x14ac:dyDescent="0.2">
      <c r="A162" s="3" t="s">
        <v>3</v>
      </c>
      <c r="E162" s="2" t="s">
        <v>157</v>
      </c>
    </row>
    <row r="163" spans="1:18" ht="153" x14ac:dyDescent="0.2">
      <c r="A163" t="s">
        <v>1</v>
      </c>
      <c r="E163" s="1" t="s">
        <v>381</v>
      </c>
    </row>
    <row r="164" spans="1:18" x14ac:dyDescent="0.2">
      <c r="A164" s="9" t="s">
        <v>11</v>
      </c>
      <c r="B164" s="10" t="s">
        <v>380</v>
      </c>
      <c r="C164" s="10" t="s">
        <v>379</v>
      </c>
      <c r="D164" s="9" t="s">
        <v>4</v>
      </c>
      <c r="E164" s="8" t="s">
        <v>378</v>
      </c>
      <c r="F164" s="7" t="s">
        <v>67</v>
      </c>
      <c r="G164" s="6">
        <v>35</v>
      </c>
      <c r="H164" s="5">
        <v>0</v>
      </c>
      <c r="I164" s="5">
        <f>ROUND(ROUND(H164,2)*ROUND(G164,3),2)</f>
        <v>0</v>
      </c>
      <c r="O164">
        <f>(I164*21)/100</f>
        <v>0</v>
      </c>
      <c r="P164" t="s">
        <v>6</v>
      </c>
    </row>
    <row r="165" spans="1:18" x14ac:dyDescent="0.2">
      <c r="A165" s="4" t="s">
        <v>5</v>
      </c>
      <c r="E165" s="1" t="s">
        <v>4</v>
      </c>
    </row>
    <row r="166" spans="1:18" x14ac:dyDescent="0.2">
      <c r="A166" s="3" t="s">
        <v>3</v>
      </c>
      <c r="E166" s="2" t="s">
        <v>157</v>
      </c>
    </row>
    <row r="167" spans="1:18" ht="140.25" x14ac:dyDescent="0.2">
      <c r="A167" t="s">
        <v>1</v>
      </c>
      <c r="E167" s="1" t="s">
        <v>377</v>
      </c>
    </row>
    <row r="168" spans="1:18" ht="25.5" x14ac:dyDescent="0.2">
      <c r="A168" s="9" t="s">
        <v>11</v>
      </c>
      <c r="B168" s="10" t="s">
        <v>376</v>
      </c>
      <c r="C168" s="10" t="s">
        <v>375</v>
      </c>
      <c r="D168" s="9" t="s">
        <v>4</v>
      </c>
      <c r="E168" s="8" t="s">
        <v>374</v>
      </c>
      <c r="F168" s="7" t="s">
        <v>67</v>
      </c>
      <c r="G168" s="6">
        <v>19</v>
      </c>
      <c r="H168" s="5">
        <v>0</v>
      </c>
      <c r="I168" s="5">
        <f>ROUND(ROUND(H168,2)*ROUND(G168,3),2)</f>
        <v>0</v>
      </c>
      <c r="O168">
        <f>(I168*21)/100</f>
        <v>0</v>
      </c>
      <c r="P168" t="s">
        <v>6</v>
      </c>
    </row>
    <row r="169" spans="1:18" x14ac:dyDescent="0.2">
      <c r="A169" s="4" t="s">
        <v>5</v>
      </c>
      <c r="E169" s="1" t="s">
        <v>4</v>
      </c>
    </row>
    <row r="170" spans="1:18" x14ac:dyDescent="0.2">
      <c r="A170" s="3" t="s">
        <v>3</v>
      </c>
      <c r="E170" s="2" t="s">
        <v>157</v>
      </c>
    </row>
    <row r="171" spans="1:18" ht="140.25" x14ac:dyDescent="0.2">
      <c r="A171" t="s">
        <v>1</v>
      </c>
      <c r="E171" s="1" t="s">
        <v>373</v>
      </c>
    </row>
    <row r="172" spans="1:18" ht="38.25" x14ac:dyDescent="0.2">
      <c r="A172" s="9" t="s">
        <v>11</v>
      </c>
      <c r="B172" s="10" t="s">
        <v>372</v>
      </c>
      <c r="C172" s="10" t="s">
        <v>371</v>
      </c>
      <c r="D172" s="9" t="s">
        <v>4</v>
      </c>
      <c r="E172" s="8" t="s">
        <v>370</v>
      </c>
      <c r="F172" s="7" t="s">
        <v>67</v>
      </c>
      <c r="G172" s="6">
        <v>1</v>
      </c>
      <c r="H172" s="5">
        <v>0</v>
      </c>
      <c r="I172" s="5">
        <f>ROUND(ROUND(H172,2)*ROUND(G172,3),2)</f>
        <v>0</v>
      </c>
      <c r="O172">
        <f>(I172*21)/100</f>
        <v>0</v>
      </c>
      <c r="P172" t="s">
        <v>6</v>
      </c>
    </row>
    <row r="173" spans="1:18" x14ac:dyDescent="0.2">
      <c r="A173" s="4" t="s">
        <v>5</v>
      </c>
      <c r="E173" s="1" t="s">
        <v>4</v>
      </c>
    </row>
    <row r="174" spans="1:18" x14ac:dyDescent="0.2">
      <c r="A174" s="3" t="s">
        <v>3</v>
      </c>
      <c r="E174" s="2" t="s">
        <v>157</v>
      </c>
    </row>
    <row r="175" spans="1:18" ht="165.75" x14ac:dyDescent="0.2">
      <c r="A175" t="s">
        <v>1</v>
      </c>
      <c r="E175" s="1" t="s">
        <v>369</v>
      </c>
    </row>
    <row r="176" spans="1:18" ht="12.75" customHeight="1" x14ac:dyDescent="0.2">
      <c r="A176" s="12" t="s">
        <v>64</v>
      </c>
      <c r="B176" s="12"/>
      <c r="C176" s="14" t="s">
        <v>368</v>
      </c>
      <c r="D176" s="12"/>
      <c r="E176" s="13" t="s">
        <v>367</v>
      </c>
      <c r="F176" s="12"/>
      <c r="G176" s="12"/>
      <c r="H176" s="12"/>
      <c r="I176" s="11">
        <f>0+Q176</f>
        <v>0</v>
      </c>
      <c r="O176">
        <f>0+R176</f>
        <v>0</v>
      </c>
      <c r="Q176">
        <f>0+I177+I181+I185+I189+I193+I197+I201+I205+I209+I213+I217+I221+I225+I229+I233+I237+I241</f>
        <v>0</v>
      </c>
      <c r="R176">
        <f>0+O177+O181+O185+O189+O193+O197+O201+O205+O209+O213+O217+O221+O225+O229+O233+O237+O241</f>
        <v>0</v>
      </c>
    </row>
    <row r="177" spans="1:16" ht="25.5" x14ac:dyDescent="0.2">
      <c r="A177" s="9" t="s">
        <v>11</v>
      </c>
      <c r="B177" s="10" t="s">
        <v>366</v>
      </c>
      <c r="C177" s="10" t="s">
        <v>365</v>
      </c>
      <c r="D177" s="9" t="s">
        <v>4</v>
      </c>
      <c r="E177" s="8" t="s">
        <v>364</v>
      </c>
      <c r="F177" s="7" t="s">
        <v>67</v>
      </c>
      <c r="G177" s="6">
        <v>66</v>
      </c>
      <c r="H177" s="5">
        <v>0</v>
      </c>
      <c r="I177" s="5">
        <f>ROUND(ROUND(H177,2)*ROUND(G177,3),2)</f>
        <v>0</v>
      </c>
      <c r="O177">
        <f>(I177*21)/100</f>
        <v>0</v>
      </c>
      <c r="P177" t="s">
        <v>6</v>
      </c>
    </row>
    <row r="178" spans="1:16" x14ac:dyDescent="0.2">
      <c r="A178" s="4" t="s">
        <v>5</v>
      </c>
      <c r="E178" s="1" t="s">
        <v>4</v>
      </c>
    </row>
    <row r="179" spans="1:16" x14ac:dyDescent="0.2">
      <c r="A179" s="3" t="s">
        <v>3</v>
      </c>
      <c r="E179" s="2" t="s">
        <v>329</v>
      </c>
    </row>
    <row r="180" spans="1:16" ht="153" x14ac:dyDescent="0.2">
      <c r="A180" t="s">
        <v>1</v>
      </c>
      <c r="E180" s="1" t="s">
        <v>363</v>
      </c>
    </row>
    <row r="181" spans="1:16" ht="25.5" x14ac:dyDescent="0.2">
      <c r="A181" s="9" t="s">
        <v>11</v>
      </c>
      <c r="B181" s="10" t="s">
        <v>362</v>
      </c>
      <c r="C181" s="10" t="s">
        <v>361</v>
      </c>
      <c r="D181" s="9" t="s">
        <v>4</v>
      </c>
      <c r="E181" s="8" t="s">
        <v>360</v>
      </c>
      <c r="F181" s="7" t="s">
        <v>67</v>
      </c>
      <c r="G181" s="6">
        <v>94</v>
      </c>
      <c r="H181" s="5">
        <v>0</v>
      </c>
      <c r="I181" s="5">
        <f>ROUND(ROUND(H181,2)*ROUND(G181,3),2)</f>
        <v>0</v>
      </c>
      <c r="O181">
        <f>(I181*21)/100</f>
        <v>0</v>
      </c>
      <c r="P181" t="s">
        <v>6</v>
      </c>
    </row>
    <row r="182" spans="1:16" x14ac:dyDescent="0.2">
      <c r="A182" s="4" t="s">
        <v>5</v>
      </c>
      <c r="E182" s="1" t="s">
        <v>4</v>
      </c>
    </row>
    <row r="183" spans="1:16" x14ac:dyDescent="0.2">
      <c r="A183" s="3" t="s">
        <v>3</v>
      </c>
      <c r="E183" s="2" t="s">
        <v>329</v>
      </c>
    </row>
    <row r="184" spans="1:16" ht="165.75" x14ac:dyDescent="0.2">
      <c r="A184" t="s">
        <v>1</v>
      </c>
      <c r="E184" s="1" t="s">
        <v>359</v>
      </c>
    </row>
    <row r="185" spans="1:16" x14ac:dyDescent="0.2">
      <c r="A185" s="9" t="s">
        <v>11</v>
      </c>
      <c r="B185" s="10" t="s">
        <v>358</v>
      </c>
      <c r="C185" s="10" t="s">
        <v>357</v>
      </c>
      <c r="D185" s="9" t="s">
        <v>4</v>
      </c>
      <c r="E185" s="8" t="s">
        <v>356</v>
      </c>
      <c r="F185" s="7" t="s">
        <v>67</v>
      </c>
      <c r="G185" s="6">
        <v>132</v>
      </c>
      <c r="H185" s="5">
        <v>0</v>
      </c>
      <c r="I185" s="5">
        <f>ROUND(ROUND(H185,2)*ROUND(G185,3),2)</f>
        <v>0</v>
      </c>
      <c r="O185">
        <f>(I185*21)/100</f>
        <v>0</v>
      </c>
      <c r="P185" t="s">
        <v>6</v>
      </c>
    </row>
    <row r="186" spans="1:16" x14ac:dyDescent="0.2">
      <c r="A186" s="4" t="s">
        <v>5</v>
      </c>
      <c r="E186" s="1" t="s">
        <v>4</v>
      </c>
    </row>
    <row r="187" spans="1:16" x14ac:dyDescent="0.2">
      <c r="A187" s="3" t="s">
        <v>3</v>
      </c>
      <c r="E187" s="2" t="s">
        <v>329</v>
      </c>
    </row>
    <row r="188" spans="1:16" ht="114.75" x14ac:dyDescent="0.2">
      <c r="A188" t="s">
        <v>1</v>
      </c>
      <c r="E188" s="1" t="s">
        <v>355</v>
      </c>
    </row>
    <row r="189" spans="1:16" x14ac:dyDescent="0.2">
      <c r="A189" s="9" t="s">
        <v>11</v>
      </c>
      <c r="B189" s="10" t="s">
        <v>354</v>
      </c>
      <c r="C189" s="10" t="s">
        <v>353</v>
      </c>
      <c r="D189" s="9" t="s">
        <v>4</v>
      </c>
      <c r="E189" s="8" t="s">
        <v>352</v>
      </c>
      <c r="F189" s="7" t="s">
        <v>67</v>
      </c>
      <c r="G189" s="6">
        <v>132</v>
      </c>
      <c r="H189" s="5">
        <v>0</v>
      </c>
      <c r="I189" s="5">
        <f>ROUND(ROUND(H189,2)*ROUND(G189,3),2)</f>
        <v>0</v>
      </c>
      <c r="O189">
        <f>(I189*21)/100</f>
        <v>0</v>
      </c>
      <c r="P189" t="s">
        <v>6</v>
      </c>
    </row>
    <row r="190" spans="1:16" x14ac:dyDescent="0.2">
      <c r="A190" s="4" t="s">
        <v>5</v>
      </c>
      <c r="E190" s="1" t="s">
        <v>4</v>
      </c>
    </row>
    <row r="191" spans="1:16" x14ac:dyDescent="0.2">
      <c r="A191" s="3" t="s">
        <v>3</v>
      </c>
      <c r="E191" s="2" t="s">
        <v>329</v>
      </c>
    </row>
    <row r="192" spans="1:16" ht="127.5" x14ac:dyDescent="0.2">
      <c r="A192" t="s">
        <v>1</v>
      </c>
      <c r="E192" s="1" t="s">
        <v>351</v>
      </c>
    </row>
    <row r="193" spans="1:16" x14ac:dyDescent="0.2">
      <c r="A193" s="9" t="s">
        <v>11</v>
      </c>
      <c r="B193" s="10" t="s">
        <v>350</v>
      </c>
      <c r="C193" s="10" t="s">
        <v>349</v>
      </c>
      <c r="D193" s="9" t="s">
        <v>4</v>
      </c>
      <c r="E193" s="8" t="s">
        <v>348</v>
      </c>
      <c r="F193" s="7" t="s">
        <v>67</v>
      </c>
      <c r="G193" s="6">
        <v>19</v>
      </c>
      <c r="H193" s="5">
        <v>0</v>
      </c>
      <c r="I193" s="5">
        <f>ROUND(ROUND(H193,2)*ROUND(G193,3),2)</f>
        <v>0</v>
      </c>
      <c r="O193">
        <f>(I193*21)/100</f>
        <v>0</v>
      </c>
      <c r="P193" t="s">
        <v>6</v>
      </c>
    </row>
    <row r="194" spans="1:16" x14ac:dyDescent="0.2">
      <c r="A194" s="4" t="s">
        <v>5</v>
      </c>
      <c r="E194" s="1" t="s">
        <v>4</v>
      </c>
    </row>
    <row r="195" spans="1:16" x14ac:dyDescent="0.2">
      <c r="A195" s="3" t="s">
        <v>3</v>
      </c>
      <c r="E195" s="2" t="s">
        <v>329</v>
      </c>
    </row>
    <row r="196" spans="1:16" ht="140.25" x14ac:dyDescent="0.2">
      <c r="A196" t="s">
        <v>1</v>
      </c>
      <c r="E196" s="1" t="s">
        <v>347</v>
      </c>
    </row>
    <row r="197" spans="1:16" x14ac:dyDescent="0.2">
      <c r="A197" s="9" t="s">
        <v>11</v>
      </c>
      <c r="B197" s="10" t="s">
        <v>346</v>
      </c>
      <c r="C197" s="10" t="s">
        <v>345</v>
      </c>
      <c r="D197" s="9" t="s">
        <v>4</v>
      </c>
      <c r="E197" s="8" t="s">
        <v>344</v>
      </c>
      <c r="F197" s="7" t="s">
        <v>67</v>
      </c>
      <c r="G197" s="6">
        <v>132</v>
      </c>
      <c r="H197" s="5">
        <v>0</v>
      </c>
      <c r="I197" s="5">
        <f>ROUND(ROUND(H197,2)*ROUND(G197,3),2)</f>
        <v>0</v>
      </c>
      <c r="O197">
        <f>(I197*21)/100</f>
        <v>0</v>
      </c>
      <c r="P197" t="s">
        <v>6</v>
      </c>
    </row>
    <row r="198" spans="1:16" x14ac:dyDescent="0.2">
      <c r="A198" s="4" t="s">
        <v>5</v>
      </c>
      <c r="E198" s="1" t="s">
        <v>4</v>
      </c>
    </row>
    <row r="199" spans="1:16" x14ac:dyDescent="0.2">
      <c r="A199" s="3" t="s">
        <v>3</v>
      </c>
      <c r="E199" s="2" t="s">
        <v>329</v>
      </c>
    </row>
    <row r="200" spans="1:16" ht="140.25" x14ac:dyDescent="0.2">
      <c r="A200" t="s">
        <v>1</v>
      </c>
      <c r="E200" s="1" t="s">
        <v>343</v>
      </c>
    </row>
    <row r="201" spans="1:16" x14ac:dyDescent="0.2">
      <c r="A201" s="9" t="s">
        <v>11</v>
      </c>
      <c r="B201" s="10" t="s">
        <v>342</v>
      </c>
      <c r="C201" s="10" t="s">
        <v>341</v>
      </c>
      <c r="D201" s="9" t="s">
        <v>4</v>
      </c>
      <c r="E201" s="8" t="s">
        <v>340</v>
      </c>
      <c r="F201" s="7" t="s">
        <v>67</v>
      </c>
      <c r="G201" s="6">
        <v>7</v>
      </c>
      <c r="H201" s="5">
        <v>0</v>
      </c>
      <c r="I201" s="5">
        <f>ROUND(ROUND(H201,2)*ROUND(G201,3),2)</f>
        <v>0</v>
      </c>
      <c r="O201">
        <f>(I201*21)/100</f>
        <v>0</v>
      </c>
      <c r="P201" t="s">
        <v>6</v>
      </c>
    </row>
    <row r="202" spans="1:16" x14ac:dyDescent="0.2">
      <c r="A202" s="4" t="s">
        <v>5</v>
      </c>
      <c r="E202" s="1" t="s">
        <v>4</v>
      </c>
    </row>
    <row r="203" spans="1:16" x14ac:dyDescent="0.2">
      <c r="A203" s="3" t="s">
        <v>3</v>
      </c>
      <c r="E203" s="2" t="s">
        <v>329</v>
      </c>
    </row>
    <row r="204" spans="1:16" ht="140.25" x14ac:dyDescent="0.2">
      <c r="A204" t="s">
        <v>1</v>
      </c>
      <c r="E204" s="1" t="s">
        <v>333</v>
      </c>
    </row>
    <row r="205" spans="1:16" x14ac:dyDescent="0.2">
      <c r="A205" s="9" t="s">
        <v>11</v>
      </c>
      <c r="B205" s="10" t="s">
        <v>339</v>
      </c>
      <c r="C205" s="10" t="s">
        <v>338</v>
      </c>
      <c r="D205" s="9" t="s">
        <v>4</v>
      </c>
      <c r="E205" s="8" t="s">
        <v>337</v>
      </c>
      <c r="F205" s="7" t="s">
        <v>67</v>
      </c>
      <c r="G205" s="6">
        <v>7</v>
      </c>
      <c r="H205" s="5">
        <v>0</v>
      </c>
      <c r="I205" s="5">
        <f>ROUND(ROUND(H205,2)*ROUND(G205,3),2)</f>
        <v>0</v>
      </c>
      <c r="O205">
        <f>(I205*21)/100</f>
        <v>0</v>
      </c>
      <c r="P205" t="s">
        <v>6</v>
      </c>
    </row>
    <row r="206" spans="1:16" x14ac:dyDescent="0.2">
      <c r="A206" s="4" t="s">
        <v>5</v>
      </c>
      <c r="E206" s="1" t="s">
        <v>4</v>
      </c>
    </row>
    <row r="207" spans="1:16" x14ac:dyDescent="0.2">
      <c r="A207" s="3" t="s">
        <v>3</v>
      </c>
      <c r="E207" s="2" t="s">
        <v>329</v>
      </c>
    </row>
    <row r="208" spans="1:16" ht="140.25" x14ac:dyDescent="0.2">
      <c r="A208" t="s">
        <v>1</v>
      </c>
      <c r="E208" s="1" t="s">
        <v>333</v>
      </c>
    </row>
    <row r="209" spans="1:16" x14ac:dyDescent="0.2">
      <c r="A209" s="9" t="s">
        <v>11</v>
      </c>
      <c r="B209" s="10" t="s">
        <v>336</v>
      </c>
      <c r="C209" s="10" t="s">
        <v>335</v>
      </c>
      <c r="D209" s="9" t="s">
        <v>4</v>
      </c>
      <c r="E209" s="8" t="s">
        <v>334</v>
      </c>
      <c r="F209" s="7" t="s">
        <v>67</v>
      </c>
      <c r="G209" s="6">
        <v>7</v>
      </c>
      <c r="H209" s="5">
        <v>0</v>
      </c>
      <c r="I209" s="5">
        <f>ROUND(ROUND(H209,2)*ROUND(G209,3),2)</f>
        <v>0</v>
      </c>
      <c r="O209">
        <f>(I209*21)/100</f>
        <v>0</v>
      </c>
      <c r="P209" t="s">
        <v>6</v>
      </c>
    </row>
    <row r="210" spans="1:16" x14ac:dyDescent="0.2">
      <c r="A210" s="4" t="s">
        <v>5</v>
      </c>
      <c r="E210" s="1" t="s">
        <v>4</v>
      </c>
    </row>
    <row r="211" spans="1:16" x14ac:dyDescent="0.2">
      <c r="A211" s="3" t="s">
        <v>3</v>
      </c>
      <c r="E211" s="2" t="s">
        <v>329</v>
      </c>
    </row>
    <row r="212" spans="1:16" ht="140.25" x14ac:dyDescent="0.2">
      <c r="A212" t="s">
        <v>1</v>
      </c>
      <c r="E212" s="1" t="s">
        <v>333</v>
      </c>
    </row>
    <row r="213" spans="1:16" ht="25.5" x14ac:dyDescent="0.2">
      <c r="A213" s="9" t="s">
        <v>11</v>
      </c>
      <c r="B213" s="10" t="s">
        <v>332</v>
      </c>
      <c r="C213" s="10" t="s">
        <v>331</v>
      </c>
      <c r="D213" s="9" t="s">
        <v>4</v>
      </c>
      <c r="E213" s="8" t="s">
        <v>330</v>
      </c>
      <c r="F213" s="7" t="s">
        <v>67</v>
      </c>
      <c r="G213" s="6">
        <v>3</v>
      </c>
      <c r="H213" s="5">
        <v>0</v>
      </c>
      <c r="I213" s="5">
        <f>ROUND(ROUND(H213,2)*ROUND(G213,3),2)</f>
        <v>0</v>
      </c>
      <c r="O213">
        <f>(I213*21)/100</f>
        <v>0</v>
      </c>
      <c r="P213" t="s">
        <v>6</v>
      </c>
    </row>
    <row r="214" spans="1:16" x14ac:dyDescent="0.2">
      <c r="A214" s="4" t="s">
        <v>5</v>
      </c>
      <c r="E214" s="1" t="s">
        <v>4</v>
      </c>
    </row>
    <row r="215" spans="1:16" x14ac:dyDescent="0.2">
      <c r="A215" s="3" t="s">
        <v>3</v>
      </c>
      <c r="E215" s="2" t="s">
        <v>329</v>
      </c>
    </row>
    <row r="216" spans="1:16" ht="140.25" x14ac:dyDescent="0.2">
      <c r="A216" t="s">
        <v>1</v>
      </c>
      <c r="E216" s="1" t="s">
        <v>328</v>
      </c>
    </row>
    <row r="217" spans="1:16" x14ac:dyDescent="0.2">
      <c r="A217" s="9" t="s">
        <v>11</v>
      </c>
      <c r="B217" s="10" t="s">
        <v>327</v>
      </c>
      <c r="C217" s="10" t="s">
        <v>326</v>
      </c>
      <c r="D217" s="9" t="s">
        <v>4</v>
      </c>
      <c r="E217" s="8" t="s">
        <v>325</v>
      </c>
      <c r="F217" s="7" t="s">
        <v>127</v>
      </c>
      <c r="G217" s="6">
        <v>287</v>
      </c>
      <c r="H217" s="5">
        <v>0</v>
      </c>
      <c r="I217" s="5">
        <f>ROUND(ROUND(H217,2)*ROUND(G217,3),2)</f>
        <v>0</v>
      </c>
      <c r="O217">
        <f>(I217*21)/100</f>
        <v>0</v>
      </c>
      <c r="P217" t="s">
        <v>6</v>
      </c>
    </row>
    <row r="218" spans="1:16" x14ac:dyDescent="0.2">
      <c r="A218" s="4" t="s">
        <v>5</v>
      </c>
      <c r="E218" s="1" t="s">
        <v>4</v>
      </c>
    </row>
    <row r="219" spans="1:16" x14ac:dyDescent="0.2">
      <c r="A219" s="3" t="s">
        <v>3</v>
      </c>
      <c r="E219" s="2" t="s">
        <v>157</v>
      </c>
    </row>
    <row r="220" spans="1:16" ht="114.75" x14ac:dyDescent="0.2">
      <c r="A220" t="s">
        <v>1</v>
      </c>
      <c r="E220" s="1" t="s">
        <v>324</v>
      </c>
    </row>
    <row r="221" spans="1:16" x14ac:dyDescent="0.2">
      <c r="A221" s="9" t="s">
        <v>11</v>
      </c>
      <c r="B221" s="10" t="s">
        <v>323</v>
      </c>
      <c r="C221" s="10" t="s">
        <v>322</v>
      </c>
      <c r="D221" s="9" t="s">
        <v>4</v>
      </c>
      <c r="E221" s="8" t="s">
        <v>321</v>
      </c>
      <c r="F221" s="7" t="s">
        <v>67</v>
      </c>
      <c r="G221" s="6">
        <v>50</v>
      </c>
      <c r="H221" s="5">
        <v>0</v>
      </c>
      <c r="I221" s="5">
        <f>ROUND(ROUND(H221,2)*ROUND(G221,3),2)</f>
        <v>0</v>
      </c>
      <c r="O221">
        <f>(I221*21)/100</f>
        <v>0</v>
      </c>
      <c r="P221" t="s">
        <v>6</v>
      </c>
    </row>
    <row r="222" spans="1:16" x14ac:dyDescent="0.2">
      <c r="A222" s="4" t="s">
        <v>5</v>
      </c>
      <c r="E222" s="1" t="s">
        <v>4</v>
      </c>
    </row>
    <row r="223" spans="1:16" x14ac:dyDescent="0.2">
      <c r="A223" s="3" t="s">
        <v>3</v>
      </c>
      <c r="E223" s="2" t="s">
        <v>157</v>
      </c>
    </row>
    <row r="224" spans="1:16" ht="127.5" x14ac:dyDescent="0.2">
      <c r="A224" t="s">
        <v>1</v>
      </c>
      <c r="E224" s="1" t="s">
        <v>320</v>
      </c>
    </row>
    <row r="225" spans="1:16" x14ac:dyDescent="0.2">
      <c r="A225" s="9" t="s">
        <v>11</v>
      </c>
      <c r="B225" s="10" t="s">
        <v>319</v>
      </c>
      <c r="C225" s="10" t="s">
        <v>318</v>
      </c>
      <c r="D225" s="9" t="s">
        <v>4</v>
      </c>
      <c r="E225" s="8" t="s">
        <v>317</v>
      </c>
      <c r="F225" s="7" t="s">
        <v>67</v>
      </c>
      <c r="G225" s="6">
        <v>50</v>
      </c>
      <c r="H225" s="5">
        <v>0</v>
      </c>
      <c r="I225" s="5">
        <f>ROUND(ROUND(H225,2)*ROUND(G225,3),2)</f>
        <v>0</v>
      </c>
      <c r="O225">
        <f>(I225*21)/100</f>
        <v>0</v>
      </c>
      <c r="P225" t="s">
        <v>6</v>
      </c>
    </row>
    <row r="226" spans="1:16" x14ac:dyDescent="0.2">
      <c r="A226" s="4" t="s">
        <v>5</v>
      </c>
      <c r="E226" s="1" t="s">
        <v>4</v>
      </c>
    </row>
    <row r="227" spans="1:16" x14ac:dyDescent="0.2">
      <c r="A227" s="3" t="s">
        <v>3</v>
      </c>
      <c r="E227" s="2" t="s">
        <v>157</v>
      </c>
    </row>
    <row r="228" spans="1:16" ht="140.25" x14ac:dyDescent="0.2">
      <c r="A228" t="s">
        <v>1</v>
      </c>
      <c r="E228" s="1" t="s">
        <v>316</v>
      </c>
    </row>
    <row r="229" spans="1:16" x14ac:dyDescent="0.2">
      <c r="A229" s="9" t="s">
        <v>11</v>
      </c>
      <c r="B229" s="10" t="s">
        <v>315</v>
      </c>
      <c r="C229" s="10" t="s">
        <v>314</v>
      </c>
      <c r="D229" s="9" t="s">
        <v>4</v>
      </c>
      <c r="E229" s="8" t="s">
        <v>313</v>
      </c>
      <c r="F229" s="7" t="s">
        <v>127</v>
      </c>
      <c r="G229" s="6">
        <v>14</v>
      </c>
      <c r="H229" s="5">
        <v>0</v>
      </c>
      <c r="I229" s="5">
        <f>ROUND(ROUND(H229,2)*ROUND(G229,3),2)</f>
        <v>0</v>
      </c>
      <c r="O229">
        <f>(I229*21)/100</f>
        <v>0</v>
      </c>
      <c r="P229" t="s">
        <v>6</v>
      </c>
    </row>
    <row r="230" spans="1:16" x14ac:dyDescent="0.2">
      <c r="A230" s="4" t="s">
        <v>5</v>
      </c>
      <c r="E230" s="1" t="s">
        <v>4</v>
      </c>
    </row>
    <row r="231" spans="1:16" x14ac:dyDescent="0.2">
      <c r="A231" s="3" t="s">
        <v>3</v>
      </c>
      <c r="E231" s="2" t="s">
        <v>304</v>
      </c>
    </row>
    <row r="232" spans="1:16" ht="153" x14ac:dyDescent="0.2">
      <c r="A232" t="s">
        <v>1</v>
      </c>
      <c r="E232" s="1" t="s">
        <v>312</v>
      </c>
    </row>
    <row r="233" spans="1:16" x14ac:dyDescent="0.2">
      <c r="A233" s="9" t="s">
        <v>11</v>
      </c>
      <c r="B233" s="10" t="s">
        <v>311</v>
      </c>
      <c r="C233" s="10" t="s">
        <v>310</v>
      </c>
      <c r="D233" s="9" t="s">
        <v>4</v>
      </c>
      <c r="E233" s="8" t="s">
        <v>309</v>
      </c>
      <c r="F233" s="7" t="s">
        <v>67</v>
      </c>
      <c r="G233" s="6">
        <v>2</v>
      </c>
      <c r="H233" s="5">
        <v>0</v>
      </c>
      <c r="I233" s="5">
        <f>ROUND(ROUND(H233,2)*ROUND(G233,3),2)</f>
        <v>0</v>
      </c>
      <c r="O233">
        <f>(I233*21)/100</f>
        <v>0</v>
      </c>
      <c r="P233" t="s">
        <v>6</v>
      </c>
    </row>
    <row r="234" spans="1:16" x14ac:dyDescent="0.2">
      <c r="A234" s="4" t="s">
        <v>5</v>
      </c>
      <c r="E234" s="1" t="s">
        <v>4</v>
      </c>
    </row>
    <row r="235" spans="1:16" x14ac:dyDescent="0.2">
      <c r="A235" s="3" t="s">
        <v>3</v>
      </c>
      <c r="E235" s="2" t="s">
        <v>304</v>
      </c>
    </row>
    <row r="236" spans="1:16" ht="114.75" x14ac:dyDescent="0.2">
      <c r="A236" t="s">
        <v>1</v>
      </c>
      <c r="E236" s="1" t="s">
        <v>308</v>
      </c>
    </row>
    <row r="237" spans="1:16" x14ac:dyDescent="0.2">
      <c r="A237" s="9" t="s">
        <v>11</v>
      </c>
      <c r="B237" s="10" t="s">
        <v>307</v>
      </c>
      <c r="C237" s="10" t="s">
        <v>306</v>
      </c>
      <c r="D237" s="9" t="s">
        <v>4</v>
      </c>
      <c r="E237" s="8" t="s">
        <v>305</v>
      </c>
      <c r="F237" s="7" t="s">
        <v>67</v>
      </c>
      <c r="G237" s="6">
        <v>3</v>
      </c>
      <c r="H237" s="5">
        <v>0</v>
      </c>
      <c r="I237" s="5">
        <f>ROUND(ROUND(H237,2)*ROUND(G237,3),2)</f>
        <v>0</v>
      </c>
      <c r="O237">
        <f>(I237*21)/100</f>
        <v>0</v>
      </c>
      <c r="P237" t="s">
        <v>6</v>
      </c>
    </row>
    <row r="238" spans="1:16" x14ac:dyDescent="0.2">
      <c r="A238" s="4" t="s">
        <v>5</v>
      </c>
      <c r="E238" s="1" t="s">
        <v>4</v>
      </c>
    </row>
    <row r="239" spans="1:16" x14ac:dyDescent="0.2">
      <c r="A239" s="3" t="s">
        <v>3</v>
      </c>
      <c r="E239" s="2" t="s">
        <v>304</v>
      </c>
    </row>
    <row r="240" spans="1:16" ht="140.25" x14ac:dyDescent="0.2">
      <c r="A240" t="s">
        <v>1</v>
      </c>
      <c r="E240" s="1" t="s">
        <v>303</v>
      </c>
    </row>
    <row r="241" spans="1:18" x14ac:dyDescent="0.2">
      <c r="A241" s="9" t="s">
        <v>11</v>
      </c>
      <c r="B241" s="10" t="s">
        <v>302</v>
      </c>
      <c r="C241" s="10" t="s">
        <v>301</v>
      </c>
      <c r="D241" s="9" t="s">
        <v>4</v>
      </c>
      <c r="E241" s="8" t="s">
        <v>300</v>
      </c>
      <c r="F241" s="7" t="s">
        <v>67</v>
      </c>
      <c r="G241" s="6">
        <v>10</v>
      </c>
      <c r="H241" s="5">
        <v>0</v>
      </c>
      <c r="I241" s="5">
        <f>ROUND(ROUND(H241,2)*ROUND(G241,3),2)</f>
        <v>0</v>
      </c>
      <c r="O241">
        <f>(I241*21)/100</f>
        <v>0</v>
      </c>
      <c r="P241" t="s">
        <v>6</v>
      </c>
    </row>
    <row r="242" spans="1:18" x14ac:dyDescent="0.2">
      <c r="A242" s="4" t="s">
        <v>5</v>
      </c>
      <c r="E242" s="1" t="s">
        <v>4</v>
      </c>
    </row>
    <row r="243" spans="1:18" x14ac:dyDescent="0.2">
      <c r="A243" s="3" t="s">
        <v>3</v>
      </c>
      <c r="E243" s="2" t="s">
        <v>2</v>
      </c>
    </row>
    <row r="244" spans="1:18" ht="140.25" x14ac:dyDescent="0.2">
      <c r="A244" t="s">
        <v>1</v>
      </c>
      <c r="E244" s="1" t="s">
        <v>299</v>
      </c>
    </row>
    <row r="245" spans="1:18" ht="12.75" customHeight="1" x14ac:dyDescent="0.2">
      <c r="A245" s="12" t="s">
        <v>64</v>
      </c>
      <c r="B245" s="12"/>
      <c r="C245" s="14" t="s">
        <v>298</v>
      </c>
      <c r="D245" s="12"/>
      <c r="E245" s="13" t="s">
        <v>297</v>
      </c>
      <c r="F245" s="12"/>
      <c r="G245" s="12"/>
      <c r="H245" s="12"/>
      <c r="I245" s="11">
        <f>0+Q245</f>
        <v>0</v>
      </c>
      <c r="O245">
        <f>0+R245</f>
        <v>0</v>
      </c>
      <c r="Q245">
        <f>0+I246+I250+I254+I258+I262+I266+I270+I274+I278+I282+I286+I290</f>
        <v>0</v>
      </c>
      <c r="R245">
        <f>0+O246+O250+O254+O258+O262+O266+O270+O274+O278+O282+O286+O290</f>
        <v>0</v>
      </c>
    </row>
    <row r="246" spans="1:18" x14ac:dyDescent="0.2">
      <c r="A246" s="9" t="s">
        <v>11</v>
      </c>
      <c r="B246" s="10" t="s">
        <v>296</v>
      </c>
      <c r="C246" s="10" t="s">
        <v>295</v>
      </c>
      <c r="D246" s="9" t="s">
        <v>4</v>
      </c>
      <c r="E246" s="8" t="s">
        <v>294</v>
      </c>
      <c r="F246" s="7" t="s">
        <v>67</v>
      </c>
      <c r="G246" s="6">
        <v>12</v>
      </c>
      <c r="H246" s="5">
        <v>0</v>
      </c>
      <c r="I246" s="5">
        <f>ROUND(ROUND(H246,2)*ROUND(G246,3),2)</f>
        <v>0</v>
      </c>
      <c r="O246">
        <f>(I246*21)/100</f>
        <v>0</v>
      </c>
      <c r="P246" t="s">
        <v>6</v>
      </c>
    </row>
    <row r="247" spans="1:18" x14ac:dyDescent="0.2">
      <c r="A247" s="4" t="s">
        <v>5</v>
      </c>
      <c r="E247" s="1" t="s">
        <v>4</v>
      </c>
    </row>
    <row r="248" spans="1:18" x14ac:dyDescent="0.2">
      <c r="A248" s="3" t="s">
        <v>3</v>
      </c>
      <c r="E248" s="2" t="s">
        <v>157</v>
      </c>
    </row>
    <row r="249" spans="1:18" ht="153" x14ac:dyDescent="0.2">
      <c r="A249" t="s">
        <v>1</v>
      </c>
      <c r="E249" s="1" t="s">
        <v>293</v>
      </c>
    </row>
    <row r="250" spans="1:18" x14ac:dyDescent="0.2">
      <c r="A250" s="9" t="s">
        <v>11</v>
      </c>
      <c r="B250" s="10" t="s">
        <v>292</v>
      </c>
      <c r="C250" s="10" t="s">
        <v>291</v>
      </c>
      <c r="D250" s="9" t="s">
        <v>4</v>
      </c>
      <c r="E250" s="8" t="s">
        <v>290</v>
      </c>
      <c r="F250" s="7" t="s">
        <v>67</v>
      </c>
      <c r="G250" s="6">
        <v>20</v>
      </c>
      <c r="H250" s="5">
        <v>0</v>
      </c>
      <c r="I250" s="5">
        <f>ROUND(ROUND(H250,2)*ROUND(G250,3),2)</f>
        <v>0</v>
      </c>
      <c r="O250">
        <f>(I250*21)/100</f>
        <v>0</v>
      </c>
      <c r="P250" t="s">
        <v>6</v>
      </c>
    </row>
    <row r="251" spans="1:18" x14ac:dyDescent="0.2">
      <c r="A251" s="4" t="s">
        <v>5</v>
      </c>
      <c r="E251" s="1" t="s">
        <v>4</v>
      </c>
    </row>
    <row r="252" spans="1:18" x14ac:dyDescent="0.2">
      <c r="A252" s="3" t="s">
        <v>3</v>
      </c>
      <c r="E252" s="2" t="s">
        <v>157</v>
      </c>
    </row>
    <row r="253" spans="1:18" ht="153" x14ac:dyDescent="0.2">
      <c r="A253" t="s">
        <v>1</v>
      </c>
      <c r="E253" s="1" t="s">
        <v>289</v>
      </c>
    </row>
    <row r="254" spans="1:18" x14ac:dyDescent="0.2">
      <c r="A254" s="9" t="s">
        <v>11</v>
      </c>
      <c r="B254" s="10" t="s">
        <v>288</v>
      </c>
      <c r="C254" s="10" t="s">
        <v>287</v>
      </c>
      <c r="D254" s="9" t="s">
        <v>4</v>
      </c>
      <c r="E254" s="8" t="s">
        <v>286</v>
      </c>
      <c r="F254" s="7" t="s">
        <v>67</v>
      </c>
      <c r="G254" s="6">
        <v>3</v>
      </c>
      <c r="H254" s="5">
        <v>0</v>
      </c>
      <c r="I254" s="5">
        <f>ROUND(ROUND(H254,2)*ROUND(G254,3),2)</f>
        <v>0</v>
      </c>
      <c r="O254">
        <f>(I254*21)/100</f>
        <v>0</v>
      </c>
      <c r="P254" t="s">
        <v>6</v>
      </c>
    </row>
    <row r="255" spans="1:18" x14ac:dyDescent="0.2">
      <c r="A255" s="4" t="s">
        <v>5</v>
      </c>
      <c r="E255" s="1" t="s">
        <v>4</v>
      </c>
    </row>
    <row r="256" spans="1:18" x14ac:dyDescent="0.2">
      <c r="A256" s="3" t="s">
        <v>3</v>
      </c>
      <c r="E256" s="2" t="s">
        <v>157</v>
      </c>
    </row>
    <row r="257" spans="1:16" ht="153" x14ac:dyDescent="0.2">
      <c r="A257" t="s">
        <v>1</v>
      </c>
      <c r="E257" s="1" t="s">
        <v>285</v>
      </c>
    </row>
    <row r="258" spans="1:16" x14ac:dyDescent="0.2">
      <c r="A258" s="9" t="s">
        <v>11</v>
      </c>
      <c r="B258" s="10" t="s">
        <v>284</v>
      </c>
      <c r="C258" s="10" t="s">
        <v>283</v>
      </c>
      <c r="D258" s="9" t="s">
        <v>4</v>
      </c>
      <c r="E258" s="8" t="s">
        <v>282</v>
      </c>
      <c r="F258" s="7" t="s">
        <v>67</v>
      </c>
      <c r="G258" s="6">
        <v>23</v>
      </c>
      <c r="H258" s="5">
        <v>0</v>
      </c>
      <c r="I258" s="5">
        <f>ROUND(ROUND(H258,2)*ROUND(G258,3),2)</f>
        <v>0</v>
      </c>
      <c r="O258">
        <f>(I258*21)/100</f>
        <v>0</v>
      </c>
      <c r="P258" t="s">
        <v>6</v>
      </c>
    </row>
    <row r="259" spans="1:16" x14ac:dyDescent="0.2">
      <c r="A259" s="4" t="s">
        <v>5</v>
      </c>
      <c r="E259" s="1" t="s">
        <v>4</v>
      </c>
    </row>
    <row r="260" spans="1:16" x14ac:dyDescent="0.2">
      <c r="A260" s="3" t="s">
        <v>3</v>
      </c>
      <c r="E260" s="2" t="s">
        <v>157</v>
      </c>
    </row>
    <row r="261" spans="1:16" ht="140.25" x14ac:dyDescent="0.2">
      <c r="A261" t="s">
        <v>1</v>
      </c>
      <c r="E261" s="1" t="s">
        <v>281</v>
      </c>
    </row>
    <row r="262" spans="1:16" x14ac:dyDescent="0.2">
      <c r="A262" s="9" t="s">
        <v>11</v>
      </c>
      <c r="B262" s="10" t="s">
        <v>280</v>
      </c>
      <c r="C262" s="10" t="s">
        <v>279</v>
      </c>
      <c r="D262" s="9" t="s">
        <v>4</v>
      </c>
      <c r="E262" s="8" t="s">
        <v>278</v>
      </c>
      <c r="F262" s="7" t="s">
        <v>67</v>
      </c>
      <c r="G262" s="6">
        <v>1</v>
      </c>
      <c r="H262" s="5">
        <v>0</v>
      </c>
      <c r="I262" s="5">
        <f>ROUND(ROUND(H262,2)*ROUND(G262,3),2)</f>
        <v>0</v>
      </c>
      <c r="O262">
        <f>(I262*21)/100</f>
        <v>0</v>
      </c>
      <c r="P262" t="s">
        <v>6</v>
      </c>
    </row>
    <row r="263" spans="1:16" x14ac:dyDescent="0.2">
      <c r="A263" s="4" t="s">
        <v>5</v>
      </c>
      <c r="E263" s="1" t="s">
        <v>4</v>
      </c>
    </row>
    <row r="264" spans="1:16" x14ac:dyDescent="0.2">
      <c r="A264" s="3" t="s">
        <v>3</v>
      </c>
      <c r="E264" s="2" t="s">
        <v>157</v>
      </c>
    </row>
    <row r="265" spans="1:16" ht="140.25" x14ac:dyDescent="0.2">
      <c r="A265" t="s">
        <v>1</v>
      </c>
      <c r="E265" s="1" t="s">
        <v>277</v>
      </c>
    </row>
    <row r="266" spans="1:16" ht="25.5" x14ac:dyDescent="0.2">
      <c r="A266" s="9" t="s">
        <v>11</v>
      </c>
      <c r="B266" s="10" t="s">
        <v>276</v>
      </c>
      <c r="C266" s="10" t="s">
        <v>275</v>
      </c>
      <c r="D266" s="9" t="s">
        <v>4</v>
      </c>
      <c r="E266" s="8" t="s">
        <v>274</v>
      </c>
      <c r="F266" s="7" t="s">
        <v>127</v>
      </c>
      <c r="G266" s="6">
        <v>24</v>
      </c>
      <c r="H266" s="5">
        <v>0</v>
      </c>
      <c r="I266" s="5">
        <f>ROUND(ROUND(H266,2)*ROUND(G266,3),2)</f>
        <v>0</v>
      </c>
      <c r="O266">
        <f>(I266*21)/100</f>
        <v>0</v>
      </c>
      <c r="P266" t="s">
        <v>6</v>
      </c>
    </row>
    <row r="267" spans="1:16" x14ac:dyDescent="0.2">
      <c r="A267" s="4" t="s">
        <v>5</v>
      </c>
      <c r="E267" s="1" t="s">
        <v>4</v>
      </c>
    </row>
    <row r="268" spans="1:16" x14ac:dyDescent="0.2">
      <c r="A268" s="3" t="s">
        <v>3</v>
      </c>
      <c r="E268" s="2" t="s">
        <v>157</v>
      </c>
    </row>
    <row r="269" spans="1:16" ht="114.75" x14ac:dyDescent="0.2">
      <c r="A269" t="s">
        <v>1</v>
      </c>
      <c r="E269" s="1" t="s">
        <v>273</v>
      </c>
    </row>
    <row r="270" spans="1:16" ht="25.5" x14ac:dyDescent="0.2">
      <c r="A270" s="9" t="s">
        <v>11</v>
      </c>
      <c r="B270" s="10" t="s">
        <v>272</v>
      </c>
      <c r="C270" s="10" t="s">
        <v>271</v>
      </c>
      <c r="D270" s="9" t="s">
        <v>4</v>
      </c>
      <c r="E270" s="8" t="s">
        <v>270</v>
      </c>
      <c r="F270" s="7" t="s">
        <v>67</v>
      </c>
      <c r="G270" s="6">
        <v>10</v>
      </c>
      <c r="H270" s="5">
        <v>0</v>
      </c>
      <c r="I270" s="5">
        <f>ROUND(ROUND(H270,2)*ROUND(G270,3),2)</f>
        <v>0</v>
      </c>
      <c r="O270">
        <f>(I270*21)/100</f>
        <v>0</v>
      </c>
      <c r="P270" t="s">
        <v>6</v>
      </c>
    </row>
    <row r="271" spans="1:16" x14ac:dyDescent="0.2">
      <c r="A271" s="4" t="s">
        <v>5</v>
      </c>
      <c r="E271" s="1" t="s">
        <v>4</v>
      </c>
    </row>
    <row r="272" spans="1:16" x14ac:dyDescent="0.2">
      <c r="A272" s="3" t="s">
        <v>3</v>
      </c>
      <c r="E272" s="2" t="s">
        <v>157</v>
      </c>
    </row>
    <row r="273" spans="1:16" ht="127.5" x14ac:dyDescent="0.2">
      <c r="A273" t="s">
        <v>1</v>
      </c>
      <c r="E273" s="1" t="s">
        <v>269</v>
      </c>
    </row>
    <row r="274" spans="1:16" ht="25.5" x14ac:dyDescent="0.2">
      <c r="A274" s="9" t="s">
        <v>11</v>
      </c>
      <c r="B274" s="10" t="s">
        <v>268</v>
      </c>
      <c r="C274" s="10" t="s">
        <v>267</v>
      </c>
      <c r="D274" s="9" t="s">
        <v>4</v>
      </c>
      <c r="E274" s="8" t="s">
        <v>266</v>
      </c>
      <c r="F274" s="7" t="s">
        <v>67</v>
      </c>
      <c r="G274" s="6">
        <v>10</v>
      </c>
      <c r="H274" s="5">
        <v>0</v>
      </c>
      <c r="I274" s="5">
        <f>ROUND(ROUND(H274,2)*ROUND(G274,3),2)</f>
        <v>0</v>
      </c>
      <c r="O274">
        <f>(I274*21)/100</f>
        <v>0</v>
      </c>
      <c r="P274" t="s">
        <v>6</v>
      </c>
    </row>
    <row r="275" spans="1:16" x14ac:dyDescent="0.2">
      <c r="A275" s="4" t="s">
        <v>5</v>
      </c>
      <c r="E275" s="1" t="s">
        <v>4</v>
      </c>
    </row>
    <row r="276" spans="1:16" x14ac:dyDescent="0.2">
      <c r="A276" s="3" t="s">
        <v>3</v>
      </c>
      <c r="E276" s="2" t="s">
        <v>157</v>
      </c>
    </row>
    <row r="277" spans="1:16" ht="140.25" x14ac:dyDescent="0.2">
      <c r="A277" t="s">
        <v>1</v>
      </c>
      <c r="E277" s="1" t="s">
        <v>265</v>
      </c>
    </row>
    <row r="278" spans="1:16" x14ac:dyDescent="0.2">
      <c r="A278" s="9" t="s">
        <v>11</v>
      </c>
      <c r="B278" s="10" t="s">
        <v>264</v>
      </c>
      <c r="C278" s="10" t="s">
        <v>263</v>
      </c>
      <c r="D278" s="9" t="s">
        <v>4</v>
      </c>
      <c r="E278" s="8" t="s">
        <v>262</v>
      </c>
      <c r="F278" s="7" t="s">
        <v>127</v>
      </c>
      <c r="G278" s="6">
        <v>8</v>
      </c>
      <c r="H278" s="5">
        <v>0</v>
      </c>
      <c r="I278" s="5">
        <f>ROUND(ROUND(H278,2)*ROUND(G278,3),2)</f>
        <v>0</v>
      </c>
      <c r="O278">
        <f>(I278*21)/100</f>
        <v>0</v>
      </c>
      <c r="P278" t="s">
        <v>6</v>
      </c>
    </row>
    <row r="279" spans="1:16" x14ac:dyDescent="0.2">
      <c r="A279" s="4" t="s">
        <v>5</v>
      </c>
      <c r="E279" s="1" t="s">
        <v>4</v>
      </c>
    </row>
    <row r="280" spans="1:16" x14ac:dyDescent="0.2">
      <c r="A280" s="3" t="s">
        <v>3</v>
      </c>
      <c r="E280" s="2" t="s">
        <v>157</v>
      </c>
    </row>
    <row r="281" spans="1:16" ht="114.75" x14ac:dyDescent="0.2">
      <c r="A281" t="s">
        <v>1</v>
      </c>
      <c r="E281" s="1" t="s">
        <v>261</v>
      </c>
    </row>
    <row r="282" spans="1:16" x14ac:dyDescent="0.2">
      <c r="A282" s="9" t="s">
        <v>11</v>
      </c>
      <c r="B282" s="10" t="s">
        <v>260</v>
      </c>
      <c r="C282" s="10" t="s">
        <v>259</v>
      </c>
      <c r="D282" s="9" t="s">
        <v>4</v>
      </c>
      <c r="E282" s="8" t="s">
        <v>258</v>
      </c>
      <c r="F282" s="7" t="s">
        <v>67</v>
      </c>
      <c r="G282" s="6">
        <v>2</v>
      </c>
      <c r="H282" s="5">
        <v>0</v>
      </c>
      <c r="I282" s="5">
        <f>ROUND(ROUND(H282,2)*ROUND(G282,3),2)</f>
        <v>0</v>
      </c>
      <c r="O282">
        <f>(I282*21)/100</f>
        <v>0</v>
      </c>
      <c r="P282" t="s">
        <v>6</v>
      </c>
    </row>
    <row r="283" spans="1:16" x14ac:dyDescent="0.2">
      <c r="A283" s="4" t="s">
        <v>5</v>
      </c>
      <c r="E283" s="1" t="s">
        <v>4</v>
      </c>
    </row>
    <row r="284" spans="1:16" x14ac:dyDescent="0.2">
      <c r="A284" s="3" t="s">
        <v>3</v>
      </c>
      <c r="E284" s="2" t="s">
        <v>157</v>
      </c>
    </row>
    <row r="285" spans="1:16" ht="153" x14ac:dyDescent="0.2">
      <c r="A285" t="s">
        <v>1</v>
      </c>
      <c r="E285" s="1" t="s">
        <v>257</v>
      </c>
    </row>
    <row r="286" spans="1:16" x14ac:dyDescent="0.2">
      <c r="A286" s="9" t="s">
        <v>11</v>
      </c>
      <c r="B286" s="10" t="s">
        <v>256</v>
      </c>
      <c r="C286" s="10" t="s">
        <v>255</v>
      </c>
      <c r="D286" s="9" t="s">
        <v>4</v>
      </c>
      <c r="E286" s="8" t="s">
        <v>254</v>
      </c>
      <c r="F286" s="7" t="s">
        <v>67</v>
      </c>
      <c r="G286" s="6">
        <v>2</v>
      </c>
      <c r="H286" s="5">
        <v>0</v>
      </c>
      <c r="I286" s="5">
        <f>ROUND(ROUND(H286,2)*ROUND(G286,3),2)</f>
        <v>0</v>
      </c>
      <c r="O286">
        <f>(I286*21)/100</f>
        <v>0</v>
      </c>
      <c r="P286" t="s">
        <v>6</v>
      </c>
    </row>
    <row r="287" spans="1:16" x14ac:dyDescent="0.2">
      <c r="A287" s="4" t="s">
        <v>5</v>
      </c>
      <c r="E287" s="1" t="s">
        <v>4</v>
      </c>
    </row>
    <row r="288" spans="1:16" x14ac:dyDescent="0.2">
      <c r="A288" s="3" t="s">
        <v>3</v>
      </c>
      <c r="E288" s="2" t="s">
        <v>157</v>
      </c>
    </row>
    <row r="289" spans="1:18" ht="127.5" x14ac:dyDescent="0.2">
      <c r="A289" t="s">
        <v>1</v>
      </c>
      <c r="E289" s="1" t="s">
        <v>253</v>
      </c>
    </row>
    <row r="290" spans="1:18" x14ac:dyDescent="0.2">
      <c r="A290" s="9" t="s">
        <v>11</v>
      </c>
      <c r="B290" s="10" t="s">
        <v>252</v>
      </c>
      <c r="C290" s="10" t="s">
        <v>251</v>
      </c>
      <c r="D290" s="9" t="s">
        <v>4</v>
      </c>
      <c r="E290" s="8" t="s">
        <v>250</v>
      </c>
      <c r="F290" s="7" t="s">
        <v>103</v>
      </c>
      <c r="G290" s="6">
        <v>672</v>
      </c>
      <c r="H290" s="5">
        <v>0</v>
      </c>
      <c r="I290" s="5">
        <f>ROUND(ROUND(H290,2)*ROUND(G290,3),2)</f>
        <v>0</v>
      </c>
      <c r="O290">
        <f>(I290*21)/100</f>
        <v>0</v>
      </c>
      <c r="P290" t="s">
        <v>6</v>
      </c>
    </row>
    <row r="291" spans="1:18" x14ac:dyDescent="0.2">
      <c r="A291" s="4" t="s">
        <v>5</v>
      </c>
      <c r="E291" s="1" t="s">
        <v>4</v>
      </c>
    </row>
    <row r="292" spans="1:18" x14ac:dyDescent="0.2">
      <c r="A292" s="3" t="s">
        <v>3</v>
      </c>
      <c r="E292" s="2" t="s">
        <v>157</v>
      </c>
    </row>
    <row r="293" spans="1:18" ht="114.75" x14ac:dyDescent="0.2">
      <c r="A293" t="s">
        <v>1</v>
      </c>
      <c r="E293" s="1" t="s">
        <v>249</v>
      </c>
    </row>
    <row r="294" spans="1:18" ht="12.75" customHeight="1" x14ac:dyDescent="0.2">
      <c r="A294" s="12" t="s">
        <v>64</v>
      </c>
      <c r="B294" s="12"/>
      <c r="C294" s="14" t="s">
        <v>248</v>
      </c>
      <c r="D294" s="12"/>
      <c r="E294" s="13" t="s">
        <v>247</v>
      </c>
      <c r="F294" s="12"/>
      <c r="G294" s="12"/>
      <c r="H294" s="12"/>
      <c r="I294" s="11">
        <f>0+Q294</f>
        <v>0</v>
      </c>
      <c r="O294">
        <f>0+R294</f>
        <v>0</v>
      </c>
      <c r="Q294">
        <f>0+I295+I299+I303+I307+I311+I315+I319+I323+I327+I331+I335+I339+I343+I347+I351+I355+I359+I363</f>
        <v>0</v>
      </c>
      <c r="R294">
        <f>0+O295+O299+O303+O307+O311+O315+O319+O323+O327+O331+O335+O339+O343+O347+O351+O355+O359+O363</f>
        <v>0</v>
      </c>
    </row>
    <row r="295" spans="1:18" x14ac:dyDescent="0.2">
      <c r="A295" s="9" t="s">
        <v>11</v>
      </c>
      <c r="B295" s="10" t="s">
        <v>246</v>
      </c>
      <c r="C295" s="10" t="s">
        <v>245</v>
      </c>
      <c r="D295" s="9" t="s">
        <v>4</v>
      </c>
      <c r="E295" s="8" t="s">
        <v>244</v>
      </c>
      <c r="F295" s="7" t="s">
        <v>67</v>
      </c>
      <c r="G295" s="6">
        <v>7</v>
      </c>
      <c r="H295" s="5">
        <v>0</v>
      </c>
      <c r="I295" s="5">
        <f>ROUND(ROUND(H295,2)*ROUND(G295,3),2)</f>
        <v>0</v>
      </c>
      <c r="O295">
        <f>(I295*21)/100</f>
        <v>0</v>
      </c>
      <c r="P295" t="s">
        <v>6</v>
      </c>
    </row>
    <row r="296" spans="1:18" x14ac:dyDescent="0.2">
      <c r="A296" s="4" t="s">
        <v>5</v>
      </c>
      <c r="E296" s="1" t="s">
        <v>4</v>
      </c>
    </row>
    <row r="297" spans="1:18" x14ac:dyDescent="0.2">
      <c r="A297" s="3" t="s">
        <v>3</v>
      </c>
      <c r="E297" s="2" t="s">
        <v>138</v>
      </c>
    </row>
    <row r="298" spans="1:18" ht="127.5" x14ac:dyDescent="0.2">
      <c r="A298" t="s">
        <v>1</v>
      </c>
      <c r="E298" s="1" t="s">
        <v>243</v>
      </c>
    </row>
    <row r="299" spans="1:18" x14ac:dyDescent="0.2">
      <c r="A299" s="9" t="s">
        <v>11</v>
      </c>
      <c r="B299" s="10" t="s">
        <v>242</v>
      </c>
      <c r="C299" s="10" t="s">
        <v>241</v>
      </c>
      <c r="D299" s="9" t="s">
        <v>4</v>
      </c>
      <c r="E299" s="8" t="s">
        <v>240</v>
      </c>
      <c r="F299" s="7" t="s">
        <v>67</v>
      </c>
      <c r="G299" s="6">
        <v>28</v>
      </c>
      <c r="H299" s="5">
        <v>0</v>
      </c>
      <c r="I299" s="5">
        <f>ROUND(ROUND(H299,2)*ROUND(G299,3),2)</f>
        <v>0</v>
      </c>
      <c r="O299">
        <f>(I299*21)/100</f>
        <v>0</v>
      </c>
      <c r="P299" t="s">
        <v>6</v>
      </c>
    </row>
    <row r="300" spans="1:18" x14ac:dyDescent="0.2">
      <c r="A300" s="4" t="s">
        <v>5</v>
      </c>
      <c r="E300" s="1" t="s">
        <v>4</v>
      </c>
    </row>
    <row r="301" spans="1:18" x14ac:dyDescent="0.2">
      <c r="A301" s="3" t="s">
        <v>3</v>
      </c>
      <c r="E301" s="2" t="s">
        <v>138</v>
      </c>
    </row>
    <row r="302" spans="1:18" ht="127.5" x14ac:dyDescent="0.2">
      <c r="A302" t="s">
        <v>1</v>
      </c>
      <c r="E302" s="1" t="s">
        <v>239</v>
      </c>
    </row>
    <row r="303" spans="1:18" x14ac:dyDescent="0.2">
      <c r="A303" s="9" t="s">
        <v>11</v>
      </c>
      <c r="B303" s="10" t="s">
        <v>238</v>
      </c>
      <c r="C303" s="10" t="s">
        <v>237</v>
      </c>
      <c r="D303" s="9" t="s">
        <v>4</v>
      </c>
      <c r="E303" s="8" t="s">
        <v>236</v>
      </c>
      <c r="F303" s="7" t="s">
        <v>67</v>
      </c>
      <c r="G303" s="6">
        <v>270</v>
      </c>
      <c r="H303" s="5">
        <v>0</v>
      </c>
      <c r="I303" s="5">
        <f>ROUND(ROUND(H303,2)*ROUND(G303,3),2)</f>
        <v>0</v>
      </c>
      <c r="O303">
        <f>(I303*21)/100</f>
        <v>0</v>
      </c>
      <c r="P303" t="s">
        <v>6</v>
      </c>
    </row>
    <row r="304" spans="1:18" x14ac:dyDescent="0.2">
      <c r="A304" s="4" t="s">
        <v>5</v>
      </c>
      <c r="E304" s="1" t="s">
        <v>4</v>
      </c>
    </row>
    <row r="305" spans="1:16" x14ac:dyDescent="0.2">
      <c r="A305" s="3" t="s">
        <v>3</v>
      </c>
      <c r="E305" s="2" t="s">
        <v>138</v>
      </c>
    </row>
    <row r="306" spans="1:16" ht="127.5" x14ac:dyDescent="0.2">
      <c r="A306" t="s">
        <v>1</v>
      </c>
      <c r="E306" s="1" t="s">
        <v>235</v>
      </c>
    </row>
    <row r="307" spans="1:16" x14ac:dyDescent="0.2">
      <c r="A307" s="9" t="s">
        <v>11</v>
      </c>
      <c r="B307" s="10" t="s">
        <v>234</v>
      </c>
      <c r="C307" s="10" t="s">
        <v>233</v>
      </c>
      <c r="D307" s="9" t="s">
        <v>4</v>
      </c>
      <c r="E307" s="8" t="s">
        <v>232</v>
      </c>
      <c r="F307" s="7" t="s">
        <v>67</v>
      </c>
      <c r="G307" s="6">
        <v>3</v>
      </c>
      <c r="H307" s="5">
        <v>0</v>
      </c>
      <c r="I307" s="5">
        <f>ROUND(ROUND(H307,2)*ROUND(G307,3),2)</f>
        <v>0</v>
      </c>
      <c r="O307">
        <f>(I307*21)/100</f>
        <v>0</v>
      </c>
      <c r="P307" t="s">
        <v>6</v>
      </c>
    </row>
    <row r="308" spans="1:16" x14ac:dyDescent="0.2">
      <c r="A308" s="4" t="s">
        <v>5</v>
      </c>
      <c r="E308" s="1" t="s">
        <v>4</v>
      </c>
    </row>
    <row r="309" spans="1:16" x14ac:dyDescent="0.2">
      <c r="A309" s="3" t="s">
        <v>3</v>
      </c>
      <c r="E309" s="2" t="s">
        <v>138</v>
      </c>
    </row>
    <row r="310" spans="1:16" ht="127.5" x14ac:dyDescent="0.2">
      <c r="A310" t="s">
        <v>1</v>
      </c>
      <c r="E310" s="1" t="s">
        <v>231</v>
      </c>
    </row>
    <row r="311" spans="1:16" x14ac:dyDescent="0.2">
      <c r="A311" s="9" t="s">
        <v>11</v>
      </c>
      <c r="B311" s="10" t="s">
        <v>230</v>
      </c>
      <c r="C311" s="10" t="s">
        <v>229</v>
      </c>
      <c r="D311" s="9" t="s">
        <v>4</v>
      </c>
      <c r="E311" s="8" t="s">
        <v>228</v>
      </c>
      <c r="F311" s="7" t="s">
        <v>67</v>
      </c>
      <c r="G311" s="6">
        <v>1</v>
      </c>
      <c r="H311" s="5">
        <v>0</v>
      </c>
      <c r="I311" s="5">
        <f>ROUND(ROUND(H311,2)*ROUND(G311,3),2)</f>
        <v>0</v>
      </c>
      <c r="O311">
        <f>(I311*21)/100</f>
        <v>0</v>
      </c>
      <c r="P311" t="s">
        <v>6</v>
      </c>
    </row>
    <row r="312" spans="1:16" x14ac:dyDescent="0.2">
      <c r="A312" s="4" t="s">
        <v>5</v>
      </c>
      <c r="E312" s="1" t="s">
        <v>4</v>
      </c>
    </row>
    <row r="313" spans="1:16" x14ac:dyDescent="0.2">
      <c r="A313" s="3" t="s">
        <v>3</v>
      </c>
      <c r="E313" s="2" t="s">
        <v>138</v>
      </c>
    </row>
    <row r="314" spans="1:16" ht="127.5" x14ac:dyDescent="0.2">
      <c r="A314" t="s">
        <v>1</v>
      </c>
      <c r="E314" s="1" t="s">
        <v>227</v>
      </c>
    </row>
    <row r="315" spans="1:16" ht="25.5" x14ac:dyDescent="0.2">
      <c r="A315" s="9" t="s">
        <v>11</v>
      </c>
      <c r="B315" s="10" t="s">
        <v>226</v>
      </c>
      <c r="C315" s="10" t="s">
        <v>225</v>
      </c>
      <c r="D315" s="9" t="s">
        <v>4</v>
      </c>
      <c r="E315" s="8" t="s">
        <v>224</v>
      </c>
      <c r="F315" s="7" t="s">
        <v>181</v>
      </c>
      <c r="G315" s="6">
        <v>20</v>
      </c>
      <c r="H315" s="5">
        <v>0</v>
      </c>
      <c r="I315" s="5">
        <f>ROUND(ROUND(H315,2)*ROUND(G315,3),2)</f>
        <v>0</v>
      </c>
      <c r="O315">
        <f>(I315*21)/100</f>
        <v>0</v>
      </c>
      <c r="P315" t="s">
        <v>6</v>
      </c>
    </row>
    <row r="316" spans="1:16" x14ac:dyDescent="0.2">
      <c r="A316" s="4" t="s">
        <v>5</v>
      </c>
      <c r="E316" s="1" t="s">
        <v>4</v>
      </c>
    </row>
    <row r="317" spans="1:16" x14ac:dyDescent="0.2">
      <c r="A317" s="3" t="s">
        <v>3</v>
      </c>
      <c r="E317" s="2" t="s">
        <v>223</v>
      </c>
    </row>
    <row r="318" spans="1:16" ht="140.25" x14ac:dyDescent="0.2">
      <c r="A318" t="s">
        <v>1</v>
      </c>
      <c r="E318" s="1" t="s">
        <v>222</v>
      </c>
    </row>
    <row r="319" spans="1:16" x14ac:dyDescent="0.2">
      <c r="A319" s="9" t="s">
        <v>11</v>
      </c>
      <c r="B319" s="10" t="s">
        <v>221</v>
      </c>
      <c r="C319" s="10" t="s">
        <v>220</v>
      </c>
      <c r="D319" s="9" t="s">
        <v>4</v>
      </c>
      <c r="E319" s="8" t="s">
        <v>219</v>
      </c>
      <c r="F319" s="7" t="s">
        <v>67</v>
      </c>
      <c r="G319" s="6">
        <v>1</v>
      </c>
      <c r="H319" s="5">
        <v>0</v>
      </c>
      <c r="I319" s="5">
        <f>ROUND(ROUND(H319,2)*ROUND(G319,3),2)</f>
        <v>0</v>
      </c>
      <c r="O319">
        <f>(I319*21)/100</f>
        <v>0</v>
      </c>
      <c r="P319" t="s">
        <v>6</v>
      </c>
    </row>
    <row r="320" spans="1:16" x14ac:dyDescent="0.2">
      <c r="A320" s="4" t="s">
        <v>5</v>
      </c>
      <c r="E320" s="1" t="s">
        <v>4</v>
      </c>
    </row>
    <row r="321" spans="1:16" x14ac:dyDescent="0.2">
      <c r="A321" s="3" t="s">
        <v>3</v>
      </c>
      <c r="E321" s="2" t="s">
        <v>138</v>
      </c>
    </row>
    <row r="322" spans="1:16" ht="127.5" x14ac:dyDescent="0.2">
      <c r="A322" t="s">
        <v>1</v>
      </c>
      <c r="E322" s="1" t="s">
        <v>218</v>
      </c>
    </row>
    <row r="323" spans="1:16" x14ac:dyDescent="0.2">
      <c r="A323" s="9" t="s">
        <v>11</v>
      </c>
      <c r="B323" s="10" t="s">
        <v>217</v>
      </c>
      <c r="C323" s="10" t="s">
        <v>216</v>
      </c>
      <c r="D323" s="9" t="s">
        <v>4</v>
      </c>
      <c r="E323" s="8" t="s">
        <v>215</v>
      </c>
      <c r="F323" s="7" t="s">
        <v>67</v>
      </c>
      <c r="G323" s="6">
        <v>1</v>
      </c>
      <c r="H323" s="5">
        <v>0</v>
      </c>
      <c r="I323" s="5">
        <f>ROUND(ROUND(H323,2)*ROUND(G323,3),2)</f>
        <v>0</v>
      </c>
      <c r="O323">
        <f>(I323*21)/100</f>
        <v>0</v>
      </c>
      <c r="P323" t="s">
        <v>6</v>
      </c>
    </row>
    <row r="324" spans="1:16" x14ac:dyDescent="0.2">
      <c r="A324" s="4" t="s">
        <v>5</v>
      </c>
      <c r="E324" s="1" t="s">
        <v>4</v>
      </c>
    </row>
    <row r="325" spans="1:16" x14ac:dyDescent="0.2">
      <c r="A325" s="3" t="s">
        <v>3</v>
      </c>
      <c r="E325" s="2" t="s">
        <v>138</v>
      </c>
    </row>
    <row r="326" spans="1:16" ht="140.25" x14ac:dyDescent="0.2">
      <c r="A326" t="s">
        <v>1</v>
      </c>
      <c r="E326" s="1" t="s">
        <v>214</v>
      </c>
    </row>
    <row r="327" spans="1:16" x14ac:dyDescent="0.2">
      <c r="A327" s="9" t="s">
        <v>11</v>
      </c>
      <c r="B327" s="10" t="s">
        <v>213</v>
      </c>
      <c r="C327" s="10" t="s">
        <v>212</v>
      </c>
      <c r="D327" s="9" t="s">
        <v>4</v>
      </c>
      <c r="E327" s="8" t="s">
        <v>211</v>
      </c>
      <c r="F327" s="7" t="s">
        <v>67</v>
      </c>
      <c r="G327" s="6">
        <v>1</v>
      </c>
      <c r="H327" s="5">
        <v>0</v>
      </c>
      <c r="I327" s="5">
        <f>ROUND(ROUND(H327,2)*ROUND(G327,3),2)</f>
        <v>0</v>
      </c>
      <c r="O327">
        <f>(I327*21)/100</f>
        <v>0</v>
      </c>
      <c r="P327" t="s">
        <v>6</v>
      </c>
    </row>
    <row r="328" spans="1:16" x14ac:dyDescent="0.2">
      <c r="A328" s="4" t="s">
        <v>5</v>
      </c>
      <c r="E328" s="1" t="s">
        <v>4</v>
      </c>
    </row>
    <row r="329" spans="1:16" x14ac:dyDescent="0.2">
      <c r="A329" s="3" t="s">
        <v>3</v>
      </c>
      <c r="E329" s="2" t="s">
        <v>210</v>
      </c>
    </row>
    <row r="330" spans="1:16" ht="127.5" x14ac:dyDescent="0.2">
      <c r="A330" t="s">
        <v>1</v>
      </c>
      <c r="E330" s="1" t="s">
        <v>209</v>
      </c>
    </row>
    <row r="331" spans="1:16" x14ac:dyDescent="0.2">
      <c r="A331" s="9" t="s">
        <v>11</v>
      </c>
      <c r="B331" s="10" t="s">
        <v>208</v>
      </c>
      <c r="C331" s="10" t="s">
        <v>207</v>
      </c>
      <c r="D331" s="9" t="s">
        <v>4</v>
      </c>
      <c r="E331" s="8" t="s">
        <v>206</v>
      </c>
      <c r="F331" s="7" t="s">
        <v>67</v>
      </c>
      <c r="G331" s="6">
        <v>3</v>
      </c>
      <c r="H331" s="5">
        <v>0</v>
      </c>
      <c r="I331" s="5">
        <f>ROUND(ROUND(H331,2)*ROUND(G331,3),2)</f>
        <v>0</v>
      </c>
      <c r="O331">
        <f>(I331*21)/100</f>
        <v>0</v>
      </c>
      <c r="P331" t="s">
        <v>6</v>
      </c>
    </row>
    <row r="332" spans="1:16" x14ac:dyDescent="0.2">
      <c r="A332" s="4" t="s">
        <v>5</v>
      </c>
      <c r="E332" s="1" t="s">
        <v>4</v>
      </c>
    </row>
    <row r="333" spans="1:16" x14ac:dyDescent="0.2">
      <c r="A333" s="3" t="s">
        <v>3</v>
      </c>
      <c r="E333" s="2" t="s">
        <v>138</v>
      </c>
    </row>
    <row r="334" spans="1:16" ht="127.5" x14ac:dyDescent="0.2">
      <c r="A334" t="s">
        <v>1</v>
      </c>
      <c r="E334" s="1" t="s">
        <v>205</v>
      </c>
    </row>
    <row r="335" spans="1:16" x14ac:dyDescent="0.2">
      <c r="A335" s="9" t="s">
        <v>11</v>
      </c>
      <c r="B335" s="10" t="s">
        <v>204</v>
      </c>
      <c r="C335" s="10" t="s">
        <v>203</v>
      </c>
      <c r="D335" s="9" t="s">
        <v>4</v>
      </c>
      <c r="E335" s="8" t="s">
        <v>202</v>
      </c>
      <c r="F335" s="7" t="s">
        <v>67</v>
      </c>
      <c r="G335" s="6">
        <v>58</v>
      </c>
      <c r="H335" s="5">
        <v>0</v>
      </c>
      <c r="I335" s="5">
        <f>ROUND(ROUND(H335,2)*ROUND(G335,3),2)</f>
        <v>0</v>
      </c>
      <c r="O335">
        <f>(I335*21)/100</f>
        <v>0</v>
      </c>
      <c r="P335" t="s">
        <v>6</v>
      </c>
    </row>
    <row r="336" spans="1:16" x14ac:dyDescent="0.2">
      <c r="A336" s="4" t="s">
        <v>5</v>
      </c>
      <c r="E336" s="1" t="s">
        <v>4</v>
      </c>
    </row>
    <row r="337" spans="1:16" x14ac:dyDescent="0.2">
      <c r="A337" s="3" t="s">
        <v>3</v>
      </c>
      <c r="E337" s="2" t="s">
        <v>172</v>
      </c>
    </row>
    <row r="338" spans="1:16" ht="127.5" x14ac:dyDescent="0.2">
      <c r="A338" t="s">
        <v>1</v>
      </c>
      <c r="E338" s="1" t="s">
        <v>201</v>
      </c>
    </row>
    <row r="339" spans="1:16" ht="25.5" x14ac:dyDescent="0.2">
      <c r="A339" s="9" t="s">
        <v>11</v>
      </c>
      <c r="B339" s="10" t="s">
        <v>200</v>
      </c>
      <c r="C339" s="10" t="s">
        <v>199</v>
      </c>
      <c r="D339" s="9" t="s">
        <v>4</v>
      </c>
      <c r="E339" s="8" t="s">
        <v>198</v>
      </c>
      <c r="F339" s="7" t="s">
        <v>67</v>
      </c>
      <c r="G339" s="6">
        <v>2</v>
      </c>
      <c r="H339" s="5">
        <v>0</v>
      </c>
      <c r="I339" s="5">
        <f>ROUND(ROUND(H339,2)*ROUND(G339,3),2)</f>
        <v>0</v>
      </c>
      <c r="O339">
        <f>(I339*21)/100</f>
        <v>0</v>
      </c>
      <c r="P339" t="s">
        <v>6</v>
      </c>
    </row>
    <row r="340" spans="1:16" x14ac:dyDescent="0.2">
      <c r="A340" s="4" t="s">
        <v>5</v>
      </c>
      <c r="E340" s="1" t="s">
        <v>4</v>
      </c>
    </row>
    <row r="341" spans="1:16" x14ac:dyDescent="0.2">
      <c r="A341" s="3" t="s">
        <v>3</v>
      </c>
      <c r="E341" s="2" t="s">
        <v>138</v>
      </c>
    </row>
    <row r="342" spans="1:16" ht="127.5" x14ac:dyDescent="0.2">
      <c r="A342" t="s">
        <v>1</v>
      </c>
      <c r="E342" s="1" t="s">
        <v>197</v>
      </c>
    </row>
    <row r="343" spans="1:16" x14ac:dyDescent="0.2">
      <c r="A343" s="9" t="s">
        <v>11</v>
      </c>
      <c r="B343" s="10" t="s">
        <v>196</v>
      </c>
      <c r="C343" s="10" t="s">
        <v>195</v>
      </c>
      <c r="D343" s="9" t="s">
        <v>4</v>
      </c>
      <c r="E343" s="8" t="s">
        <v>194</v>
      </c>
      <c r="F343" s="7" t="s">
        <v>67</v>
      </c>
      <c r="G343" s="6">
        <v>2</v>
      </c>
      <c r="H343" s="5">
        <v>0</v>
      </c>
      <c r="I343" s="5">
        <f>ROUND(ROUND(H343,2)*ROUND(G343,3),2)</f>
        <v>0</v>
      </c>
      <c r="O343">
        <f>(I343*21)/100</f>
        <v>0</v>
      </c>
      <c r="P343" t="s">
        <v>6</v>
      </c>
    </row>
    <row r="344" spans="1:16" x14ac:dyDescent="0.2">
      <c r="A344" s="4" t="s">
        <v>5</v>
      </c>
      <c r="E344" s="1" t="s">
        <v>4</v>
      </c>
    </row>
    <row r="345" spans="1:16" x14ac:dyDescent="0.2">
      <c r="A345" s="3" t="s">
        <v>3</v>
      </c>
      <c r="E345" s="2" t="s">
        <v>138</v>
      </c>
    </row>
    <row r="346" spans="1:16" ht="127.5" x14ac:dyDescent="0.2">
      <c r="A346" t="s">
        <v>1</v>
      </c>
      <c r="E346" s="1" t="s">
        <v>193</v>
      </c>
    </row>
    <row r="347" spans="1:16" ht="25.5" x14ac:dyDescent="0.2">
      <c r="A347" s="9" t="s">
        <v>11</v>
      </c>
      <c r="B347" s="10" t="s">
        <v>192</v>
      </c>
      <c r="C347" s="10" t="s">
        <v>191</v>
      </c>
      <c r="D347" s="9" t="s">
        <v>4</v>
      </c>
      <c r="E347" s="8" t="s">
        <v>190</v>
      </c>
      <c r="F347" s="7" t="s">
        <v>67</v>
      </c>
      <c r="G347" s="6">
        <v>3</v>
      </c>
      <c r="H347" s="5">
        <v>0</v>
      </c>
      <c r="I347" s="5">
        <f>ROUND(ROUND(H347,2)*ROUND(G347,3),2)</f>
        <v>0</v>
      </c>
      <c r="O347">
        <f>(I347*21)/100</f>
        <v>0</v>
      </c>
      <c r="P347" t="s">
        <v>6</v>
      </c>
    </row>
    <row r="348" spans="1:16" x14ac:dyDescent="0.2">
      <c r="A348" s="4" t="s">
        <v>5</v>
      </c>
      <c r="E348" s="1" t="s">
        <v>4</v>
      </c>
    </row>
    <row r="349" spans="1:16" x14ac:dyDescent="0.2">
      <c r="A349" s="3" t="s">
        <v>3</v>
      </c>
      <c r="E349" s="2" t="s">
        <v>172</v>
      </c>
    </row>
    <row r="350" spans="1:16" ht="140.25" x14ac:dyDescent="0.2">
      <c r="A350" t="s">
        <v>1</v>
      </c>
      <c r="E350" s="1" t="s">
        <v>189</v>
      </c>
    </row>
    <row r="351" spans="1:16" ht="25.5" x14ac:dyDescent="0.2">
      <c r="A351" s="9" t="s">
        <v>11</v>
      </c>
      <c r="B351" s="10" t="s">
        <v>188</v>
      </c>
      <c r="C351" s="10" t="s">
        <v>187</v>
      </c>
      <c r="D351" s="9" t="s">
        <v>4</v>
      </c>
      <c r="E351" s="8" t="s">
        <v>186</v>
      </c>
      <c r="F351" s="7" t="s">
        <v>67</v>
      </c>
      <c r="G351" s="6">
        <v>7</v>
      </c>
      <c r="H351" s="5">
        <v>0</v>
      </c>
      <c r="I351" s="5">
        <f>ROUND(ROUND(H351,2)*ROUND(G351,3),2)</f>
        <v>0</v>
      </c>
      <c r="O351">
        <f>(I351*21)/100</f>
        <v>0</v>
      </c>
      <c r="P351" t="s">
        <v>6</v>
      </c>
    </row>
    <row r="352" spans="1:16" x14ac:dyDescent="0.2">
      <c r="A352" s="4" t="s">
        <v>5</v>
      </c>
      <c r="E352" s="1" t="s">
        <v>4</v>
      </c>
    </row>
    <row r="353" spans="1:18" x14ac:dyDescent="0.2">
      <c r="A353" s="3" t="s">
        <v>3</v>
      </c>
      <c r="E353" s="2" t="s">
        <v>172</v>
      </c>
    </row>
    <row r="354" spans="1:18" ht="89.25" x14ac:dyDescent="0.2">
      <c r="A354" t="s">
        <v>1</v>
      </c>
      <c r="E354" s="1" t="s">
        <v>185</v>
      </c>
    </row>
    <row r="355" spans="1:18" ht="25.5" x14ac:dyDescent="0.2">
      <c r="A355" s="9" t="s">
        <v>11</v>
      </c>
      <c r="B355" s="10" t="s">
        <v>184</v>
      </c>
      <c r="C355" s="10" t="s">
        <v>183</v>
      </c>
      <c r="D355" s="9" t="s">
        <v>4</v>
      </c>
      <c r="E355" s="8" t="s">
        <v>182</v>
      </c>
      <c r="F355" s="7" t="s">
        <v>181</v>
      </c>
      <c r="G355" s="6">
        <v>84</v>
      </c>
      <c r="H355" s="5">
        <v>0</v>
      </c>
      <c r="I355" s="5">
        <f>ROUND(ROUND(H355,2)*ROUND(G355,3),2)</f>
        <v>0</v>
      </c>
      <c r="O355">
        <f>(I355*21)/100</f>
        <v>0</v>
      </c>
      <c r="P355" t="s">
        <v>6</v>
      </c>
    </row>
    <row r="356" spans="1:18" x14ac:dyDescent="0.2">
      <c r="A356" s="4" t="s">
        <v>5</v>
      </c>
      <c r="E356" s="1" t="s">
        <v>4</v>
      </c>
    </row>
    <row r="357" spans="1:18" x14ac:dyDescent="0.2">
      <c r="A357" s="3" t="s">
        <v>3</v>
      </c>
      <c r="E357" s="2" t="s">
        <v>172</v>
      </c>
    </row>
    <row r="358" spans="1:18" ht="114.75" x14ac:dyDescent="0.2">
      <c r="A358" t="s">
        <v>1</v>
      </c>
      <c r="E358" s="1" t="s">
        <v>180</v>
      </c>
    </row>
    <row r="359" spans="1:18" x14ac:dyDescent="0.2">
      <c r="A359" s="9" t="s">
        <v>11</v>
      </c>
      <c r="B359" s="10" t="s">
        <v>179</v>
      </c>
      <c r="C359" s="10" t="s">
        <v>178</v>
      </c>
      <c r="D359" s="9" t="s">
        <v>4</v>
      </c>
      <c r="E359" s="8" t="s">
        <v>177</v>
      </c>
      <c r="F359" s="7" t="s">
        <v>67</v>
      </c>
      <c r="G359" s="6">
        <v>4</v>
      </c>
      <c r="H359" s="5">
        <v>0</v>
      </c>
      <c r="I359" s="5">
        <f>ROUND(ROUND(H359,2)*ROUND(G359,3),2)</f>
        <v>0</v>
      </c>
      <c r="O359">
        <f>(I359*21)/100</f>
        <v>0</v>
      </c>
      <c r="P359" t="s">
        <v>6</v>
      </c>
    </row>
    <row r="360" spans="1:18" x14ac:dyDescent="0.2">
      <c r="A360" s="4" t="s">
        <v>5</v>
      </c>
      <c r="E360" s="1" t="s">
        <v>4</v>
      </c>
    </row>
    <row r="361" spans="1:18" x14ac:dyDescent="0.2">
      <c r="A361" s="3" t="s">
        <v>3</v>
      </c>
      <c r="E361" s="2" t="s">
        <v>172</v>
      </c>
    </row>
    <row r="362" spans="1:18" ht="89.25" x14ac:dyDescent="0.2">
      <c r="A362" t="s">
        <v>1</v>
      </c>
      <c r="E362" s="1" t="s">
        <v>176</v>
      </c>
    </row>
    <row r="363" spans="1:18" x14ac:dyDescent="0.2">
      <c r="A363" s="9" t="s">
        <v>11</v>
      </c>
      <c r="B363" s="10" t="s">
        <v>175</v>
      </c>
      <c r="C363" s="10" t="s">
        <v>174</v>
      </c>
      <c r="D363" s="9" t="s">
        <v>4</v>
      </c>
      <c r="E363" s="8" t="s">
        <v>173</v>
      </c>
      <c r="F363" s="7" t="s">
        <v>67</v>
      </c>
      <c r="G363" s="6">
        <v>4</v>
      </c>
      <c r="H363" s="5">
        <v>0</v>
      </c>
      <c r="I363" s="5">
        <f>ROUND(ROUND(H363,2)*ROUND(G363,3),2)</f>
        <v>0</v>
      </c>
      <c r="O363">
        <f>(I363*21)/100</f>
        <v>0</v>
      </c>
      <c r="P363" t="s">
        <v>6</v>
      </c>
    </row>
    <row r="364" spans="1:18" x14ac:dyDescent="0.2">
      <c r="A364" s="4" t="s">
        <v>5</v>
      </c>
      <c r="E364" s="1" t="s">
        <v>4</v>
      </c>
    </row>
    <row r="365" spans="1:18" x14ac:dyDescent="0.2">
      <c r="A365" s="3" t="s">
        <v>3</v>
      </c>
      <c r="E365" s="2" t="s">
        <v>172</v>
      </c>
    </row>
    <row r="366" spans="1:18" ht="102" x14ac:dyDescent="0.2">
      <c r="A366" t="s">
        <v>1</v>
      </c>
      <c r="E366" s="1" t="s">
        <v>171</v>
      </c>
    </row>
    <row r="367" spans="1:18" ht="12.75" customHeight="1" x14ac:dyDescent="0.2">
      <c r="A367" s="12" t="s">
        <v>64</v>
      </c>
      <c r="B367" s="12"/>
      <c r="C367" s="14" t="s">
        <v>170</v>
      </c>
      <c r="D367" s="12"/>
      <c r="E367" s="13" t="s">
        <v>169</v>
      </c>
      <c r="F367" s="12"/>
      <c r="G367" s="12"/>
      <c r="H367" s="12"/>
      <c r="I367" s="11">
        <f>0+Q367</f>
        <v>0</v>
      </c>
      <c r="O367">
        <f>0+R367</f>
        <v>0</v>
      </c>
      <c r="Q367">
        <f>0+I368+I372+I376</f>
        <v>0</v>
      </c>
      <c r="R367">
        <f>0+O368+O372+O376</f>
        <v>0</v>
      </c>
    </row>
    <row r="368" spans="1:18" x14ac:dyDescent="0.2">
      <c r="A368" s="9" t="s">
        <v>11</v>
      </c>
      <c r="B368" s="10" t="s">
        <v>168</v>
      </c>
      <c r="C368" s="10" t="s">
        <v>167</v>
      </c>
      <c r="D368" s="9" t="s">
        <v>4</v>
      </c>
      <c r="E368" s="8" t="s">
        <v>166</v>
      </c>
      <c r="F368" s="7" t="s">
        <v>67</v>
      </c>
      <c r="G368" s="6">
        <v>1</v>
      </c>
      <c r="H368" s="5">
        <v>0</v>
      </c>
      <c r="I368" s="5">
        <f>ROUND(ROUND(H368,2)*ROUND(G368,3),2)</f>
        <v>0</v>
      </c>
      <c r="O368">
        <f>(I368*21)/100</f>
        <v>0</v>
      </c>
      <c r="P368" t="s">
        <v>6</v>
      </c>
    </row>
    <row r="369" spans="1:18" x14ac:dyDescent="0.2">
      <c r="A369" s="4" t="s">
        <v>5</v>
      </c>
      <c r="E369" s="1" t="s">
        <v>4</v>
      </c>
    </row>
    <row r="370" spans="1:18" x14ac:dyDescent="0.2">
      <c r="A370" s="3" t="s">
        <v>3</v>
      </c>
      <c r="E370" s="2" t="s">
        <v>138</v>
      </c>
    </row>
    <row r="371" spans="1:18" ht="127.5" x14ac:dyDescent="0.2">
      <c r="A371" t="s">
        <v>1</v>
      </c>
      <c r="E371" s="1" t="s">
        <v>165</v>
      </c>
    </row>
    <row r="372" spans="1:18" x14ac:dyDescent="0.2">
      <c r="A372" s="9" t="s">
        <v>11</v>
      </c>
      <c r="B372" s="10" t="s">
        <v>164</v>
      </c>
      <c r="C372" s="10" t="s">
        <v>163</v>
      </c>
      <c r="D372" s="9" t="s">
        <v>4</v>
      </c>
      <c r="E372" s="8" t="s">
        <v>162</v>
      </c>
      <c r="F372" s="7" t="s">
        <v>67</v>
      </c>
      <c r="G372" s="6">
        <v>42</v>
      </c>
      <c r="H372" s="5">
        <v>0</v>
      </c>
      <c r="I372" s="5">
        <f>ROUND(ROUND(H372,2)*ROUND(G372,3),2)</f>
        <v>0</v>
      </c>
      <c r="O372">
        <f>(I372*21)/100</f>
        <v>0</v>
      </c>
      <c r="P372" t="s">
        <v>6</v>
      </c>
    </row>
    <row r="373" spans="1:18" x14ac:dyDescent="0.2">
      <c r="A373" s="4" t="s">
        <v>5</v>
      </c>
      <c r="E373" s="1" t="s">
        <v>4</v>
      </c>
    </row>
    <row r="374" spans="1:18" x14ac:dyDescent="0.2">
      <c r="A374" s="3" t="s">
        <v>3</v>
      </c>
      <c r="E374" s="2" t="s">
        <v>157</v>
      </c>
    </row>
    <row r="375" spans="1:18" ht="76.5" x14ac:dyDescent="0.2">
      <c r="A375" t="s">
        <v>1</v>
      </c>
      <c r="E375" s="1" t="s">
        <v>161</v>
      </c>
    </row>
    <row r="376" spans="1:18" x14ac:dyDescent="0.2">
      <c r="A376" s="9" t="s">
        <v>11</v>
      </c>
      <c r="B376" s="10" t="s">
        <v>160</v>
      </c>
      <c r="C376" s="10" t="s">
        <v>159</v>
      </c>
      <c r="D376" s="9" t="s">
        <v>4</v>
      </c>
      <c r="E376" s="8" t="s">
        <v>158</v>
      </c>
      <c r="F376" s="7" t="s">
        <v>67</v>
      </c>
      <c r="G376" s="6">
        <v>5</v>
      </c>
      <c r="H376" s="5">
        <v>0</v>
      </c>
      <c r="I376" s="5">
        <f>ROUND(ROUND(H376,2)*ROUND(G376,3),2)</f>
        <v>0</v>
      </c>
      <c r="O376">
        <f>(I376*21)/100</f>
        <v>0</v>
      </c>
      <c r="P376" t="s">
        <v>6</v>
      </c>
    </row>
    <row r="377" spans="1:18" x14ac:dyDescent="0.2">
      <c r="A377" s="4" t="s">
        <v>5</v>
      </c>
      <c r="E377" s="1" t="s">
        <v>4</v>
      </c>
    </row>
    <row r="378" spans="1:18" x14ac:dyDescent="0.2">
      <c r="A378" s="3" t="s">
        <v>3</v>
      </c>
      <c r="E378" s="2" t="s">
        <v>157</v>
      </c>
    </row>
    <row r="379" spans="1:18" ht="76.5" x14ac:dyDescent="0.2">
      <c r="A379" t="s">
        <v>1</v>
      </c>
      <c r="E379" s="1" t="s">
        <v>156</v>
      </c>
    </row>
    <row r="380" spans="1:18" ht="12.75" customHeight="1" x14ac:dyDescent="0.2">
      <c r="A380" s="12" t="s">
        <v>64</v>
      </c>
      <c r="B380" s="12"/>
      <c r="C380" s="14" t="s">
        <v>155</v>
      </c>
      <c r="D380" s="12"/>
      <c r="E380" s="13" t="s">
        <v>154</v>
      </c>
      <c r="F380" s="12"/>
      <c r="G380" s="12"/>
      <c r="H380" s="12"/>
      <c r="I380" s="11">
        <f>0+Q380</f>
        <v>0</v>
      </c>
      <c r="O380">
        <f>0+R380</f>
        <v>0</v>
      </c>
      <c r="Q380">
        <f>0+I381+I385+I389+I393</f>
        <v>0</v>
      </c>
      <c r="R380">
        <f>0+O381+O385+O389+O393</f>
        <v>0</v>
      </c>
    </row>
    <row r="381" spans="1:18" ht="25.5" x14ac:dyDescent="0.2">
      <c r="A381" s="9" t="s">
        <v>11</v>
      </c>
      <c r="B381" s="10" t="s">
        <v>153</v>
      </c>
      <c r="C381" s="10" t="s">
        <v>152</v>
      </c>
      <c r="D381" s="9" t="s">
        <v>4</v>
      </c>
      <c r="E381" s="8" t="s">
        <v>151</v>
      </c>
      <c r="F381" s="7" t="s">
        <v>67</v>
      </c>
      <c r="G381" s="6">
        <v>1</v>
      </c>
      <c r="H381" s="5">
        <v>0</v>
      </c>
      <c r="I381" s="5">
        <f>ROUND(ROUND(H381,2)*ROUND(G381,3),2)</f>
        <v>0</v>
      </c>
      <c r="O381">
        <f>(I381*21)/100</f>
        <v>0</v>
      </c>
      <c r="P381" t="s">
        <v>6</v>
      </c>
    </row>
    <row r="382" spans="1:18" x14ac:dyDescent="0.2">
      <c r="A382" s="4" t="s">
        <v>5</v>
      </c>
      <c r="E382" s="1" t="s">
        <v>4</v>
      </c>
    </row>
    <row r="383" spans="1:18" x14ac:dyDescent="0.2">
      <c r="A383" s="3" t="s">
        <v>3</v>
      </c>
      <c r="E383" s="2" t="s">
        <v>138</v>
      </c>
    </row>
    <row r="384" spans="1:18" ht="165.75" x14ac:dyDescent="0.2">
      <c r="A384" t="s">
        <v>1</v>
      </c>
      <c r="E384" s="1" t="s">
        <v>150</v>
      </c>
    </row>
    <row r="385" spans="1:18" x14ac:dyDescent="0.2">
      <c r="A385" s="9" t="s">
        <v>11</v>
      </c>
      <c r="B385" s="10" t="s">
        <v>149</v>
      </c>
      <c r="C385" s="10" t="s">
        <v>148</v>
      </c>
      <c r="D385" s="9" t="s">
        <v>4</v>
      </c>
      <c r="E385" s="8" t="s">
        <v>147</v>
      </c>
      <c r="F385" s="7" t="s">
        <v>67</v>
      </c>
      <c r="G385" s="6">
        <v>1</v>
      </c>
      <c r="H385" s="5">
        <v>0</v>
      </c>
      <c r="I385" s="5">
        <f>ROUND(ROUND(H385,2)*ROUND(G385,3),2)</f>
        <v>0</v>
      </c>
      <c r="O385">
        <f>(I385*21)/100</f>
        <v>0</v>
      </c>
      <c r="P385" t="s">
        <v>6</v>
      </c>
    </row>
    <row r="386" spans="1:18" x14ac:dyDescent="0.2">
      <c r="A386" s="4" t="s">
        <v>5</v>
      </c>
      <c r="E386" s="1" t="s">
        <v>4</v>
      </c>
    </row>
    <row r="387" spans="1:18" x14ac:dyDescent="0.2">
      <c r="A387" s="3" t="s">
        <v>3</v>
      </c>
      <c r="E387" s="2" t="s">
        <v>138</v>
      </c>
    </row>
    <row r="388" spans="1:18" ht="153" x14ac:dyDescent="0.2">
      <c r="A388" t="s">
        <v>1</v>
      </c>
      <c r="E388" s="1" t="s">
        <v>146</v>
      </c>
    </row>
    <row r="389" spans="1:18" ht="25.5" x14ac:dyDescent="0.2">
      <c r="A389" s="9" t="s">
        <v>11</v>
      </c>
      <c r="B389" s="10" t="s">
        <v>145</v>
      </c>
      <c r="C389" s="10" t="s">
        <v>144</v>
      </c>
      <c r="D389" s="9" t="s">
        <v>4</v>
      </c>
      <c r="E389" s="8" t="s">
        <v>143</v>
      </c>
      <c r="F389" s="7" t="s">
        <v>67</v>
      </c>
      <c r="G389" s="6">
        <v>1</v>
      </c>
      <c r="H389" s="5">
        <v>0</v>
      </c>
      <c r="I389" s="5">
        <f>ROUND(ROUND(H389,2)*ROUND(G389,3),2)</f>
        <v>0</v>
      </c>
      <c r="O389">
        <f>(I389*21)/100</f>
        <v>0</v>
      </c>
      <c r="P389" t="s">
        <v>6</v>
      </c>
    </row>
    <row r="390" spans="1:18" x14ac:dyDescent="0.2">
      <c r="A390" s="4" t="s">
        <v>5</v>
      </c>
      <c r="E390" s="1" t="s">
        <v>4</v>
      </c>
    </row>
    <row r="391" spans="1:18" x14ac:dyDescent="0.2">
      <c r="A391" s="3" t="s">
        <v>3</v>
      </c>
      <c r="E391" s="2" t="s">
        <v>138</v>
      </c>
    </row>
    <row r="392" spans="1:18" ht="140.25" x14ac:dyDescent="0.2">
      <c r="A392" t="s">
        <v>1</v>
      </c>
      <c r="E392" s="1" t="s">
        <v>142</v>
      </c>
    </row>
    <row r="393" spans="1:18" x14ac:dyDescent="0.2">
      <c r="A393" s="9" t="s">
        <v>11</v>
      </c>
      <c r="B393" s="10" t="s">
        <v>141</v>
      </c>
      <c r="C393" s="10" t="s">
        <v>140</v>
      </c>
      <c r="D393" s="9" t="s">
        <v>4</v>
      </c>
      <c r="E393" s="8" t="s">
        <v>139</v>
      </c>
      <c r="F393" s="7" t="s">
        <v>67</v>
      </c>
      <c r="G393" s="6">
        <v>1</v>
      </c>
      <c r="H393" s="5">
        <v>0</v>
      </c>
      <c r="I393" s="5">
        <f>ROUND(ROUND(H393,2)*ROUND(G393,3),2)</f>
        <v>0</v>
      </c>
      <c r="O393">
        <f>(I393*21)/100</f>
        <v>0</v>
      </c>
      <c r="P393" t="s">
        <v>6</v>
      </c>
    </row>
    <row r="394" spans="1:18" x14ac:dyDescent="0.2">
      <c r="A394" s="4" t="s">
        <v>5</v>
      </c>
      <c r="E394" s="1" t="s">
        <v>4</v>
      </c>
    </row>
    <row r="395" spans="1:18" x14ac:dyDescent="0.2">
      <c r="A395" s="3" t="s">
        <v>3</v>
      </c>
      <c r="E395" s="2" t="s">
        <v>138</v>
      </c>
    </row>
    <row r="396" spans="1:18" ht="127.5" x14ac:dyDescent="0.2">
      <c r="A396" t="s">
        <v>1</v>
      </c>
      <c r="E396" s="1" t="s">
        <v>137</v>
      </c>
    </row>
    <row r="397" spans="1:18" ht="12.75" customHeight="1" x14ac:dyDescent="0.2">
      <c r="A397" s="12" t="s">
        <v>64</v>
      </c>
      <c r="B397" s="12"/>
      <c r="C397" s="14" t="s">
        <v>136</v>
      </c>
      <c r="D397" s="12"/>
      <c r="E397" s="13" t="s">
        <v>135</v>
      </c>
      <c r="F397" s="12"/>
      <c r="G397" s="12"/>
      <c r="H397" s="12"/>
      <c r="I397" s="11">
        <f>0+Q397</f>
        <v>0</v>
      </c>
      <c r="O397">
        <f>0+R397</f>
        <v>0</v>
      </c>
      <c r="Q397">
        <f>0+I398+I402</f>
        <v>0</v>
      </c>
      <c r="R397">
        <f>0+O398+O402</f>
        <v>0</v>
      </c>
    </row>
    <row r="398" spans="1:18" ht="38.25" x14ac:dyDescent="0.2">
      <c r="A398" s="9" t="s">
        <v>11</v>
      </c>
      <c r="B398" s="10" t="s">
        <v>134</v>
      </c>
      <c r="C398" s="10" t="s">
        <v>133</v>
      </c>
      <c r="D398" s="9" t="s">
        <v>4</v>
      </c>
      <c r="E398" s="8" t="s">
        <v>132</v>
      </c>
      <c r="F398" s="7" t="s">
        <v>127</v>
      </c>
      <c r="G398" s="6">
        <v>2</v>
      </c>
      <c r="H398" s="5">
        <v>0</v>
      </c>
      <c r="I398" s="5">
        <f>ROUND(ROUND(H398,2)*ROUND(G398,3),2)</f>
        <v>0</v>
      </c>
      <c r="O398">
        <f>(I398*21)/100</f>
        <v>0</v>
      </c>
      <c r="P398" t="s">
        <v>6</v>
      </c>
    </row>
    <row r="399" spans="1:18" x14ac:dyDescent="0.2">
      <c r="A399" s="4" t="s">
        <v>5</v>
      </c>
      <c r="E399" s="1" t="s">
        <v>4</v>
      </c>
    </row>
    <row r="400" spans="1:18" x14ac:dyDescent="0.2">
      <c r="A400" s="3" t="s">
        <v>3</v>
      </c>
      <c r="E400" s="2" t="s">
        <v>126</v>
      </c>
    </row>
    <row r="401" spans="1:18" ht="140.25" x14ac:dyDescent="0.2">
      <c r="A401" t="s">
        <v>1</v>
      </c>
      <c r="E401" s="1" t="s">
        <v>131</v>
      </c>
    </row>
    <row r="402" spans="1:18" ht="38.25" x14ac:dyDescent="0.2">
      <c r="A402" s="9" t="s">
        <v>11</v>
      </c>
      <c r="B402" s="10" t="s">
        <v>130</v>
      </c>
      <c r="C402" s="10" t="s">
        <v>129</v>
      </c>
      <c r="D402" s="9" t="s">
        <v>4</v>
      </c>
      <c r="E402" s="8" t="s">
        <v>128</v>
      </c>
      <c r="F402" s="7" t="s">
        <v>127</v>
      </c>
      <c r="G402" s="6">
        <v>12</v>
      </c>
      <c r="H402" s="5">
        <v>0</v>
      </c>
      <c r="I402" s="5">
        <f>ROUND(ROUND(H402,2)*ROUND(G402,3),2)</f>
        <v>0</v>
      </c>
      <c r="O402">
        <f>(I402*21)/100</f>
        <v>0</v>
      </c>
      <c r="P402" t="s">
        <v>6</v>
      </c>
    </row>
    <row r="403" spans="1:18" x14ac:dyDescent="0.2">
      <c r="A403" s="4" t="s">
        <v>5</v>
      </c>
      <c r="E403" s="1" t="s">
        <v>4</v>
      </c>
    </row>
    <row r="404" spans="1:18" x14ac:dyDescent="0.2">
      <c r="A404" s="3" t="s">
        <v>3</v>
      </c>
      <c r="E404" s="2" t="s">
        <v>126</v>
      </c>
    </row>
    <row r="405" spans="1:18" ht="140.25" x14ac:dyDescent="0.2">
      <c r="A405" t="s">
        <v>1</v>
      </c>
      <c r="E405" s="1" t="s">
        <v>125</v>
      </c>
    </row>
    <row r="406" spans="1:18" ht="12.75" customHeight="1" x14ac:dyDescent="0.2">
      <c r="A406" s="12" t="s">
        <v>64</v>
      </c>
      <c r="B406" s="12"/>
      <c r="C406" s="14" t="s">
        <v>124</v>
      </c>
      <c r="D406" s="12"/>
      <c r="E406" s="13" t="s">
        <v>123</v>
      </c>
      <c r="F406" s="12"/>
      <c r="G406" s="12"/>
      <c r="H406" s="12"/>
      <c r="I406" s="11">
        <f>0+Q406</f>
        <v>0</v>
      </c>
      <c r="O406">
        <f>0+R406</f>
        <v>0</v>
      </c>
      <c r="Q406">
        <f>0+I407+I411+I415+I419+I423+I427</f>
        <v>0</v>
      </c>
      <c r="R406">
        <f>0+O407+O411+O415+O419+O423+O427</f>
        <v>0</v>
      </c>
    </row>
    <row r="407" spans="1:18" x14ac:dyDescent="0.2">
      <c r="A407" s="9" t="s">
        <v>11</v>
      </c>
      <c r="B407" s="10" t="s">
        <v>122</v>
      </c>
      <c r="C407" s="10" t="s">
        <v>121</v>
      </c>
      <c r="D407" s="9" t="s">
        <v>4</v>
      </c>
      <c r="E407" s="8" t="s">
        <v>120</v>
      </c>
      <c r="F407" s="7" t="s">
        <v>103</v>
      </c>
      <c r="G407" s="6">
        <v>250</v>
      </c>
      <c r="H407" s="5">
        <v>0</v>
      </c>
      <c r="I407" s="5">
        <f>ROUND(ROUND(H407,2)*ROUND(G407,3),2)</f>
        <v>0</v>
      </c>
      <c r="O407">
        <f>(I407*21)/100</f>
        <v>0</v>
      </c>
      <c r="P407" t="s">
        <v>6</v>
      </c>
    </row>
    <row r="408" spans="1:18" x14ac:dyDescent="0.2">
      <c r="A408" s="4" t="s">
        <v>5</v>
      </c>
      <c r="E408" s="1" t="s">
        <v>4</v>
      </c>
    </row>
    <row r="409" spans="1:18" x14ac:dyDescent="0.2">
      <c r="A409" s="3" t="s">
        <v>3</v>
      </c>
      <c r="E409" s="2" t="s">
        <v>98</v>
      </c>
    </row>
    <row r="410" spans="1:18" ht="114.75" x14ac:dyDescent="0.2">
      <c r="A410" t="s">
        <v>1</v>
      </c>
      <c r="E410" s="1" t="s">
        <v>119</v>
      </c>
    </row>
    <row r="411" spans="1:18" x14ac:dyDescent="0.2">
      <c r="A411" s="9" t="s">
        <v>11</v>
      </c>
      <c r="B411" s="10" t="s">
        <v>118</v>
      </c>
      <c r="C411" s="10" t="s">
        <v>117</v>
      </c>
      <c r="D411" s="9" t="s">
        <v>4</v>
      </c>
      <c r="E411" s="8" t="s">
        <v>116</v>
      </c>
      <c r="F411" s="7" t="s">
        <v>103</v>
      </c>
      <c r="G411" s="6">
        <v>20</v>
      </c>
      <c r="H411" s="5">
        <v>0</v>
      </c>
      <c r="I411" s="5">
        <f>ROUND(ROUND(H411,2)*ROUND(G411,3),2)</f>
        <v>0</v>
      </c>
      <c r="O411">
        <f>(I411*21)/100</f>
        <v>0</v>
      </c>
      <c r="P411" t="s">
        <v>6</v>
      </c>
    </row>
    <row r="412" spans="1:18" x14ac:dyDescent="0.2">
      <c r="A412" s="4" t="s">
        <v>5</v>
      </c>
      <c r="E412" s="1" t="s">
        <v>4</v>
      </c>
    </row>
    <row r="413" spans="1:18" x14ac:dyDescent="0.2">
      <c r="A413" s="3" t="s">
        <v>3</v>
      </c>
      <c r="E413" s="2" t="s">
        <v>98</v>
      </c>
    </row>
    <row r="414" spans="1:18" ht="102" x14ac:dyDescent="0.2">
      <c r="A414" t="s">
        <v>1</v>
      </c>
      <c r="E414" s="1" t="s">
        <v>115</v>
      </c>
    </row>
    <row r="415" spans="1:18" x14ac:dyDescent="0.2">
      <c r="A415" s="9" t="s">
        <v>11</v>
      </c>
      <c r="B415" s="10" t="s">
        <v>114</v>
      </c>
      <c r="C415" s="10" t="s">
        <v>113</v>
      </c>
      <c r="D415" s="9" t="s">
        <v>4</v>
      </c>
      <c r="E415" s="8" t="s">
        <v>112</v>
      </c>
      <c r="F415" s="7" t="s">
        <v>67</v>
      </c>
      <c r="G415" s="6">
        <v>130</v>
      </c>
      <c r="H415" s="5">
        <v>0</v>
      </c>
      <c r="I415" s="5">
        <f>ROUND(ROUND(H415,2)*ROUND(G415,3),2)</f>
        <v>0</v>
      </c>
      <c r="O415">
        <f>(I415*21)/100</f>
        <v>0</v>
      </c>
      <c r="P415" t="s">
        <v>6</v>
      </c>
    </row>
    <row r="416" spans="1:18" x14ac:dyDescent="0.2">
      <c r="A416" s="4" t="s">
        <v>5</v>
      </c>
      <c r="E416" s="1" t="s">
        <v>4</v>
      </c>
    </row>
    <row r="417" spans="1:18" x14ac:dyDescent="0.2">
      <c r="A417" s="3" t="s">
        <v>3</v>
      </c>
      <c r="E417" s="2" t="s">
        <v>98</v>
      </c>
    </row>
    <row r="418" spans="1:18" ht="140.25" x14ac:dyDescent="0.2">
      <c r="A418" t="s">
        <v>1</v>
      </c>
      <c r="E418" s="1" t="s">
        <v>111</v>
      </c>
    </row>
    <row r="419" spans="1:18" ht="25.5" x14ac:dyDescent="0.2">
      <c r="A419" s="9" t="s">
        <v>11</v>
      </c>
      <c r="B419" s="10" t="s">
        <v>110</v>
      </c>
      <c r="C419" s="10" t="s">
        <v>109</v>
      </c>
      <c r="D419" s="9" t="s">
        <v>4</v>
      </c>
      <c r="E419" s="8" t="s">
        <v>108</v>
      </c>
      <c r="F419" s="7" t="s">
        <v>67</v>
      </c>
      <c r="G419" s="6">
        <v>130</v>
      </c>
      <c r="H419" s="5">
        <v>0</v>
      </c>
      <c r="I419" s="5">
        <f>ROUND(ROUND(H419,2)*ROUND(G419,3),2)</f>
        <v>0</v>
      </c>
      <c r="O419">
        <f>(I419*21)/100</f>
        <v>0</v>
      </c>
      <c r="P419" t="s">
        <v>6</v>
      </c>
    </row>
    <row r="420" spans="1:18" x14ac:dyDescent="0.2">
      <c r="A420" s="4" t="s">
        <v>5</v>
      </c>
      <c r="E420" s="1" t="s">
        <v>4</v>
      </c>
    </row>
    <row r="421" spans="1:18" x14ac:dyDescent="0.2">
      <c r="A421" s="3" t="s">
        <v>3</v>
      </c>
      <c r="E421" s="2" t="s">
        <v>98</v>
      </c>
    </row>
    <row r="422" spans="1:18" ht="89.25" x14ac:dyDescent="0.2">
      <c r="A422" t="s">
        <v>1</v>
      </c>
      <c r="E422" s="1" t="s">
        <v>107</v>
      </c>
    </row>
    <row r="423" spans="1:18" x14ac:dyDescent="0.2">
      <c r="A423" s="9" t="s">
        <v>11</v>
      </c>
      <c r="B423" s="10" t="s">
        <v>106</v>
      </c>
      <c r="C423" s="10" t="s">
        <v>105</v>
      </c>
      <c r="D423" s="9" t="s">
        <v>4</v>
      </c>
      <c r="E423" s="8" t="s">
        <v>104</v>
      </c>
      <c r="F423" s="7" t="s">
        <v>103</v>
      </c>
      <c r="G423" s="6">
        <v>650</v>
      </c>
      <c r="H423" s="5">
        <v>0</v>
      </c>
      <c r="I423" s="5">
        <f>ROUND(ROUND(H423,2)*ROUND(G423,3),2)</f>
        <v>0</v>
      </c>
      <c r="O423">
        <f>(I423*21)/100</f>
        <v>0</v>
      </c>
      <c r="P423" t="s">
        <v>6</v>
      </c>
    </row>
    <row r="424" spans="1:18" x14ac:dyDescent="0.2">
      <c r="A424" s="4" t="s">
        <v>5</v>
      </c>
      <c r="E424" s="1" t="s">
        <v>4</v>
      </c>
    </row>
    <row r="425" spans="1:18" x14ac:dyDescent="0.2">
      <c r="A425" s="3" t="s">
        <v>3</v>
      </c>
      <c r="E425" s="2" t="s">
        <v>98</v>
      </c>
    </row>
    <row r="426" spans="1:18" ht="114.75" x14ac:dyDescent="0.2">
      <c r="A426" t="s">
        <v>1</v>
      </c>
      <c r="E426" s="1" t="s">
        <v>102</v>
      </c>
    </row>
    <row r="427" spans="1:18" x14ac:dyDescent="0.2">
      <c r="A427" s="9" t="s">
        <v>11</v>
      </c>
      <c r="B427" s="10" t="s">
        <v>101</v>
      </c>
      <c r="C427" s="10" t="s">
        <v>100</v>
      </c>
      <c r="D427" s="9" t="s">
        <v>4</v>
      </c>
      <c r="E427" s="8" t="s">
        <v>99</v>
      </c>
      <c r="F427" s="7" t="s">
        <v>67</v>
      </c>
      <c r="G427" s="6">
        <v>1</v>
      </c>
      <c r="H427" s="5">
        <v>0</v>
      </c>
      <c r="I427" s="5">
        <f>ROUND(ROUND(H427,2)*ROUND(G427,3),2)</f>
        <v>0</v>
      </c>
      <c r="O427">
        <f>(I427*21)/100</f>
        <v>0</v>
      </c>
      <c r="P427" t="s">
        <v>6</v>
      </c>
    </row>
    <row r="428" spans="1:18" x14ac:dyDescent="0.2">
      <c r="A428" s="4" t="s">
        <v>5</v>
      </c>
      <c r="E428" s="1" t="s">
        <v>4</v>
      </c>
    </row>
    <row r="429" spans="1:18" x14ac:dyDescent="0.2">
      <c r="A429" s="3" t="s">
        <v>3</v>
      </c>
      <c r="E429" s="2" t="s">
        <v>98</v>
      </c>
    </row>
    <row r="430" spans="1:18" ht="76.5" x14ac:dyDescent="0.2">
      <c r="A430" t="s">
        <v>1</v>
      </c>
      <c r="E430" s="1" t="s">
        <v>97</v>
      </c>
    </row>
    <row r="431" spans="1:18" ht="12.75" customHeight="1" x14ac:dyDescent="0.2">
      <c r="A431" s="12" t="s">
        <v>64</v>
      </c>
      <c r="B431" s="12"/>
      <c r="C431" s="14" t="s">
        <v>96</v>
      </c>
      <c r="D431" s="12"/>
      <c r="E431" s="13" t="s">
        <v>95</v>
      </c>
      <c r="F431" s="12"/>
      <c r="G431" s="12"/>
      <c r="H431" s="12"/>
      <c r="I431" s="11">
        <f>0+Q431</f>
        <v>0</v>
      </c>
      <c r="O431">
        <f>0+R431</f>
        <v>0</v>
      </c>
      <c r="Q431">
        <f>0+I432+I436+I440+I444+I448+I452+I456+I460</f>
        <v>0</v>
      </c>
      <c r="R431">
        <f>0+O432+O436+O440+O444+O448+O452+O456+O460</f>
        <v>0</v>
      </c>
    </row>
    <row r="432" spans="1:18" x14ac:dyDescent="0.2">
      <c r="A432" s="9" t="s">
        <v>11</v>
      </c>
      <c r="B432" s="10" t="s">
        <v>94</v>
      </c>
      <c r="C432" s="10" t="s">
        <v>93</v>
      </c>
      <c r="D432" s="9" t="s">
        <v>4</v>
      </c>
      <c r="E432" s="8" t="s">
        <v>92</v>
      </c>
      <c r="F432" s="7" t="s">
        <v>13</v>
      </c>
      <c r="G432" s="6">
        <v>50</v>
      </c>
      <c r="H432" s="5">
        <v>0</v>
      </c>
      <c r="I432" s="5">
        <f>ROUND(ROUND(H432,2)*ROUND(G432,3),2)</f>
        <v>0</v>
      </c>
      <c r="O432">
        <f>(I432*21)/100</f>
        <v>0</v>
      </c>
      <c r="P432" t="s">
        <v>6</v>
      </c>
    </row>
    <row r="433" spans="1:16" x14ac:dyDescent="0.2">
      <c r="A433" s="4" t="s">
        <v>5</v>
      </c>
      <c r="E433" s="1" t="s">
        <v>4</v>
      </c>
    </row>
    <row r="434" spans="1:16" x14ac:dyDescent="0.2">
      <c r="A434" s="3" t="s">
        <v>3</v>
      </c>
      <c r="E434" s="2" t="s">
        <v>2</v>
      </c>
    </row>
    <row r="435" spans="1:16" ht="102" x14ac:dyDescent="0.2">
      <c r="A435" t="s">
        <v>1</v>
      </c>
      <c r="E435" s="1" t="s">
        <v>91</v>
      </c>
    </row>
    <row r="436" spans="1:16" x14ac:dyDescent="0.2">
      <c r="A436" s="9" t="s">
        <v>11</v>
      </c>
      <c r="B436" s="10" t="s">
        <v>90</v>
      </c>
      <c r="C436" s="10" t="s">
        <v>89</v>
      </c>
      <c r="D436" s="9" t="s">
        <v>4</v>
      </c>
      <c r="E436" s="8" t="s">
        <v>88</v>
      </c>
      <c r="F436" s="7" t="s">
        <v>13</v>
      </c>
      <c r="G436" s="6">
        <v>45</v>
      </c>
      <c r="H436" s="5">
        <v>0</v>
      </c>
      <c r="I436" s="5">
        <f>ROUND(ROUND(H436,2)*ROUND(G436,3),2)</f>
        <v>0</v>
      </c>
      <c r="O436">
        <f>(I436*21)/100</f>
        <v>0</v>
      </c>
      <c r="P436" t="s">
        <v>6</v>
      </c>
    </row>
    <row r="437" spans="1:16" x14ac:dyDescent="0.2">
      <c r="A437" s="4" t="s">
        <v>5</v>
      </c>
      <c r="E437" s="1" t="s">
        <v>4</v>
      </c>
    </row>
    <row r="438" spans="1:16" x14ac:dyDescent="0.2">
      <c r="A438" s="3" t="s">
        <v>3</v>
      </c>
      <c r="E438" s="2" t="s">
        <v>66</v>
      </c>
    </row>
    <row r="439" spans="1:16" ht="38.25" x14ac:dyDescent="0.2">
      <c r="A439" t="s">
        <v>1</v>
      </c>
      <c r="E439" s="1" t="s">
        <v>75</v>
      </c>
    </row>
    <row r="440" spans="1:16" x14ac:dyDescent="0.2">
      <c r="A440" s="9" t="s">
        <v>11</v>
      </c>
      <c r="B440" s="10" t="s">
        <v>87</v>
      </c>
      <c r="C440" s="10" t="s">
        <v>86</v>
      </c>
      <c r="D440" s="9" t="s">
        <v>4</v>
      </c>
      <c r="E440" s="8" t="s">
        <v>85</v>
      </c>
      <c r="F440" s="7" t="s">
        <v>13</v>
      </c>
      <c r="G440" s="6">
        <v>45</v>
      </c>
      <c r="H440" s="5">
        <v>0</v>
      </c>
      <c r="I440" s="5">
        <f>ROUND(ROUND(H440,2)*ROUND(G440,3),2)</f>
        <v>0</v>
      </c>
      <c r="O440">
        <f>(I440*21)/100</f>
        <v>0</v>
      </c>
      <c r="P440" t="s">
        <v>6</v>
      </c>
    </row>
    <row r="441" spans="1:16" x14ac:dyDescent="0.2">
      <c r="A441" s="4" t="s">
        <v>5</v>
      </c>
      <c r="E441" s="1" t="s">
        <v>4</v>
      </c>
    </row>
    <row r="442" spans="1:16" x14ac:dyDescent="0.2">
      <c r="A442" s="3" t="s">
        <v>3</v>
      </c>
      <c r="E442" s="2" t="s">
        <v>66</v>
      </c>
    </row>
    <row r="443" spans="1:16" ht="38.25" x14ac:dyDescent="0.2">
      <c r="A443" t="s">
        <v>1</v>
      </c>
      <c r="E443" s="1" t="s">
        <v>75</v>
      </c>
    </row>
    <row r="444" spans="1:16" x14ac:dyDescent="0.2">
      <c r="A444" s="9" t="s">
        <v>11</v>
      </c>
      <c r="B444" s="10" t="s">
        <v>84</v>
      </c>
      <c r="C444" s="10" t="s">
        <v>83</v>
      </c>
      <c r="D444" s="9" t="s">
        <v>4</v>
      </c>
      <c r="E444" s="8" t="s">
        <v>82</v>
      </c>
      <c r="F444" s="7" t="s">
        <v>13</v>
      </c>
      <c r="G444" s="6">
        <v>45</v>
      </c>
      <c r="H444" s="5">
        <v>0</v>
      </c>
      <c r="I444" s="5">
        <f>ROUND(ROUND(H444,2)*ROUND(G444,3),2)</f>
        <v>0</v>
      </c>
      <c r="O444">
        <f>(I444*21)/100</f>
        <v>0</v>
      </c>
      <c r="P444" t="s">
        <v>6</v>
      </c>
    </row>
    <row r="445" spans="1:16" x14ac:dyDescent="0.2">
      <c r="A445" s="4" t="s">
        <v>5</v>
      </c>
      <c r="E445" s="1" t="s">
        <v>4</v>
      </c>
    </row>
    <row r="446" spans="1:16" x14ac:dyDescent="0.2">
      <c r="A446" s="3" t="s">
        <v>3</v>
      </c>
      <c r="E446" s="2" t="s">
        <v>66</v>
      </c>
    </row>
    <row r="447" spans="1:16" ht="38.25" x14ac:dyDescent="0.2">
      <c r="A447" t="s">
        <v>1</v>
      </c>
      <c r="E447" s="1" t="s">
        <v>75</v>
      </c>
    </row>
    <row r="448" spans="1:16" x14ac:dyDescent="0.2">
      <c r="A448" s="9" t="s">
        <v>11</v>
      </c>
      <c r="B448" s="10" t="s">
        <v>81</v>
      </c>
      <c r="C448" s="10" t="s">
        <v>80</v>
      </c>
      <c r="D448" s="9" t="s">
        <v>4</v>
      </c>
      <c r="E448" s="8" t="s">
        <v>79</v>
      </c>
      <c r="F448" s="7" t="s">
        <v>13</v>
      </c>
      <c r="G448" s="6">
        <v>2300</v>
      </c>
      <c r="H448" s="5">
        <v>0</v>
      </c>
      <c r="I448" s="5">
        <f>ROUND(ROUND(H448,2)*ROUND(G448,3),2)</f>
        <v>0</v>
      </c>
      <c r="O448">
        <f>(I448*21)/100</f>
        <v>0</v>
      </c>
      <c r="P448" t="s">
        <v>6</v>
      </c>
    </row>
    <row r="449" spans="1:18" x14ac:dyDescent="0.2">
      <c r="A449" s="4" t="s">
        <v>5</v>
      </c>
      <c r="E449" s="1" t="s">
        <v>4</v>
      </c>
    </row>
    <row r="450" spans="1:18" x14ac:dyDescent="0.2">
      <c r="A450" s="3" t="s">
        <v>3</v>
      </c>
      <c r="E450" s="2" t="s">
        <v>66</v>
      </c>
    </row>
    <row r="451" spans="1:18" ht="38.25" x14ac:dyDescent="0.2">
      <c r="A451" t="s">
        <v>1</v>
      </c>
      <c r="E451" s="1" t="s">
        <v>75</v>
      </c>
    </row>
    <row r="452" spans="1:18" x14ac:dyDescent="0.2">
      <c r="A452" s="9" t="s">
        <v>11</v>
      </c>
      <c r="B452" s="10" t="s">
        <v>78</v>
      </c>
      <c r="C452" s="10" t="s">
        <v>77</v>
      </c>
      <c r="D452" s="9" t="s">
        <v>4</v>
      </c>
      <c r="E452" s="8" t="s">
        <v>76</v>
      </c>
      <c r="F452" s="7" t="s">
        <v>13</v>
      </c>
      <c r="G452" s="6">
        <v>120</v>
      </c>
      <c r="H452" s="5">
        <v>0</v>
      </c>
      <c r="I452" s="5">
        <f>ROUND(ROUND(H452,2)*ROUND(G452,3),2)</f>
        <v>0</v>
      </c>
      <c r="O452">
        <f>(I452*21)/100</f>
        <v>0</v>
      </c>
      <c r="P452" t="s">
        <v>6</v>
      </c>
    </row>
    <row r="453" spans="1:18" x14ac:dyDescent="0.2">
      <c r="A453" s="4" t="s">
        <v>5</v>
      </c>
      <c r="E453" s="1" t="s">
        <v>4</v>
      </c>
    </row>
    <row r="454" spans="1:18" x14ac:dyDescent="0.2">
      <c r="A454" s="3" t="s">
        <v>3</v>
      </c>
      <c r="E454" s="2" t="s">
        <v>66</v>
      </c>
    </row>
    <row r="455" spans="1:18" ht="38.25" x14ac:dyDescent="0.2">
      <c r="A455" t="s">
        <v>1</v>
      </c>
      <c r="E455" s="1" t="s">
        <v>75</v>
      </c>
    </row>
    <row r="456" spans="1:18" ht="25.5" x14ac:dyDescent="0.2">
      <c r="A456" s="9" t="s">
        <v>11</v>
      </c>
      <c r="B456" s="10" t="s">
        <v>74</v>
      </c>
      <c r="C456" s="10" t="s">
        <v>73</v>
      </c>
      <c r="D456" s="9" t="s">
        <v>4</v>
      </c>
      <c r="E456" s="8" t="s">
        <v>72</v>
      </c>
      <c r="F456" s="7" t="s">
        <v>67</v>
      </c>
      <c r="G456" s="6">
        <v>9</v>
      </c>
      <c r="H456" s="5">
        <v>0</v>
      </c>
      <c r="I456" s="5">
        <f>ROUND(ROUND(H456,2)*ROUND(G456,3),2)</f>
        <v>0</v>
      </c>
      <c r="O456">
        <f>(I456*21)/100</f>
        <v>0</v>
      </c>
      <c r="P456" t="s">
        <v>6</v>
      </c>
    </row>
    <row r="457" spans="1:18" x14ac:dyDescent="0.2">
      <c r="A457" s="4" t="s">
        <v>5</v>
      </c>
      <c r="E457" s="1" t="s">
        <v>4</v>
      </c>
    </row>
    <row r="458" spans="1:18" x14ac:dyDescent="0.2">
      <c r="A458" s="3" t="s">
        <v>3</v>
      </c>
      <c r="E458" s="2" t="s">
        <v>66</v>
      </c>
    </row>
    <row r="459" spans="1:18" ht="63.75" x14ac:dyDescent="0.2">
      <c r="A459" t="s">
        <v>1</v>
      </c>
      <c r="E459" s="1" t="s">
        <v>71</v>
      </c>
    </row>
    <row r="460" spans="1:18" x14ac:dyDescent="0.2">
      <c r="A460" s="9" t="s">
        <v>11</v>
      </c>
      <c r="B460" s="10" t="s">
        <v>70</v>
      </c>
      <c r="C460" s="10" t="s">
        <v>69</v>
      </c>
      <c r="D460" s="9" t="s">
        <v>4</v>
      </c>
      <c r="E460" s="8" t="s">
        <v>68</v>
      </c>
      <c r="F460" s="7" t="s">
        <v>67</v>
      </c>
      <c r="G460" s="6">
        <v>3</v>
      </c>
      <c r="H460" s="5">
        <v>0</v>
      </c>
      <c r="I460" s="5">
        <f>ROUND(ROUND(H460,2)*ROUND(G460,3),2)</f>
        <v>0</v>
      </c>
      <c r="O460">
        <f>(I460*21)/100</f>
        <v>0</v>
      </c>
      <c r="P460" t="s">
        <v>6</v>
      </c>
    </row>
    <row r="461" spans="1:18" x14ac:dyDescent="0.2">
      <c r="A461" s="4" t="s">
        <v>5</v>
      </c>
      <c r="E461" s="1" t="s">
        <v>4</v>
      </c>
    </row>
    <row r="462" spans="1:18" x14ac:dyDescent="0.2">
      <c r="A462" s="3" t="s">
        <v>3</v>
      </c>
      <c r="E462" s="2" t="s">
        <v>66</v>
      </c>
    </row>
    <row r="463" spans="1:18" ht="51" x14ac:dyDescent="0.2">
      <c r="A463" t="s">
        <v>1</v>
      </c>
      <c r="E463" s="1" t="s">
        <v>65</v>
      </c>
    </row>
    <row r="464" spans="1:18" ht="12.75" customHeight="1" x14ac:dyDescent="0.2">
      <c r="A464" s="12" t="s">
        <v>64</v>
      </c>
      <c r="B464" s="12"/>
      <c r="C464" s="14" t="s">
        <v>63</v>
      </c>
      <c r="D464" s="12"/>
      <c r="E464" s="13" t="s">
        <v>62</v>
      </c>
      <c r="F464" s="12"/>
      <c r="G464" s="12"/>
      <c r="H464" s="12"/>
      <c r="I464" s="11">
        <f>0+Q464</f>
        <v>0</v>
      </c>
      <c r="O464">
        <f>0+R464</f>
        <v>0</v>
      </c>
      <c r="Q464">
        <f>0+I465+I469+I473+I477+I481+I485+I489+I493+I497+I501+I505+I509+I513</f>
        <v>0</v>
      </c>
      <c r="R464">
        <f>0+O465+O469+O473+O477+O481+O485+O489+O493+O497+O501+O505+O509+O513</f>
        <v>0</v>
      </c>
    </row>
    <row r="465" spans="1:16" x14ac:dyDescent="0.2">
      <c r="A465" s="9" t="s">
        <v>11</v>
      </c>
      <c r="B465" s="10" t="s">
        <v>61</v>
      </c>
      <c r="C465" s="10" t="s">
        <v>60</v>
      </c>
      <c r="D465" s="9" t="s">
        <v>4</v>
      </c>
      <c r="E465" s="8" t="s">
        <v>59</v>
      </c>
      <c r="F465" s="7" t="s">
        <v>21</v>
      </c>
      <c r="G465" s="6">
        <v>6</v>
      </c>
      <c r="H465" s="5">
        <v>0</v>
      </c>
      <c r="I465" s="5">
        <f>ROUND(ROUND(H465,2)*ROUND(G465,3),2)</f>
        <v>0</v>
      </c>
      <c r="O465">
        <f>(I465*21)/100</f>
        <v>0</v>
      </c>
      <c r="P465" t="s">
        <v>6</v>
      </c>
    </row>
    <row r="466" spans="1:16" x14ac:dyDescent="0.2">
      <c r="A466" s="4" t="s">
        <v>5</v>
      </c>
      <c r="E466" s="1" t="s">
        <v>4</v>
      </c>
    </row>
    <row r="467" spans="1:16" x14ac:dyDescent="0.2">
      <c r="A467" s="3" t="s">
        <v>3</v>
      </c>
      <c r="E467" s="2" t="s">
        <v>2</v>
      </c>
    </row>
    <row r="468" spans="1:16" ht="318.75" x14ac:dyDescent="0.2">
      <c r="A468" t="s">
        <v>1</v>
      </c>
      <c r="E468" s="1" t="s">
        <v>58</v>
      </c>
    </row>
    <row r="469" spans="1:16" x14ac:dyDescent="0.2">
      <c r="A469" s="9" t="s">
        <v>11</v>
      </c>
      <c r="B469" s="10" t="s">
        <v>57</v>
      </c>
      <c r="C469" s="10" t="s">
        <v>56</v>
      </c>
      <c r="D469" s="9" t="s">
        <v>4</v>
      </c>
      <c r="E469" s="8" t="s">
        <v>55</v>
      </c>
      <c r="F469" s="7" t="s">
        <v>54</v>
      </c>
      <c r="G469" s="6">
        <v>2.2000000000000002</v>
      </c>
      <c r="H469" s="5">
        <v>0</v>
      </c>
      <c r="I469" s="5">
        <f>ROUND(ROUND(H469,2)*ROUND(G469,3),2)</f>
        <v>0</v>
      </c>
      <c r="O469">
        <f>(I469*21)/100</f>
        <v>0</v>
      </c>
      <c r="P469" t="s">
        <v>6</v>
      </c>
    </row>
    <row r="470" spans="1:16" x14ac:dyDescent="0.2">
      <c r="A470" s="4" t="s">
        <v>5</v>
      </c>
      <c r="E470" s="1" t="s">
        <v>4</v>
      </c>
    </row>
    <row r="471" spans="1:16" x14ac:dyDescent="0.2">
      <c r="A471" s="3" t="s">
        <v>3</v>
      </c>
      <c r="E471" s="2" t="s">
        <v>2</v>
      </c>
    </row>
    <row r="472" spans="1:16" ht="63.75" x14ac:dyDescent="0.2">
      <c r="A472" t="s">
        <v>1</v>
      </c>
      <c r="E472" s="1" t="s">
        <v>53</v>
      </c>
    </row>
    <row r="473" spans="1:16" x14ac:dyDescent="0.2">
      <c r="A473" s="9" t="s">
        <v>11</v>
      </c>
      <c r="B473" s="10" t="s">
        <v>52</v>
      </c>
      <c r="C473" s="10" t="s">
        <v>51</v>
      </c>
      <c r="D473" s="9" t="s">
        <v>4</v>
      </c>
      <c r="E473" s="8" t="s">
        <v>50</v>
      </c>
      <c r="F473" s="7" t="s">
        <v>13</v>
      </c>
      <c r="G473" s="6">
        <v>1867</v>
      </c>
      <c r="H473" s="5">
        <v>0</v>
      </c>
      <c r="I473" s="5">
        <f>ROUND(ROUND(H473,2)*ROUND(G473,3),2)</f>
        <v>0</v>
      </c>
      <c r="O473">
        <f>(I473*21)/100</f>
        <v>0</v>
      </c>
      <c r="P473" t="s">
        <v>6</v>
      </c>
    </row>
    <row r="474" spans="1:16" x14ac:dyDescent="0.2">
      <c r="A474" s="4" t="s">
        <v>5</v>
      </c>
      <c r="E474" s="1" t="s">
        <v>4</v>
      </c>
    </row>
    <row r="475" spans="1:16" x14ac:dyDescent="0.2">
      <c r="A475" s="3" t="s">
        <v>3</v>
      </c>
      <c r="E475" s="2" t="s">
        <v>2</v>
      </c>
    </row>
    <row r="476" spans="1:16" ht="114.75" x14ac:dyDescent="0.2">
      <c r="A476" t="s">
        <v>1</v>
      </c>
      <c r="E476" s="1" t="s">
        <v>49</v>
      </c>
    </row>
    <row r="477" spans="1:16" x14ac:dyDescent="0.2">
      <c r="A477" s="9" t="s">
        <v>11</v>
      </c>
      <c r="B477" s="10" t="s">
        <v>48</v>
      </c>
      <c r="C477" s="10" t="s">
        <v>47</v>
      </c>
      <c r="D477" s="9" t="s">
        <v>4</v>
      </c>
      <c r="E477" s="8" t="s">
        <v>46</v>
      </c>
      <c r="F477" s="7" t="s">
        <v>13</v>
      </c>
      <c r="G477" s="6">
        <v>140</v>
      </c>
      <c r="H477" s="5">
        <v>0</v>
      </c>
      <c r="I477" s="5">
        <f>ROUND(ROUND(H477,2)*ROUND(G477,3),2)</f>
        <v>0</v>
      </c>
      <c r="O477">
        <f>(I477*21)/100</f>
        <v>0</v>
      </c>
      <c r="P477" t="s">
        <v>6</v>
      </c>
    </row>
    <row r="478" spans="1:16" x14ac:dyDescent="0.2">
      <c r="A478" s="4" t="s">
        <v>5</v>
      </c>
      <c r="E478" s="1" t="s">
        <v>4</v>
      </c>
    </row>
    <row r="479" spans="1:16" x14ac:dyDescent="0.2">
      <c r="A479" s="3" t="s">
        <v>3</v>
      </c>
      <c r="E479" s="2" t="s">
        <v>2</v>
      </c>
    </row>
    <row r="480" spans="1:16" ht="51" x14ac:dyDescent="0.2">
      <c r="A480" t="s">
        <v>1</v>
      </c>
      <c r="E480" s="1" t="s">
        <v>45</v>
      </c>
    </row>
    <row r="481" spans="1:16" x14ac:dyDescent="0.2">
      <c r="A481" s="9" t="s">
        <v>11</v>
      </c>
      <c r="B481" s="10" t="s">
        <v>44</v>
      </c>
      <c r="C481" s="10" t="s">
        <v>43</v>
      </c>
      <c r="D481" s="9" t="s">
        <v>4</v>
      </c>
      <c r="E481" s="8" t="s">
        <v>42</v>
      </c>
      <c r="F481" s="7" t="s">
        <v>13</v>
      </c>
      <c r="G481" s="6">
        <v>140</v>
      </c>
      <c r="H481" s="5">
        <v>0</v>
      </c>
      <c r="I481" s="5">
        <f>ROUND(ROUND(H481,2)*ROUND(G481,3),2)</f>
        <v>0</v>
      </c>
      <c r="O481">
        <f>(I481*21)/100</f>
        <v>0</v>
      </c>
      <c r="P481" t="s">
        <v>6</v>
      </c>
    </row>
    <row r="482" spans="1:16" x14ac:dyDescent="0.2">
      <c r="A482" s="4" t="s">
        <v>5</v>
      </c>
      <c r="E482" s="1" t="s">
        <v>4</v>
      </c>
    </row>
    <row r="483" spans="1:16" x14ac:dyDescent="0.2">
      <c r="A483" s="3" t="s">
        <v>3</v>
      </c>
      <c r="E483" s="2" t="s">
        <v>2</v>
      </c>
    </row>
    <row r="484" spans="1:16" ht="51" x14ac:dyDescent="0.2">
      <c r="A484" t="s">
        <v>1</v>
      </c>
      <c r="E484" s="1" t="s">
        <v>41</v>
      </c>
    </row>
    <row r="485" spans="1:16" x14ac:dyDescent="0.2">
      <c r="A485" s="9" t="s">
        <v>11</v>
      </c>
      <c r="B485" s="10" t="s">
        <v>40</v>
      </c>
      <c r="C485" s="10" t="s">
        <v>39</v>
      </c>
      <c r="D485" s="9" t="s">
        <v>4</v>
      </c>
      <c r="E485" s="8" t="s">
        <v>38</v>
      </c>
      <c r="F485" s="7" t="s">
        <v>13</v>
      </c>
      <c r="G485" s="6">
        <v>1867</v>
      </c>
      <c r="H485" s="5">
        <v>0</v>
      </c>
      <c r="I485" s="5">
        <f>ROUND(ROUND(H485,2)*ROUND(G485,3),2)</f>
        <v>0</v>
      </c>
      <c r="O485">
        <f>(I485*21)/100</f>
        <v>0</v>
      </c>
      <c r="P485" t="s">
        <v>6</v>
      </c>
    </row>
    <row r="486" spans="1:16" x14ac:dyDescent="0.2">
      <c r="A486" s="4" t="s">
        <v>5</v>
      </c>
      <c r="E486" s="1" t="s">
        <v>4</v>
      </c>
    </row>
    <row r="487" spans="1:16" x14ac:dyDescent="0.2">
      <c r="A487" s="3" t="s">
        <v>3</v>
      </c>
      <c r="E487" s="2" t="s">
        <v>2</v>
      </c>
    </row>
    <row r="488" spans="1:16" ht="51" x14ac:dyDescent="0.2">
      <c r="A488" t="s">
        <v>1</v>
      </c>
      <c r="E488" s="1" t="s">
        <v>37</v>
      </c>
    </row>
    <row r="489" spans="1:16" x14ac:dyDescent="0.2">
      <c r="A489" s="9" t="s">
        <v>11</v>
      </c>
      <c r="B489" s="10" t="s">
        <v>36</v>
      </c>
      <c r="C489" s="10" t="s">
        <v>35</v>
      </c>
      <c r="D489" s="9" t="s">
        <v>4</v>
      </c>
      <c r="E489" s="8" t="s">
        <v>34</v>
      </c>
      <c r="F489" s="7" t="s">
        <v>13</v>
      </c>
      <c r="G489" s="6">
        <v>1867</v>
      </c>
      <c r="H489" s="5">
        <v>0</v>
      </c>
      <c r="I489" s="5">
        <f>ROUND(ROUND(H489,2)*ROUND(G489,3),2)</f>
        <v>0</v>
      </c>
      <c r="O489">
        <f>(I489*21)/100</f>
        <v>0</v>
      </c>
      <c r="P489" t="s">
        <v>6</v>
      </c>
    </row>
    <row r="490" spans="1:16" x14ac:dyDescent="0.2">
      <c r="A490" s="4" t="s">
        <v>5</v>
      </c>
      <c r="E490" s="1" t="s">
        <v>4</v>
      </c>
    </row>
    <row r="491" spans="1:16" x14ac:dyDescent="0.2">
      <c r="A491" s="3" t="s">
        <v>3</v>
      </c>
      <c r="E491" s="2" t="s">
        <v>2</v>
      </c>
    </row>
    <row r="492" spans="1:16" ht="38.25" x14ac:dyDescent="0.2">
      <c r="A492" t="s">
        <v>1</v>
      </c>
      <c r="E492" s="1" t="s">
        <v>33</v>
      </c>
    </row>
    <row r="493" spans="1:16" ht="25.5" x14ac:dyDescent="0.2">
      <c r="A493" s="9" t="s">
        <v>11</v>
      </c>
      <c r="B493" s="10" t="s">
        <v>32</v>
      </c>
      <c r="C493" s="10" t="s">
        <v>31</v>
      </c>
      <c r="D493" s="9" t="s">
        <v>4</v>
      </c>
      <c r="E493" s="8" t="s">
        <v>30</v>
      </c>
      <c r="F493" s="7" t="s">
        <v>13</v>
      </c>
      <c r="G493" s="6">
        <v>2865</v>
      </c>
      <c r="H493" s="5">
        <v>0</v>
      </c>
      <c r="I493" s="5">
        <f>ROUND(ROUND(H493,2)*ROUND(G493,3),2)</f>
        <v>0</v>
      </c>
      <c r="O493">
        <f>(I493*21)/100</f>
        <v>0</v>
      </c>
      <c r="P493" t="s">
        <v>6</v>
      </c>
    </row>
    <row r="494" spans="1:16" x14ac:dyDescent="0.2">
      <c r="A494" s="4" t="s">
        <v>5</v>
      </c>
      <c r="E494" s="1" t="s">
        <v>4</v>
      </c>
    </row>
    <row r="495" spans="1:16" x14ac:dyDescent="0.2">
      <c r="A495" s="3" t="s">
        <v>3</v>
      </c>
      <c r="E495" s="2" t="s">
        <v>2</v>
      </c>
    </row>
    <row r="496" spans="1:16" ht="25.5" x14ac:dyDescent="0.2">
      <c r="A496" t="s">
        <v>1</v>
      </c>
      <c r="E496" s="1" t="s">
        <v>29</v>
      </c>
    </row>
    <row r="497" spans="1:16" ht="25.5" x14ac:dyDescent="0.2">
      <c r="A497" s="9" t="s">
        <v>11</v>
      </c>
      <c r="B497" s="10" t="s">
        <v>28</v>
      </c>
      <c r="C497" s="10" t="s">
        <v>27</v>
      </c>
      <c r="D497" s="9" t="s">
        <v>4</v>
      </c>
      <c r="E497" s="8" t="s">
        <v>26</v>
      </c>
      <c r="F497" s="7" t="s">
        <v>13</v>
      </c>
      <c r="G497" s="6">
        <v>410</v>
      </c>
      <c r="H497" s="5">
        <v>0</v>
      </c>
      <c r="I497" s="5">
        <f>ROUND(ROUND(H497,2)*ROUND(G497,3),2)</f>
        <v>0</v>
      </c>
      <c r="O497">
        <f>(I497*21)/100</f>
        <v>0</v>
      </c>
      <c r="P497" t="s">
        <v>6</v>
      </c>
    </row>
    <row r="498" spans="1:16" x14ac:dyDescent="0.2">
      <c r="A498" s="4" t="s">
        <v>5</v>
      </c>
      <c r="E498" s="1" t="s">
        <v>4</v>
      </c>
    </row>
    <row r="499" spans="1:16" x14ac:dyDescent="0.2">
      <c r="A499" s="3" t="s">
        <v>3</v>
      </c>
      <c r="E499" s="2" t="s">
        <v>2</v>
      </c>
    </row>
    <row r="500" spans="1:16" ht="51" x14ac:dyDescent="0.2">
      <c r="A500" t="s">
        <v>1</v>
      </c>
      <c r="E500" s="1" t="s">
        <v>25</v>
      </c>
    </row>
    <row r="501" spans="1:16" x14ac:dyDescent="0.2">
      <c r="A501" s="9" t="s">
        <v>11</v>
      </c>
      <c r="B501" s="10" t="s">
        <v>24</v>
      </c>
      <c r="C501" s="10" t="s">
        <v>23</v>
      </c>
      <c r="D501" s="9" t="s">
        <v>4</v>
      </c>
      <c r="E501" s="8" t="s">
        <v>22</v>
      </c>
      <c r="F501" s="7" t="s">
        <v>21</v>
      </c>
      <c r="G501" s="6">
        <v>384</v>
      </c>
      <c r="H501" s="5">
        <v>0</v>
      </c>
      <c r="I501" s="5">
        <f>ROUND(ROUND(H501,2)*ROUND(G501,3),2)</f>
        <v>0</v>
      </c>
      <c r="O501">
        <f>(I501*21)/100</f>
        <v>0</v>
      </c>
      <c r="P501" t="s">
        <v>6</v>
      </c>
    </row>
    <row r="502" spans="1:16" x14ac:dyDescent="0.2">
      <c r="A502" s="4" t="s">
        <v>5</v>
      </c>
      <c r="E502" s="1" t="s">
        <v>4</v>
      </c>
    </row>
    <row r="503" spans="1:16" x14ac:dyDescent="0.2">
      <c r="A503" s="3" t="s">
        <v>3</v>
      </c>
      <c r="E503" s="2" t="s">
        <v>2</v>
      </c>
    </row>
    <row r="504" spans="1:16" ht="38.25" x14ac:dyDescent="0.2">
      <c r="A504" t="s">
        <v>1</v>
      </c>
      <c r="E504" s="1" t="s">
        <v>20</v>
      </c>
    </row>
    <row r="505" spans="1:16" x14ac:dyDescent="0.2">
      <c r="A505" s="9" t="s">
        <v>11</v>
      </c>
      <c r="B505" s="10" t="s">
        <v>19</v>
      </c>
      <c r="C505" s="10" t="s">
        <v>18</v>
      </c>
      <c r="D505" s="9" t="s">
        <v>4</v>
      </c>
      <c r="E505" s="8" t="s">
        <v>17</v>
      </c>
      <c r="F505" s="7" t="s">
        <v>13</v>
      </c>
      <c r="G505" s="6">
        <v>800</v>
      </c>
      <c r="H505" s="5">
        <v>0</v>
      </c>
      <c r="I505" s="5">
        <f>ROUND(ROUND(H505,2)*ROUND(G505,3),2)</f>
        <v>0</v>
      </c>
      <c r="O505">
        <f>(I505*21)/100</f>
        <v>0</v>
      </c>
      <c r="P505" t="s">
        <v>6</v>
      </c>
    </row>
    <row r="506" spans="1:16" x14ac:dyDescent="0.2">
      <c r="A506" s="4" t="s">
        <v>5</v>
      </c>
      <c r="E506" s="1" t="s">
        <v>4</v>
      </c>
    </row>
    <row r="507" spans="1:16" x14ac:dyDescent="0.2">
      <c r="A507" s="3" t="s">
        <v>3</v>
      </c>
      <c r="E507" s="2" t="s">
        <v>2</v>
      </c>
    </row>
    <row r="508" spans="1:16" ht="114.75" x14ac:dyDescent="0.2">
      <c r="A508" t="s">
        <v>1</v>
      </c>
      <c r="E508" s="1" t="s">
        <v>12</v>
      </c>
    </row>
    <row r="509" spans="1:16" ht="25.5" x14ac:dyDescent="0.2">
      <c r="A509" s="9" t="s">
        <v>11</v>
      </c>
      <c r="B509" s="10" t="s">
        <v>16</v>
      </c>
      <c r="C509" s="10" t="s">
        <v>15</v>
      </c>
      <c r="D509" s="9" t="s">
        <v>4</v>
      </c>
      <c r="E509" s="8" t="s">
        <v>14</v>
      </c>
      <c r="F509" s="7" t="s">
        <v>13</v>
      </c>
      <c r="G509" s="6">
        <v>650</v>
      </c>
      <c r="H509" s="5">
        <v>0</v>
      </c>
      <c r="I509" s="5">
        <f>ROUND(ROUND(H509,2)*ROUND(G509,3),2)</f>
        <v>0</v>
      </c>
      <c r="O509">
        <f>(I509*21)/100</f>
        <v>0</v>
      </c>
      <c r="P509" t="s">
        <v>6</v>
      </c>
    </row>
    <row r="510" spans="1:16" x14ac:dyDescent="0.2">
      <c r="A510" s="4" t="s">
        <v>5</v>
      </c>
      <c r="E510" s="1" t="s">
        <v>4</v>
      </c>
    </row>
    <row r="511" spans="1:16" x14ac:dyDescent="0.2">
      <c r="A511" s="3" t="s">
        <v>3</v>
      </c>
      <c r="E511" s="2" t="s">
        <v>2</v>
      </c>
    </row>
    <row r="512" spans="1:16" ht="114.75" x14ac:dyDescent="0.2">
      <c r="A512" t="s">
        <v>1</v>
      </c>
      <c r="E512" s="1" t="s">
        <v>12</v>
      </c>
    </row>
    <row r="513" spans="1:16" ht="25.5" x14ac:dyDescent="0.2">
      <c r="A513" s="9" t="s">
        <v>11</v>
      </c>
      <c r="B513" s="10" t="s">
        <v>10</v>
      </c>
      <c r="C513" s="10" t="s">
        <v>9</v>
      </c>
      <c r="D513" s="9" t="s">
        <v>4</v>
      </c>
      <c r="E513" s="8" t="s">
        <v>8</v>
      </c>
      <c r="F513" s="7" t="s">
        <v>7</v>
      </c>
      <c r="G513" s="6">
        <v>235</v>
      </c>
      <c r="H513" s="5">
        <v>0</v>
      </c>
      <c r="I513" s="5">
        <f>ROUND(ROUND(H513,2)*ROUND(G513,3),2)</f>
        <v>0</v>
      </c>
      <c r="O513">
        <f>(I513*21)/100</f>
        <v>0</v>
      </c>
      <c r="P513" t="s">
        <v>6</v>
      </c>
    </row>
    <row r="514" spans="1:16" x14ac:dyDescent="0.2">
      <c r="A514" s="4" t="s">
        <v>5</v>
      </c>
      <c r="E514" s="1" t="s">
        <v>4</v>
      </c>
    </row>
    <row r="515" spans="1:16" x14ac:dyDescent="0.2">
      <c r="A515" s="3" t="s">
        <v>3</v>
      </c>
      <c r="E515" s="2" t="s">
        <v>2</v>
      </c>
    </row>
    <row r="516" spans="1:16" ht="51" x14ac:dyDescent="0.2">
      <c r="A516" t="s">
        <v>1</v>
      </c>
      <c r="E516" s="1" t="s">
        <v>0</v>
      </c>
    </row>
  </sheetData>
  <mergeCells count="11">
    <mergeCell ref="F6:F7"/>
    <mergeCell ref="G6:G7"/>
    <mergeCell ref="H6:I6"/>
    <mergeCell ref="C3:D3"/>
    <mergeCell ref="C4:D4"/>
    <mergeCell ref="C5:D5"/>
    <mergeCell ref="A6:A7"/>
    <mergeCell ref="B6:B7"/>
    <mergeCell ref="C6:C7"/>
    <mergeCell ref="D6:D7"/>
    <mergeCell ref="E6:E7"/>
  </mergeCells>
  <pageMargins left="0.75" right="0.75" top="1" bottom="1" header="0.5" footer="0.5"/>
  <pageSetup paperSize="9" orientation="portrait" horizontalDpi="300" verticalDpi="300"/>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PS 01-28-01_PS 01-28-01 B</vt:lpstr>
    </vt:vector>
  </TitlesOfParts>
  <Company>SUDOP BRNO, spol. s 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Skubla</cp:lastModifiedBy>
  <dcterms:created xsi:type="dcterms:W3CDTF">2018-10-23T10:20:31Z</dcterms:created>
  <dcterms:modified xsi:type="dcterms:W3CDTF">2018-10-26T09:15:06Z</dcterms:modified>
</cp:coreProperties>
</file>