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N:\Modernizace a elektrizace trati Šakvice - Hustopeče u Brna PROJEKT\Rozpočty\SP dotazy\"/>
    </mc:Choice>
  </mc:AlternateContent>
  <bookViews>
    <workbookView xWindow="0" yWindow="0" windowWidth="28800" windowHeight="12435"/>
  </bookViews>
  <sheets>
    <sheet name="PS 50-28-0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9" i="1" l="1"/>
  <c r="Q8" i="1" s="1"/>
  <c r="I8" i="1" s="1"/>
  <c r="O9" i="1"/>
  <c r="I13" i="1"/>
  <c r="O13" i="1" s="1"/>
  <c r="I17" i="1"/>
  <c r="O17" i="1"/>
  <c r="I21" i="1"/>
  <c r="O21" i="1"/>
  <c r="I26" i="1"/>
  <c r="O26" i="1"/>
  <c r="I30" i="1"/>
  <c r="O30" i="1"/>
  <c r="I34" i="1"/>
  <c r="O34" i="1"/>
  <c r="I38" i="1"/>
  <c r="O38" i="1" s="1"/>
  <c r="I42" i="1"/>
  <c r="O42" i="1"/>
  <c r="I46" i="1"/>
  <c r="O46" i="1"/>
  <c r="I50" i="1"/>
  <c r="O50" i="1"/>
  <c r="I54" i="1"/>
  <c r="O54" i="1" s="1"/>
  <c r="I58" i="1"/>
  <c r="O58" i="1"/>
  <c r="I62" i="1"/>
  <c r="O62" i="1"/>
  <c r="I66" i="1"/>
  <c r="O66" i="1" s="1"/>
  <c r="I70" i="1"/>
  <c r="O70" i="1" s="1"/>
  <c r="Q25" i="1" l="1"/>
  <c r="I25" i="1" s="1"/>
  <c r="I3" i="1" s="1"/>
  <c r="R8" i="1"/>
  <c r="O8" i="1" s="1"/>
  <c r="R25" i="1"/>
  <c r="O25" i="1" s="1"/>
  <c r="O2" i="1" l="1"/>
</calcChain>
</file>

<file path=xl/sharedStrings.xml><?xml version="1.0" encoding="utf-8"?>
<sst xmlns="http://schemas.openxmlformats.org/spreadsheetml/2006/main" count="253" uniqueCount="105">
  <si>
    <t>1. Položka obsahuje: 
 – úprava a instalace SW pracoviště dispečera DOZ podle specifikace místa použití 
 – úprava a instalaci příslušného programového vybavení 
2. Položka neobsahuje: 
 X 
3. Způsob měření: 
Udává se počet kusů kompletní konstrukce nebo práce.</t>
  </si>
  <si>
    <t>TS</t>
  </si>
  <si>
    <t>Podle Technické zprávy</t>
  </si>
  <si>
    <t>VV</t>
  </si>
  <si>
    <t/>
  </si>
  <si>
    <t>PP</t>
  </si>
  <si>
    <t>2</t>
  </si>
  <si>
    <t>KUS</t>
  </si>
  <si>
    <t>SW PRACOVIŠTĚ DISPEČERA RBC - ÚPRAVA</t>
  </si>
  <si>
    <t>R75B979</t>
  </si>
  <si>
    <t>16</t>
  </si>
  <si>
    <t>P</t>
  </si>
  <si>
    <t>1. Položka obsahuje: 
 – protokol autorizovanou osobou podle požadavku ČSN, včetně hodnocení 
2. Položka neobsahuje: 
 X 
3. Způsob měření: 
Udává se počet kusů kompletní konstrukce nebo práce.</t>
  </si>
  <si>
    <t>Podle Tech.zprávy</t>
  </si>
  <si>
    <t>PROTOKOL UTZ</t>
  </si>
  <si>
    <t>75E1C7</t>
  </si>
  <si>
    <t>15</t>
  </si>
  <si>
    <t>1. Položka obsahuje: 
 – zajištění a provedení čiností určenných položkou včetně dodávky potřebného pomocného materiálu a dopravy na místo určení 
 – provedení zkušebního provozu se všemi pomocnými a doplňujícími pracemi a součástmi, případné použití mechanizmů 
2. Položka neobsahuje: 
 X 
3. Způsob měření: 
Udává se počet hodin provádění dozoru, revize nebo práce.</t>
  </si>
  <si>
    <t>HOD</t>
  </si>
  <si>
    <t>REGULACE A ZKOUŠENÍ ZABEZPEČOVACÍHO ZAŘÍZENÍ</t>
  </si>
  <si>
    <t>75E1B7</t>
  </si>
  <si>
    <t>14</t>
  </si>
  <si>
    <t>1. Položka obsahuje: 
 – postavení vlakové cesty a kontrola návěstního znaku, přezkoušení změny návěstního znaku z povolujícího na zakazující a poruchy žárovek 
 – simulace jízdy vlaku 
 – přezkoušení nouzového vybavení 
 – přezkoušení vazeb na traťové zabezpečovací zařízení 
 – kompletní zkoušky 
2. Položka neobsahuje: 
 X 
3. Způsob měření: 
Udává se počet kusů kompletní konstrukce nebo práce.</t>
  </si>
  <si>
    <t>PŘEZKOUŠENÍ VLAKOVÝCH CEST</t>
  </si>
  <si>
    <t>75E137</t>
  </si>
  <si>
    <t>13</t>
  </si>
  <si>
    <t>1. Položka obsahuje: 
 – kontrola zařízení, zda odpovídá podmínkám pro bezpečný provoz, včetně potřebných měření a vyhotovení revizní zprávy odpovědným pracovníkem 
 – vlastní kontrolu, příslušná měření a zpracování revizní zprávy 
2. Položka neobsahuje: 
 X 
3. Způsob měření: 
Udává se počet hodin provádění dozoru, revize nebo práce.</t>
  </si>
  <si>
    <t>CELKOVÁ PROHLÍDKA ZAŘÍZENÍ A VYHOTOVENÍ REVIZNÍ ZPRÁVY</t>
  </si>
  <si>
    <t>75E127</t>
  </si>
  <si>
    <t>12</t>
  </si>
  <si>
    <t>1. Položka obsahuje: 
 – při provádění prací na zařízení, které je v provozu, určují pracovníci správy dopravní cesty kdy a jak je možné potřebný zásah provést 
 – ztrátu času pracovníků prozozovatele, kteří tento čas využijí ve prospěch prováděné stavby 
2. Položka neobsahuje: 
 X 
3. Způsob měření: 
Udává se počet hodin provádění dozoru, revize nebo práce.</t>
  </si>
  <si>
    <t>DOZOR PRACOVNÍKŮ PROVOZOVATELE PŘI PRÁCI NA ŽIVÉM ZAŘÍZENÍ</t>
  </si>
  <si>
    <t>75E117</t>
  </si>
  <si>
    <t>11</t>
  </si>
  <si>
    <t>1. Položka obsahuje: 
 – úprava a instalace SW pro DOZ jedné stanice podle specifikace místa použití 
 – úprava a instalaci příslušného programového vybavení 
2. Položka neobsahuje: 
 X 
3. Způsob měření: 
Udává se počet kusů kompletní konstrukce nebo práce.</t>
  </si>
  <si>
    <t>SW PRO DOZ JEDNÉ STANICE - ÚPRAVA</t>
  </si>
  <si>
    <t>75B999</t>
  </si>
  <si>
    <t>10</t>
  </si>
  <si>
    <t>1. Položka obsahuje: 
 – úprava a instalace SW pro graficko-technologickou nadstavbu dané položkou podle specifikace místa použití 
 – úprava a instalaci příslušného programového vybavení 
2. Položka neobsahuje: 
 X 
3. Způsob měření: 
SW pro graficko-technologickou nadstavbu se měří v kusech, počet kusů se určuje podle počtu staničních a traťových kolejí.</t>
  </si>
  <si>
    <t>SW PRO GRAFICKO-TECHNOLOGICKOU NADSTAVBU - ÚPRAVA</t>
  </si>
  <si>
    <t>75B989</t>
  </si>
  <si>
    <t>9</t>
  </si>
  <si>
    <t>SW PRACOVIŠTĚ DISPEČERA DOZ - ÚPRAVA</t>
  </si>
  <si>
    <t>75B979</t>
  </si>
  <si>
    <t>8</t>
  </si>
  <si>
    <t>1. Položka obsahuje: 
 – demontáž a montáž počítačového vybavení kanceláře 
 – demontáž a montáž výpočetní techniky, včetně propojovacích vedení a monitorů 
 – demontáž a montáž vybavení pro jednotné obslužné pracoviště (JOP) se všemi pomocnými a doplňujícími pracemi a součástmi, případné použití mechanizmů, včetně dopravy z místa demontáže do skladu 
 – naložení vybouraného materiálu na dopravní prostředek 
 – odvoz vybouraného materiálu do skladu nebo na likvidaci 
2. Položka neobsahuje: 
 – poplatek za likvidaci odpadů (nacení se dle SSD 0) 
- demontáž nábytku 
3. Způsob měření: 
Udává se počet kusů kompletní konstrukce nebo práce.</t>
  </si>
  <si>
    <t>JEDNOTNÉ OVLÁDACÍ PRACOVIŠTĚ (JOP), TECHNOLOGIE, NEZÁLOHOVANÉ - ÚPRAVA</t>
  </si>
  <si>
    <t>75B219</t>
  </si>
  <si>
    <t>7</t>
  </si>
  <si>
    <t>1. Položka obsahuje: 
 – položení kabelu do rozvodného žlabu, vyformování, vyvázání vč. zapojení na stojany nebo skříně 
 – montáž vnitřních kabelových rozvodů obsahuje všechny pomocné a doplňující práce a součásti, případné použití mechanizmů 
2. Položka neobsahuje: 
 X 
3. Způsob měření: 
Měří se v metrech délkových kabelových žlabů nebo jiné kabelové konstrukce.</t>
  </si>
  <si>
    <t>M</t>
  </si>
  <si>
    <t>VNITŘNÍ KABELOVÉ ROZVODY DO 50 KABELŮ - MONTÁŽ</t>
  </si>
  <si>
    <t>75B127</t>
  </si>
  <si>
    <t>6</t>
  </si>
  <si>
    <t>1. Položka obsahuje: 
 – dodávka kabelů vč. eventuálních konektorů a potřebného pomocného materiálu a jeho dopravy na místo určení 
 – kabely včetně pomocného materiálu 
 – dopravu do místa určení 
2. Položka neobsahuje: 
 X 
3. Způsob měření: 
Měří se v metrech délkových kabelových žlabů nebo jiné kabelové konstrukce.</t>
  </si>
  <si>
    <t>VNITŘNÍ KABELOVÉ ROZVODY DO 50 KABELŮ - DODÁVKA</t>
  </si>
  <si>
    <t>75B121</t>
  </si>
  <si>
    <t>5</t>
  </si>
  <si>
    <t>Montáž zabezpečovací a sdělovací techniky</t>
  </si>
  <si>
    <t>M22</t>
  </si>
  <si>
    <t>SD</t>
  </si>
  <si>
    <t>1. Položka obsahuje: 
 – práce spojené s měřením optické kabelizace splňující  „Základní technické specifikace optických kabelů a jejich příslušenství v telekomunikační síti SŽDC“, vydaném SŽDC s.o., Odbor automatizace a elektrotechniky, č.j.22942/2015-SŽDC – O14 " včetně potřebného drobného montážního materiálu 
 – veškeré potřebné mechanizmy (měřicí přístroje a měřící příslušenství), včetně obsluhy, náklady na mzdy a přibližné (průměrné) náklady na pořízení potřebných materiálů včetně všech ostatních vedlejších nákladů 
2. Položka neobsahuje: 
 X 
3. Způsob měření: 
Měřící práce se udávají počtem optických vláken.</t>
  </si>
  <si>
    <t>Podle v.č.0701 a 0702</t>
  </si>
  <si>
    <t>VLÁKNO</t>
  </si>
  <si>
    <t>MĚŘENÍ KOMPLEXNÍ OPTICKÉHO KABELU</t>
  </si>
  <si>
    <t>75IK21</t>
  </si>
  <si>
    <t>4</t>
  </si>
  <si>
    <t>1. Položka obsahuje: 
 – kompletní ukončení specifikované kabelizace včetně potřebného drobného montážního materiálu 
 – veškeré potřebné mechanizmy, včetně obsluhy, náklady na mzdy a přibližné (průměrné) náklady na pořízení potřebných materiálů včetně všech ostatních vedlejších nákladů 
2. Položka neobsahuje: 
 X 
3. Způsob měření: 
Udává se počet kusů kompletní konstrukce nebo práce.</t>
  </si>
  <si>
    <t>UKONČENÍ KABELU OPTICKÉHO DO 12 VLÁKEN</t>
  </si>
  <si>
    <t>75IH61</t>
  </si>
  <si>
    <t>3</t>
  </si>
  <si>
    <t>1. Položka obsahuje: 
 – práce spojené s montáží specifikované kabelizace specifikovaným způsobem (zafouknutí do obsazené trubky) 
 – veškeré potřebné mechanizmy, včetně obsluhy, náklady na mzdy a přibližné (průměrné) náklady na pořízení potřebných materiálů 
2. Položka neobsahuje: 
 X 
3. Způsob měření: 
Práce specifikovaného se měří délce kabelizace udané v metrech.</t>
  </si>
  <si>
    <t>KABEL OPTICKÝ SINGLEMODE - MONTÁŽ DO OSAZENÉ TRUBKY</t>
  </si>
  <si>
    <t>75I819</t>
  </si>
  <si>
    <t>1. Položka obsahuje: 
 – dodávku specifikované kabelizace včetně potřebného drobného montážního materiálu 
 – dopravu a skladování 
 – práce spojené s montáží specifikované kabelizace specifikovaným způsobem (uložení na konstrukci, zafouknutí, zafouknutí do obsazené trubky, zatažení) 
 – veškeré potřebné mechanizmy, včetně obsluhy, náklady na mzdy a přibližné (průměrné) náklady na pořízení potřebných materiálů 
2. Položka neobsahuje: 
 X 
3. Způsob měření: 
dodávka a montáž specifikované kabelizace se měří v délce udané v kmvláknech.</t>
  </si>
  <si>
    <t>KMVLÁKNO</t>
  </si>
  <si>
    <t>KABEL OPTICKÝ SINGLEMODE DO 12 VLÁKEN</t>
  </si>
  <si>
    <t>75I811</t>
  </si>
  <si>
    <t>1</t>
  </si>
  <si>
    <t>KABELIZACE OPTICKÁ</t>
  </si>
  <si>
    <t>0</t>
  </si>
  <si>
    <t>Celkem</t>
  </si>
  <si>
    <t>Jednotková</t>
  </si>
  <si>
    <t>21,00</t>
  </si>
  <si>
    <t>Cena</t>
  </si>
  <si>
    <t>Množství</t>
  </si>
  <si>
    <t>MJ</t>
  </si>
  <si>
    <t>Název položky</t>
  </si>
  <si>
    <t>Varianta</t>
  </si>
  <si>
    <t>Kód položky</t>
  </si>
  <si>
    <t>Poř. číslo</t>
  </si>
  <si>
    <t>Typ</t>
  </si>
  <si>
    <t>15,00</t>
  </si>
  <si>
    <t>CDP Přerov, úprava DOZ a ETCS</t>
  </si>
  <si>
    <t>PS 50-28-01</t>
  </si>
  <si>
    <t>Rozpočet:</t>
  </si>
  <si>
    <t>O</t>
  </si>
  <si>
    <t>0,00</t>
  </si>
  <si>
    <t>Modernizace a elektrizace trati Šakvice - Hustopeče u Brna   Soupisy prací</t>
  </si>
  <si>
    <t>17056</t>
  </si>
  <si>
    <t>Stavba:</t>
  </si>
  <si>
    <t>S</t>
  </si>
  <si>
    <t>Příloha k formuláři pro ocenění nabídky</t>
  </si>
  <si>
    <t>Firma: SUDOP BRNO, spol. s r.o.</t>
  </si>
  <si>
    <t>ASPE10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</si>
</sst>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7" x14ac:knownFonts="1">
    <font>
      <sz val="10"/>
      <name val="Arial"/>
    </font>
    <font>
      <i/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color indexed="9"/>
      <name val="Arial"/>
      <family val="2"/>
      <charset val="238"/>
    </font>
    <font>
      <b/>
      <sz val="11"/>
      <name val="Arial"/>
      <family val="2"/>
      <charset val="238"/>
    </font>
    <font>
      <b/>
      <sz val="16"/>
      <color indexed="8"/>
      <name val="Arial"/>
      <family val="2"/>
      <charset val="238"/>
    </font>
    <font>
      <sz val="10"/>
      <color rgb="FFFF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40">
    <xf numFmtId="0" fontId="0" fillId="0" borderId="0" xfId="0">
      <alignment vertical="center"/>
    </xf>
    <xf numFmtId="0" fontId="0" fillId="0" borderId="1" xfId="0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0" fillId="0" borderId="0" xfId="0" applyAlignment="1">
      <alignment vertical="top"/>
    </xf>
    <xf numFmtId="0" fontId="0" fillId="0" borderId="2" xfId="0" applyBorder="1" applyAlignment="1">
      <alignment vertical="top"/>
    </xf>
    <xf numFmtId="4" fontId="0" fillId="0" borderId="1" xfId="0" applyNumberFormat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0" fillId="0" borderId="1" xfId="0" applyBorder="1">
      <alignment vertical="center"/>
    </xf>
    <xf numFmtId="0" fontId="0" fillId="0" borderId="1" xfId="0" applyBorder="1" applyAlignment="1">
      <alignment horizontal="right" vertical="center"/>
    </xf>
    <xf numFmtId="4" fontId="2" fillId="2" borderId="3" xfId="0" applyNumberFormat="1" applyFont="1" applyFill="1" applyBorder="1" applyAlignment="1">
      <alignment horizontal="center" vertical="center"/>
    </xf>
    <xf numFmtId="0" fontId="0" fillId="2" borderId="3" xfId="0" applyFill="1" applyBorder="1">
      <alignment vertical="center"/>
    </xf>
    <xf numFmtId="0" fontId="2" fillId="2" borderId="4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horizontal="right" vertical="center"/>
    </xf>
    <xf numFmtId="4" fontId="2" fillId="2" borderId="4" xfId="0" applyNumberFormat="1" applyFont="1" applyFill="1" applyBorder="1" applyAlignment="1">
      <alignment horizontal="center" vertical="center"/>
    </xf>
    <xf numFmtId="0" fontId="0" fillId="2" borderId="4" xfId="0" applyFill="1" applyBorder="1">
      <alignment vertical="center"/>
    </xf>
    <xf numFmtId="0" fontId="2" fillId="2" borderId="4" xfId="0" applyFont="1" applyFill="1" applyBorder="1" applyAlignment="1">
      <alignment horizontal="right" vertical="center"/>
    </xf>
    <xf numFmtId="0" fontId="3" fillId="3" borderId="1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left" vertical="center"/>
    </xf>
    <xf numFmtId="0" fontId="4" fillId="2" borderId="3" xfId="0" applyFont="1" applyFill="1" applyBorder="1">
      <alignment vertical="center"/>
    </xf>
    <xf numFmtId="4" fontId="0" fillId="2" borderId="1" xfId="0" applyNumberForma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5" xfId="0" applyFill="1" applyBorder="1">
      <alignment vertical="center"/>
    </xf>
    <xf numFmtId="0" fontId="0" fillId="2" borderId="0" xfId="0" applyFill="1">
      <alignment vertical="center"/>
    </xf>
    <xf numFmtId="0" fontId="4" fillId="2" borderId="0" xfId="0" applyFont="1" applyFill="1" applyAlignment="1">
      <alignment horizontal="left" vertical="center"/>
    </xf>
    <xf numFmtId="0" fontId="4" fillId="2" borderId="0" xfId="0" applyFont="1" applyFill="1">
      <alignment vertical="center"/>
    </xf>
    <xf numFmtId="0" fontId="5" fillId="2" borderId="0" xfId="0" applyFont="1" applyFill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right" vertical="center"/>
    </xf>
    <xf numFmtId="0" fontId="0" fillId="2" borderId="0" xfId="0" applyFill="1">
      <alignment vertical="center"/>
    </xf>
    <xf numFmtId="0" fontId="4" fillId="2" borderId="3" xfId="0" applyFont="1" applyFill="1" applyBorder="1" applyAlignment="1">
      <alignment horizontal="right" vertical="center"/>
    </xf>
    <xf numFmtId="0" fontId="0" fillId="2" borderId="3" xfId="0" applyFill="1" applyBorder="1">
      <alignment vertical="center"/>
    </xf>
    <xf numFmtId="0" fontId="6" fillId="0" borderId="1" xfId="0" applyFont="1" applyBorder="1">
      <alignment vertical="center"/>
    </xf>
    <xf numFmtId="0" fontId="6" fillId="0" borderId="1" xfId="0" applyFont="1" applyBorder="1" applyAlignment="1">
      <alignment horizontal="right" vertical="center"/>
    </xf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/>
    </xf>
    <xf numFmtId="164" fontId="6" fillId="0" borderId="1" xfId="0" applyNumberFormat="1" applyFont="1" applyBorder="1" applyAlignment="1">
      <alignment horizontal="center" vertical="center"/>
    </xf>
    <xf numFmtId="4" fontId="6" fillId="0" borderId="1" xfId="0" applyNumberFormat="1" applyFont="1" applyBorder="1" applyAlignment="1">
      <alignment horizontal="center" vertical="center"/>
    </xf>
    <xf numFmtId="0" fontId="6" fillId="0" borderId="0" xfId="0" applyFont="1">
      <alignment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0" y="9525"/>
          <a:ext cx="1143000" cy="314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73"/>
  <sheetViews>
    <sheetView tabSelected="1" zoomScaleNormal="100" workbookViewId="0">
      <pane ySplit="7" topLeftCell="A62" activePane="bottomLeft" state="frozen"/>
      <selection pane="bottomLeft" activeCell="A66" sqref="A66:XFD66"/>
    </sheetView>
  </sheetViews>
  <sheetFormatPr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104</v>
      </c>
      <c r="B1" s="24"/>
      <c r="C1" s="24"/>
      <c r="D1" s="24"/>
      <c r="E1" s="24" t="s">
        <v>103</v>
      </c>
      <c r="F1" s="24"/>
      <c r="G1" s="24"/>
      <c r="H1" s="24"/>
      <c r="I1" s="24"/>
      <c r="P1" t="s">
        <v>70</v>
      </c>
    </row>
    <row r="2" spans="1:18" ht="24.95" customHeight="1" x14ac:dyDescent="0.2">
      <c r="B2" s="24"/>
      <c r="C2" s="24"/>
      <c r="D2" s="24"/>
      <c r="E2" s="27" t="s">
        <v>102</v>
      </c>
      <c r="F2" s="24"/>
      <c r="G2" s="24"/>
      <c r="H2" s="12"/>
      <c r="I2" s="12"/>
      <c r="O2">
        <f>0+O8+O25</f>
        <v>0</v>
      </c>
      <c r="P2" t="s">
        <v>70</v>
      </c>
    </row>
    <row r="3" spans="1:18" ht="15" customHeight="1" x14ac:dyDescent="0.2">
      <c r="A3" t="s">
        <v>101</v>
      </c>
      <c r="B3" s="26" t="s">
        <v>100</v>
      </c>
      <c r="C3" s="29" t="s">
        <v>99</v>
      </c>
      <c r="D3" s="30"/>
      <c r="E3" s="25" t="s">
        <v>98</v>
      </c>
      <c r="F3" s="24"/>
      <c r="G3" s="23"/>
      <c r="H3" s="22" t="s">
        <v>94</v>
      </c>
      <c r="I3" s="21">
        <f>0+I8+I25</f>
        <v>0</v>
      </c>
      <c r="O3" t="s">
        <v>97</v>
      </c>
      <c r="P3" t="s">
        <v>6</v>
      </c>
    </row>
    <row r="4" spans="1:18" ht="15" customHeight="1" x14ac:dyDescent="0.2">
      <c r="A4" t="s">
        <v>96</v>
      </c>
      <c r="B4" s="20" t="s">
        <v>95</v>
      </c>
      <c r="C4" s="31" t="s">
        <v>94</v>
      </c>
      <c r="D4" s="32"/>
      <c r="E4" s="19" t="s">
        <v>93</v>
      </c>
      <c r="F4" s="12"/>
      <c r="G4" s="12"/>
      <c r="H4" s="16"/>
      <c r="I4" s="16"/>
      <c r="O4" t="s">
        <v>92</v>
      </c>
      <c r="P4" t="s">
        <v>6</v>
      </c>
    </row>
    <row r="5" spans="1:18" ht="12.75" customHeight="1" x14ac:dyDescent="0.2">
      <c r="A5" s="28" t="s">
        <v>91</v>
      </c>
      <c r="B5" s="28" t="s">
        <v>90</v>
      </c>
      <c r="C5" s="28" t="s">
        <v>89</v>
      </c>
      <c r="D5" s="28" t="s">
        <v>88</v>
      </c>
      <c r="E5" s="28" t="s">
        <v>87</v>
      </c>
      <c r="F5" s="28" t="s">
        <v>86</v>
      </c>
      <c r="G5" s="28" t="s">
        <v>85</v>
      </c>
      <c r="H5" s="28" t="s">
        <v>84</v>
      </c>
      <c r="I5" s="28"/>
      <c r="O5" t="s">
        <v>83</v>
      </c>
      <c r="P5" t="s">
        <v>6</v>
      </c>
    </row>
    <row r="6" spans="1:18" ht="12.75" customHeight="1" x14ac:dyDescent="0.2">
      <c r="A6" s="28"/>
      <c r="B6" s="28"/>
      <c r="C6" s="28"/>
      <c r="D6" s="28"/>
      <c r="E6" s="28"/>
      <c r="F6" s="28"/>
      <c r="G6" s="28"/>
      <c r="H6" s="18" t="s">
        <v>82</v>
      </c>
      <c r="I6" s="18" t="s">
        <v>81</v>
      </c>
    </row>
    <row r="7" spans="1:18" ht="12.75" customHeight="1" x14ac:dyDescent="0.2">
      <c r="A7" s="18" t="s">
        <v>80</v>
      </c>
      <c r="B7" s="18" t="s">
        <v>78</v>
      </c>
      <c r="C7" s="18" t="s">
        <v>6</v>
      </c>
      <c r="D7" s="18" t="s">
        <v>70</v>
      </c>
      <c r="E7" s="18" t="s">
        <v>66</v>
      </c>
      <c r="F7" s="18" t="s">
        <v>57</v>
      </c>
      <c r="G7" s="18" t="s">
        <v>53</v>
      </c>
      <c r="H7" s="18" t="s">
        <v>41</v>
      </c>
      <c r="I7" s="18" t="s">
        <v>37</v>
      </c>
    </row>
    <row r="8" spans="1:18" ht="12.75" customHeight="1" x14ac:dyDescent="0.2">
      <c r="A8" s="16" t="s">
        <v>60</v>
      </c>
      <c r="B8" s="16"/>
      <c r="C8" s="17" t="s">
        <v>6</v>
      </c>
      <c r="D8" s="16"/>
      <c r="E8" s="13" t="s">
        <v>79</v>
      </c>
      <c r="F8" s="16"/>
      <c r="G8" s="16"/>
      <c r="H8" s="16"/>
      <c r="I8" s="15">
        <f>0+Q8</f>
        <v>0</v>
      </c>
      <c r="O8">
        <f>0+R8</f>
        <v>0</v>
      </c>
      <c r="Q8">
        <f>0+I9+I13+I17+I21</f>
        <v>0</v>
      </c>
      <c r="R8">
        <f>0+O9+O13+O17+O21</f>
        <v>0</v>
      </c>
    </row>
    <row r="9" spans="1:18" x14ac:dyDescent="0.2">
      <c r="A9" s="9" t="s">
        <v>11</v>
      </c>
      <c r="B9" s="10" t="s">
        <v>78</v>
      </c>
      <c r="C9" s="10" t="s">
        <v>77</v>
      </c>
      <c r="D9" s="9" t="s">
        <v>4</v>
      </c>
      <c r="E9" s="8" t="s">
        <v>76</v>
      </c>
      <c r="F9" s="7" t="s">
        <v>75</v>
      </c>
      <c r="G9" s="6">
        <v>2.4</v>
      </c>
      <c r="H9" s="5">
        <v>0</v>
      </c>
      <c r="I9" s="5">
        <f>ROUND(ROUND(H9,2)*ROUND(G9,3),2)</f>
        <v>0</v>
      </c>
      <c r="O9">
        <f>(I9*21)/100</f>
        <v>0</v>
      </c>
      <c r="P9" t="s">
        <v>6</v>
      </c>
    </row>
    <row r="10" spans="1:18" x14ac:dyDescent="0.2">
      <c r="A10" s="4" t="s">
        <v>5</v>
      </c>
      <c r="E10" s="1" t="s">
        <v>4</v>
      </c>
    </row>
    <row r="11" spans="1:18" x14ac:dyDescent="0.2">
      <c r="A11" s="3" t="s">
        <v>3</v>
      </c>
      <c r="E11" s="2" t="s">
        <v>62</v>
      </c>
    </row>
    <row r="12" spans="1:18" ht="153" x14ac:dyDescent="0.2">
      <c r="A12" t="s">
        <v>1</v>
      </c>
      <c r="E12" s="1" t="s">
        <v>74</v>
      </c>
    </row>
    <row r="13" spans="1:18" x14ac:dyDescent="0.2">
      <c r="A13" s="9" t="s">
        <v>11</v>
      </c>
      <c r="B13" s="10" t="s">
        <v>6</v>
      </c>
      <c r="C13" s="10" t="s">
        <v>73</v>
      </c>
      <c r="D13" s="9" t="s">
        <v>4</v>
      </c>
      <c r="E13" s="8" t="s">
        <v>72</v>
      </c>
      <c r="F13" s="7" t="s">
        <v>50</v>
      </c>
      <c r="G13" s="6">
        <v>200</v>
      </c>
      <c r="H13" s="5">
        <v>0</v>
      </c>
      <c r="I13" s="5">
        <f>ROUND(ROUND(H13,2)*ROUND(G13,3),2)</f>
        <v>0</v>
      </c>
      <c r="O13">
        <f>(I13*21)/100</f>
        <v>0</v>
      </c>
      <c r="P13" t="s">
        <v>6</v>
      </c>
    </row>
    <row r="14" spans="1:18" x14ac:dyDescent="0.2">
      <c r="A14" s="4" t="s">
        <v>5</v>
      </c>
      <c r="E14" s="1" t="s">
        <v>4</v>
      </c>
    </row>
    <row r="15" spans="1:18" x14ac:dyDescent="0.2">
      <c r="A15" s="3" t="s">
        <v>3</v>
      </c>
      <c r="E15" s="2" t="s">
        <v>62</v>
      </c>
    </row>
    <row r="16" spans="1:18" ht="114.75" x14ac:dyDescent="0.2">
      <c r="A16" t="s">
        <v>1</v>
      </c>
      <c r="E16" s="1" t="s">
        <v>71</v>
      </c>
    </row>
    <row r="17" spans="1:18" x14ac:dyDescent="0.2">
      <c r="A17" s="9" t="s">
        <v>11</v>
      </c>
      <c r="B17" s="10" t="s">
        <v>70</v>
      </c>
      <c r="C17" s="10" t="s">
        <v>69</v>
      </c>
      <c r="D17" s="9" t="s">
        <v>4</v>
      </c>
      <c r="E17" s="8" t="s">
        <v>68</v>
      </c>
      <c r="F17" s="7" t="s">
        <v>7</v>
      </c>
      <c r="G17" s="6">
        <v>4</v>
      </c>
      <c r="H17" s="5">
        <v>0</v>
      </c>
      <c r="I17" s="5">
        <f>ROUND(ROUND(H17,2)*ROUND(G17,3),2)</f>
        <v>0</v>
      </c>
      <c r="O17">
        <f>(I17*21)/100</f>
        <v>0</v>
      </c>
      <c r="P17" t="s">
        <v>6</v>
      </c>
    </row>
    <row r="18" spans="1:18" x14ac:dyDescent="0.2">
      <c r="A18" s="4" t="s">
        <v>5</v>
      </c>
      <c r="E18" s="1" t="s">
        <v>4</v>
      </c>
    </row>
    <row r="19" spans="1:18" x14ac:dyDescent="0.2">
      <c r="A19" s="3" t="s">
        <v>3</v>
      </c>
      <c r="E19" s="2" t="s">
        <v>62</v>
      </c>
    </row>
    <row r="20" spans="1:18" ht="127.5" x14ac:dyDescent="0.2">
      <c r="A20" t="s">
        <v>1</v>
      </c>
      <c r="E20" s="1" t="s">
        <v>67</v>
      </c>
    </row>
    <row r="21" spans="1:18" x14ac:dyDescent="0.2">
      <c r="A21" s="9" t="s">
        <v>11</v>
      </c>
      <c r="B21" s="10" t="s">
        <v>66</v>
      </c>
      <c r="C21" s="10" t="s">
        <v>65</v>
      </c>
      <c r="D21" s="9" t="s">
        <v>4</v>
      </c>
      <c r="E21" s="8" t="s">
        <v>64</v>
      </c>
      <c r="F21" s="7" t="s">
        <v>63</v>
      </c>
      <c r="G21" s="6">
        <v>24</v>
      </c>
      <c r="H21" s="5">
        <v>0</v>
      </c>
      <c r="I21" s="5">
        <f>ROUND(ROUND(H21,2)*ROUND(G21,3),2)</f>
        <v>0</v>
      </c>
      <c r="O21">
        <f>(I21*21)/100</f>
        <v>0</v>
      </c>
      <c r="P21" t="s">
        <v>6</v>
      </c>
    </row>
    <row r="22" spans="1:18" x14ac:dyDescent="0.2">
      <c r="A22" s="4" t="s">
        <v>5</v>
      </c>
      <c r="E22" s="1" t="s">
        <v>4</v>
      </c>
    </row>
    <row r="23" spans="1:18" x14ac:dyDescent="0.2">
      <c r="A23" s="3" t="s">
        <v>3</v>
      </c>
      <c r="E23" s="2" t="s">
        <v>62</v>
      </c>
    </row>
    <row r="24" spans="1:18" ht="153" x14ac:dyDescent="0.2">
      <c r="A24" t="s">
        <v>1</v>
      </c>
      <c r="E24" s="1" t="s">
        <v>61</v>
      </c>
    </row>
    <row r="25" spans="1:18" ht="12.75" customHeight="1" x14ac:dyDescent="0.2">
      <c r="A25" s="12" t="s">
        <v>60</v>
      </c>
      <c r="B25" s="12"/>
      <c r="C25" s="14" t="s">
        <v>59</v>
      </c>
      <c r="D25" s="12"/>
      <c r="E25" s="13" t="s">
        <v>58</v>
      </c>
      <c r="F25" s="12"/>
      <c r="G25" s="12"/>
      <c r="H25" s="12"/>
      <c r="I25" s="11">
        <f>0+Q25</f>
        <v>0</v>
      </c>
      <c r="O25">
        <f>0+R25</f>
        <v>0</v>
      </c>
      <c r="Q25">
        <f>0+I26+I30+I34+I38+I42+I46+I50+I54+I58+I62+I66+I70</f>
        <v>0</v>
      </c>
      <c r="R25">
        <f>0+O26+O30+O34+O38+O42+O46+O50+O54+O58+O62+O66+O70</f>
        <v>0</v>
      </c>
    </row>
    <row r="26" spans="1:18" x14ac:dyDescent="0.2">
      <c r="A26" s="9" t="s">
        <v>11</v>
      </c>
      <c r="B26" s="10" t="s">
        <v>57</v>
      </c>
      <c r="C26" s="10" t="s">
        <v>56</v>
      </c>
      <c r="D26" s="9" t="s">
        <v>4</v>
      </c>
      <c r="E26" s="8" t="s">
        <v>55</v>
      </c>
      <c r="F26" s="7" t="s">
        <v>50</v>
      </c>
      <c r="G26" s="6">
        <v>160</v>
      </c>
      <c r="H26" s="5">
        <v>0</v>
      </c>
      <c r="I26" s="5">
        <f>ROUND(ROUND(H26,2)*ROUND(G26,3),2)</f>
        <v>0</v>
      </c>
      <c r="O26">
        <f>(I26*21)/100</f>
        <v>0</v>
      </c>
      <c r="P26" t="s">
        <v>6</v>
      </c>
    </row>
    <row r="27" spans="1:18" x14ac:dyDescent="0.2">
      <c r="A27" s="4" t="s">
        <v>5</v>
      </c>
      <c r="E27" s="1" t="s">
        <v>4</v>
      </c>
    </row>
    <row r="28" spans="1:18" x14ac:dyDescent="0.2">
      <c r="A28" s="3" t="s">
        <v>3</v>
      </c>
      <c r="E28" s="2" t="s">
        <v>2</v>
      </c>
    </row>
    <row r="29" spans="1:18" ht="114.75" x14ac:dyDescent="0.2">
      <c r="A29" t="s">
        <v>1</v>
      </c>
      <c r="E29" s="1" t="s">
        <v>54</v>
      </c>
    </row>
    <row r="30" spans="1:18" x14ac:dyDescent="0.2">
      <c r="A30" s="9" t="s">
        <v>11</v>
      </c>
      <c r="B30" s="10" t="s">
        <v>53</v>
      </c>
      <c r="C30" s="10" t="s">
        <v>52</v>
      </c>
      <c r="D30" s="9" t="s">
        <v>4</v>
      </c>
      <c r="E30" s="8" t="s">
        <v>51</v>
      </c>
      <c r="F30" s="7" t="s">
        <v>50</v>
      </c>
      <c r="G30" s="6">
        <v>160</v>
      </c>
      <c r="H30" s="5">
        <v>0</v>
      </c>
      <c r="I30" s="5">
        <f>ROUND(ROUND(H30,2)*ROUND(G30,3),2)</f>
        <v>0</v>
      </c>
      <c r="O30">
        <f>(I30*21)/100</f>
        <v>0</v>
      </c>
      <c r="P30" t="s">
        <v>6</v>
      </c>
    </row>
    <row r="31" spans="1:18" x14ac:dyDescent="0.2">
      <c r="A31" s="4" t="s">
        <v>5</v>
      </c>
      <c r="E31" s="1" t="s">
        <v>4</v>
      </c>
    </row>
    <row r="32" spans="1:18" x14ac:dyDescent="0.2">
      <c r="A32" s="3" t="s">
        <v>3</v>
      </c>
      <c r="E32" s="2" t="s">
        <v>2</v>
      </c>
    </row>
    <row r="33" spans="1:16" ht="114.75" x14ac:dyDescent="0.2">
      <c r="A33" t="s">
        <v>1</v>
      </c>
      <c r="E33" s="1" t="s">
        <v>49</v>
      </c>
    </row>
    <row r="34" spans="1:16" ht="25.5" x14ac:dyDescent="0.2">
      <c r="A34" s="9" t="s">
        <v>11</v>
      </c>
      <c r="B34" s="10" t="s">
        <v>48</v>
      </c>
      <c r="C34" s="10" t="s">
        <v>47</v>
      </c>
      <c r="D34" s="9" t="s">
        <v>4</v>
      </c>
      <c r="E34" s="8" t="s">
        <v>46</v>
      </c>
      <c r="F34" s="7" t="s">
        <v>7</v>
      </c>
      <c r="G34" s="6">
        <v>2</v>
      </c>
      <c r="H34" s="5">
        <v>0</v>
      </c>
      <c r="I34" s="5">
        <f>ROUND(ROUND(H34,2)*ROUND(G34,3),2)</f>
        <v>0</v>
      </c>
      <c r="O34">
        <f>(I34*21)/100</f>
        <v>0</v>
      </c>
      <c r="P34" t="s">
        <v>6</v>
      </c>
    </row>
    <row r="35" spans="1:16" x14ac:dyDescent="0.2">
      <c r="A35" s="4" t="s">
        <v>5</v>
      </c>
      <c r="E35" s="1" t="s">
        <v>4</v>
      </c>
    </row>
    <row r="36" spans="1:16" x14ac:dyDescent="0.2">
      <c r="A36" s="3" t="s">
        <v>3</v>
      </c>
      <c r="E36" s="2" t="s">
        <v>2</v>
      </c>
    </row>
    <row r="37" spans="1:16" ht="165.75" x14ac:dyDescent="0.2">
      <c r="A37" t="s">
        <v>1</v>
      </c>
      <c r="E37" s="1" t="s">
        <v>45</v>
      </c>
    </row>
    <row r="38" spans="1:16" x14ac:dyDescent="0.2">
      <c r="A38" s="9" t="s">
        <v>11</v>
      </c>
      <c r="B38" s="10" t="s">
        <v>44</v>
      </c>
      <c r="C38" s="10" t="s">
        <v>43</v>
      </c>
      <c r="D38" s="9" t="s">
        <v>4</v>
      </c>
      <c r="E38" s="8" t="s">
        <v>42</v>
      </c>
      <c r="F38" s="7" t="s">
        <v>7</v>
      </c>
      <c r="G38" s="6">
        <v>3</v>
      </c>
      <c r="H38" s="5">
        <v>0</v>
      </c>
      <c r="I38" s="5">
        <f>ROUND(ROUND(H38,2)*ROUND(G38,3),2)</f>
        <v>0</v>
      </c>
      <c r="O38">
        <f>(I38*21)/100</f>
        <v>0</v>
      </c>
      <c r="P38" t="s">
        <v>6</v>
      </c>
    </row>
    <row r="39" spans="1:16" x14ac:dyDescent="0.2">
      <c r="A39" s="4" t="s">
        <v>5</v>
      </c>
      <c r="E39" s="1" t="s">
        <v>4</v>
      </c>
    </row>
    <row r="40" spans="1:16" x14ac:dyDescent="0.2">
      <c r="A40" s="3" t="s">
        <v>3</v>
      </c>
      <c r="E40" s="2" t="s">
        <v>2</v>
      </c>
    </row>
    <row r="41" spans="1:16" ht="102" x14ac:dyDescent="0.2">
      <c r="A41" t="s">
        <v>1</v>
      </c>
      <c r="E41" s="1" t="s">
        <v>0</v>
      </c>
    </row>
    <row r="42" spans="1:16" x14ac:dyDescent="0.2">
      <c r="A42" s="9" t="s">
        <v>11</v>
      </c>
      <c r="B42" s="10" t="s">
        <v>41</v>
      </c>
      <c r="C42" s="10" t="s">
        <v>40</v>
      </c>
      <c r="D42" s="9" t="s">
        <v>4</v>
      </c>
      <c r="E42" s="8" t="s">
        <v>39</v>
      </c>
      <c r="F42" s="7" t="s">
        <v>7</v>
      </c>
      <c r="G42" s="6">
        <v>3</v>
      </c>
      <c r="H42" s="5">
        <v>0</v>
      </c>
      <c r="I42" s="5">
        <f>ROUND(ROUND(H42,2)*ROUND(G42,3),2)</f>
        <v>0</v>
      </c>
      <c r="O42">
        <f>(I42*21)/100</f>
        <v>0</v>
      </c>
      <c r="P42" t="s">
        <v>6</v>
      </c>
    </row>
    <row r="43" spans="1:16" x14ac:dyDescent="0.2">
      <c r="A43" s="4" t="s">
        <v>5</v>
      </c>
      <c r="E43" s="1" t="s">
        <v>4</v>
      </c>
    </row>
    <row r="44" spans="1:16" x14ac:dyDescent="0.2">
      <c r="A44" s="3" t="s">
        <v>3</v>
      </c>
      <c r="E44" s="2" t="s">
        <v>2</v>
      </c>
    </row>
    <row r="45" spans="1:16" ht="114.75" x14ac:dyDescent="0.2">
      <c r="A45" t="s">
        <v>1</v>
      </c>
      <c r="E45" s="1" t="s">
        <v>38</v>
      </c>
    </row>
    <row r="46" spans="1:16" x14ac:dyDescent="0.2">
      <c r="A46" s="9" t="s">
        <v>11</v>
      </c>
      <c r="B46" s="10" t="s">
        <v>37</v>
      </c>
      <c r="C46" s="10" t="s">
        <v>36</v>
      </c>
      <c r="D46" s="9" t="s">
        <v>4</v>
      </c>
      <c r="E46" s="8" t="s">
        <v>35</v>
      </c>
      <c r="F46" s="7" t="s">
        <v>7</v>
      </c>
      <c r="G46" s="6">
        <v>2</v>
      </c>
      <c r="H46" s="5">
        <v>0</v>
      </c>
      <c r="I46" s="5">
        <f>ROUND(ROUND(H46,2)*ROUND(G46,3),2)</f>
        <v>0</v>
      </c>
      <c r="O46">
        <f>(I46*21)/100</f>
        <v>0</v>
      </c>
      <c r="P46" t="s">
        <v>6</v>
      </c>
    </row>
    <row r="47" spans="1:16" x14ac:dyDescent="0.2">
      <c r="A47" s="4" t="s">
        <v>5</v>
      </c>
      <c r="E47" s="1" t="s">
        <v>4</v>
      </c>
    </row>
    <row r="48" spans="1:16" x14ac:dyDescent="0.2">
      <c r="A48" s="3" t="s">
        <v>3</v>
      </c>
      <c r="E48" s="2" t="s">
        <v>2</v>
      </c>
    </row>
    <row r="49" spans="1:16" ht="89.25" x14ac:dyDescent="0.2">
      <c r="A49" t="s">
        <v>1</v>
      </c>
      <c r="E49" s="1" t="s">
        <v>34</v>
      </c>
    </row>
    <row r="50" spans="1:16" x14ac:dyDescent="0.2">
      <c r="A50" s="9" t="s">
        <v>11</v>
      </c>
      <c r="B50" s="10" t="s">
        <v>33</v>
      </c>
      <c r="C50" s="10" t="s">
        <v>32</v>
      </c>
      <c r="D50" s="9" t="s">
        <v>4</v>
      </c>
      <c r="E50" s="8" t="s">
        <v>31</v>
      </c>
      <c r="F50" s="7" t="s">
        <v>18</v>
      </c>
      <c r="G50" s="6">
        <v>250</v>
      </c>
      <c r="H50" s="5">
        <v>0</v>
      </c>
      <c r="I50" s="5">
        <f>ROUND(ROUND(H50,2)*ROUND(G50,3),2)</f>
        <v>0</v>
      </c>
      <c r="O50">
        <f>(I50*21)/100</f>
        <v>0</v>
      </c>
      <c r="P50" t="s">
        <v>6</v>
      </c>
    </row>
    <row r="51" spans="1:16" x14ac:dyDescent="0.2">
      <c r="A51" s="4" t="s">
        <v>5</v>
      </c>
      <c r="E51" s="1" t="s">
        <v>4</v>
      </c>
    </row>
    <row r="52" spans="1:16" x14ac:dyDescent="0.2">
      <c r="A52" s="3" t="s">
        <v>3</v>
      </c>
      <c r="E52" s="2" t="s">
        <v>13</v>
      </c>
    </row>
    <row r="53" spans="1:16" ht="114.75" x14ac:dyDescent="0.2">
      <c r="A53" t="s">
        <v>1</v>
      </c>
      <c r="E53" s="1" t="s">
        <v>30</v>
      </c>
    </row>
    <row r="54" spans="1:16" x14ac:dyDescent="0.2">
      <c r="A54" s="9" t="s">
        <v>11</v>
      </c>
      <c r="B54" s="10" t="s">
        <v>29</v>
      </c>
      <c r="C54" s="10" t="s">
        <v>28</v>
      </c>
      <c r="D54" s="9" t="s">
        <v>4</v>
      </c>
      <c r="E54" s="8" t="s">
        <v>27</v>
      </c>
      <c r="F54" s="7" t="s">
        <v>18</v>
      </c>
      <c r="G54" s="6">
        <v>20</v>
      </c>
      <c r="H54" s="5">
        <v>0</v>
      </c>
      <c r="I54" s="5">
        <f>ROUND(ROUND(H54,2)*ROUND(G54,3),2)</f>
        <v>0</v>
      </c>
      <c r="O54">
        <f>(I54*21)/100</f>
        <v>0</v>
      </c>
      <c r="P54" t="s">
        <v>6</v>
      </c>
    </row>
    <row r="55" spans="1:16" x14ac:dyDescent="0.2">
      <c r="A55" s="4" t="s">
        <v>5</v>
      </c>
      <c r="E55" s="1" t="s">
        <v>4</v>
      </c>
    </row>
    <row r="56" spans="1:16" x14ac:dyDescent="0.2">
      <c r="A56" s="3" t="s">
        <v>3</v>
      </c>
      <c r="E56" s="2" t="s">
        <v>13</v>
      </c>
    </row>
    <row r="57" spans="1:16" ht="102" x14ac:dyDescent="0.2">
      <c r="A57" t="s">
        <v>1</v>
      </c>
      <c r="E57" s="1" t="s">
        <v>26</v>
      </c>
    </row>
    <row r="58" spans="1:16" x14ac:dyDescent="0.2">
      <c r="A58" s="9" t="s">
        <v>11</v>
      </c>
      <c r="B58" s="10" t="s">
        <v>25</v>
      </c>
      <c r="C58" s="10" t="s">
        <v>24</v>
      </c>
      <c r="D58" s="9" t="s">
        <v>4</v>
      </c>
      <c r="E58" s="8" t="s">
        <v>23</v>
      </c>
      <c r="F58" s="7" t="s">
        <v>7</v>
      </c>
      <c r="G58" s="6">
        <v>158</v>
      </c>
      <c r="H58" s="5">
        <v>0</v>
      </c>
      <c r="I58" s="5">
        <f>ROUND(ROUND(H58,2)*ROUND(G58,3),2)</f>
        <v>0</v>
      </c>
      <c r="O58">
        <f>(I58*21)/100</f>
        <v>0</v>
      </c>
      <c r="P58" t="s">
        <v>6</v>
      </c>
    </row>
    <row r="59" spans="1:16" x14ac:dyDescent="0.2">
      <c r="A59" s="4" t="s">
        <v>5</v>
      </c>
      <c r="E59" s="1" t="s">
        <v>4</v>
      </c>
    </row>
    <row r="60" spans="1:16" x14ac:dyDescent="0.2">
      <c r="A60" s="3" t="s">
        <v>3</v>
      </c>
      <c r="E60" s="2" t="s">
        <v>13</v>
      </c>
    </row>
    <row r="61" spans="1:16" ht="140.25" x14ac:dyDescent="0.2">
      <c r="A61" t="s">
        <v>1</v>
      </c>
      <c r="E61" s="1" t="s">
        <v>22</v>
      </c>
    </row>
    <row r="62" spans="1:16" x14ac:dyDescent="0.2">
      <c r="A62" s="9" t="s">
        <v>11</v>
      </c>
      <c r="B62" s="10" t="s">
        <v>21</v>
      </c>
      <c r="C62" s="10" t="s">
        <v>20</v>
      </c>
      <c r="D62" s="9" t="s">
        <v>4</v>
      </c>
      <c r="E62" s="8" t="s">
        <v>19</v>
      </c>
      <c r="F62" s="7" t="s">
        <v>18</v>
      </c>
      <c r="G62" s="6">
        <v>600</v>
      </c>
      <c r="H62" s="5">
        <v>0</v>
      </c>
      <c r="I62" s="5">
        <f>ROUND(ROUND(H62,2)*ROUND(G62,3),2)</f>
        <v>0</v>
      </c>
      <c r="O62">
        <f>(I62*21)/100</f>
        <v>0</v>
      </c>
      <c r="P62" t="s">
        <v>6</v>
      </c>
    </row>
    <row r="63" spans="1:16" x14ac:dyDescent="0.2">
      <c r="A63" s="4" t="s">
        <v>5</v>
      </c>
      <c r="E63" s="1" t="s">
        <v>4</v>
      </c>
    </row>
    <row r="64" spans="1:16" x14ac:dyDescent="0.2">
      <c r="A64" s="3" t="s">
        <v>3</v>
      </c>
      <c r="E64" s="2" t="s">
        <v>13</v>
      </c>
    </row>
    <row r="65" spans="1:16" ht="114.75" x14ac:dyDescent="0.2">
      <c r="A65" t="s">
        <v>1</v>
      </c>
      <c r="E65" s="1" t="s">
        <v>17</v>
      </c>
    </row>
    <row r="66" spans="1:16" s="39" customFormat="1" x14ac:dyDescent="0.2">
      <c r="A66" s="33" t="s">
        <v>11</v>
      </c>
      <c r="B66" s="34" t="s">
        <v>16</v>
      </c>
      <c r="C66" s="34" t="s">
        <v>15</v>
      </c>
      <c r="D66" s="33" t="s">
        <v>4</v>
      </c>
      <c r="E66" s="35" t="s">
        <v>14</v>
      </c>
      <c r="F66" s="36" t="s">
        <v>7</v>
      </c>
      <c r="G66" s="37">
        <v>1</v>
      </c>
      <c r="H66" s="38">
        <v>0</v>
      </c>
      <c r="I66" s="38">
        <f>ROUND(ROUND(H66,2)*ROUND(G66,3),2)</f>
        <v>0</v>
      </c>
      <c r="O66" s="39">
        <f>(I66*21)/100</f>
        <v>0</v>
      </c>
      <c r="P66" s="39" t="s">
        <v>6</v>
      </c>
    </row>
    <row r="67" spans="1:16" x14ac:dyDescent="0.2">
      <c r="A67" s="4" t="s">
        <v>5</v>
      </c>
      <c r="E67" s="1" t="s">
        <v>4</v>
      </c>
    </row>
    <row r="68" spans="1:16" x14ac:dyDescent="0.2">
      <c r="A68" s="3" t="s">
        <v>3</v>
      </c>
      <c r="E68" s="2" t="s">
        <v>13</v>
      </c>
    </row>
    <row r="69" spans="1:16" ht="76.5" x14ac:dyDescent="0.2">
      <c r="A69" t="s">
        <v>1</v>
      </c>
      <c r="E69" s="1" t="s">
        <v>12</v>
      </c>
    </row>
    <row r="70" spans="1:16" x14ac:dyDescent="0.2">
      <c r="A70" s="9" t="s">
        <v>11</v>
      </c>
      <c r="B70" s="10" t="s">
        <v>10</v>
      </c>
      <c r="C70" s="10" t="s">
        <v>9</v>
      </c>
      <c r="D70" s="9" t="s">
        <v>4</v>
      </c>
      <c r="E70" s="8" t="s">
        <v>8</v>
      </c>
      <c r="F70" s="7" t="s">
        <v>7</v>
      </c>
      <c r="G70" s="6">
        <v>3</v>
      </c>
      <c r="H70" s="5">
        <v>0</v>
      </c>
      <c r="I70" s="5">
        <f>ROUND(ROUND(H70,2)*ROUND(G70,3),2)</f>
        <v>0</v>
      </c>
      <c r="O70">
        <f>(I70*21)/100</f>
        <v>0</v>
      </c>
      <c r="P70" t="s">
        <v>6</v>
      </c>
    </row>
    <row r="71" spans="1:16" x14ac:dyDescent="0.2">
      <c r="A71" s="4" t="s">
        <v>5</v>
      </c>
      <c r="E71" s="1" t="s">
        <v>4</v>
      </c>
    </row>
    <row r="72" spans="1:16" x14ac:dyDescent="0.2">
      <c r="A72" s="3" t="s">
        <v>3</v>
      </c>
      <c r="E72" s="2" t="s">
        <v>2</v>
      </c>
    </row>
    <row r="73" spans="1:16" ht="102" x14ac:dyDescent="0.2">
      <c r="A73" t="s">
        <v>1</v>
      </c>
      <c r="E73" s="1" t="s">
        <v>0</v>
      </c>
    </row>
  </sheetData>
  <mergeCells count="10">
    <mergeCell ref="F5:F6"/>
    <mergeCell ref="G5:G6"/>
    <mergeCell ref="H5:I5"/>
    <mergeCell ref="C3:D3"/>
    <mergeCell ref="C4:D4"/>
    <mergeCell ref="A5:A6"/>
    <mergeCell ref="B5:B6"/>
    <mergeCell ref="C5:C6"/>
    <mergeCell ref="D5:D6"/>
    <mergeCell ref="E5:E6"/>
  </mergeCells>
  <pageMargins left="0.75" right="0.75" top="1" bottom="1" header="0.5" footer="0.5"/>
  <pageSetup paperSize="9" orientation="portrait" horizontalDpi="300" verticalDpi="300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PS 50-28-01</vt:lpstr>
    </vt:vector>
  </TitlesOfParts>
  <Company>SUDOP BRNO, spol. s r.o.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stara</dc:creator>
  <cp:lastModifiedBy>Skubla</cp:lastModifiedBy>
  <dcterms:created xsi:type="dcterms:W3CDTF">2018-10-19T09:59:21Z</dcterms:created>
  <dcterms:modified xsi:type="dcterms:W3CDTF">2018-10-26T09:21:47Z</dcterms:modified>
</cp:coreProperties>
</file>