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Modernizace a elektrizace trati Šakvice - Hustopeče u Brna PROJEKT\Rozpočty\SP dotazy\"/>
    </mc:Choice>
  </mc:AlternateContent>
  <bookViews>
    <workbookView xWindow="0" yWindow="0" windowWidth="28800" windowHeight="13020"/>
  </bookViews>
  <sheets>
    <sheet name="PS 01-28-01_PS 01-28-01 A"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0" i="1" l="1"/>
  <c r="Q9" i="1" s="1"/>
  <c r="I9" i="1" s="1"/>
  <c r="I14" i="1"/>
  <c r="O14" i="1"/>
  <c r="I18" i="1"/>
  <c r="O18" i="1" s="1"/>
  <c r="I22" i="1"/>
  <c r="O22" i="1"/>
  <c r="I26" i="1"/>
  <c r="O26" i="1" s="1"/>
  <c r="I30" i="1"/>
  <c r="O30" i="1"/>
  <c r="I34" i="1"/>
  <c r="O34" i="1" s="1"/>
  <c r="I38" i="1"/>
  <c r="O38" i="1"/>
  <c r="I42" i="1"/>
  <c r="O42" i="1" s="1"/>
  <c r="I46" i="1"/>
  <c r="O46" i="1"/>
  <c r="I50" i="1"/>
  <c r="O50" i="1" s="1"/>
  <c r="I54" i="1"/>
  <c r="O54" i="1"/>
  <c r="I58" i="1"/>
  <c r="O58" i="1" s="1"/>
  <c r="I62" i="1"/>
  <c r="O62" i="1"/>
  <c r="I66" i="1"/>
  <c r="O66" i="1" s="1"/>
  <c r="I70" i="1"/>
  <c r="O70" i="1"/>
  <c r="I74" i="1"/>
  <c r="O74" i="1" s="1"/>
  <c r="I78" i="1"/>
  <c r="O78" i="1"/>
  <c r="I82" i="1"/>
  <c r="O82" i="1" s="1"/>
  <c r="I86" i="1"/>
  <c r="O86" i="1"/>
  <c r="I91" i="1"/>
  <c r="Q90" i="1" s="1"/>
  <c r="I90" i="1" s="1"/>
  <c r="I95" i="1"/>
  <c r="O95" i="1"/>
  <c r="I99" i="1"/>
  <c r="O99" i="1" s="1"/>
  <c r="I103" i="1"/>
  <c r="O103" i="1"/>
  <c r="I107" i="1"/>
  <c r="O107" i="1" s="1"/>
  <c r="I111" i="1"/>
  <c r="O111" i="1"/>
  <c r="I115" i="1"/>
  <c r="O115" i="1" s="1"/>
  <c r="I119" i="1"/>
  <c r="O119" i="1"/>
  <c r="I123" i="1"/>
  <c r="O123" i="1" s="1"/>
  <c r="I127" i="1"/>
  <c r="O127" i="1"/>
  <c r="I131" i="1"/>
  <c r="O131" i="1" s="1"/>
  <c r="I135" i="1"/>
  <c r="O135" i="1"/>
  <c r="I139" i="1"/>
  <c r="O139" i="1" s="1"/>
  <c r="I143" i="1"/>
  <c r="O143" i="1"/>
  <c r="I147" i="1"/>
  <c r="O147" i="1" s="1"/>
  <c r="I151" i="1"/>
  <c r="O151" i="1"/>
  <c r="I156" i="1"/>
  <c r="I160" i="1"/>
  <c r="O160" i="1"/>
  <c r="I164" i="1"/>
  <c r="O164" i="1" s="1"/>
  <c r="I168" i="1"/>
  <c r="O168" i="1" s="1"/>
  <c r="I172" i="1"/>
  <c r="O172" i="1" s="1"/>
  <c r="I176" i="1"/>
  <c r="O176" i="1"/>
  <c r="I180" i="1"/>
  <c r="O180" i="1" s="1"/>
  <c r="I184" i="1"/>
  <c r="O184" i="1"/>
  <c r="I188" i="1"/>
  <c r="O188" i="1" s="1"/>
  <c r="I192" i="1"/>
  <c r="O192" i="1"/>
  <c r="I196" i="1"/>
  <c r="O196" i="1" s="1"/>
  <c r="I200" i="1"/>
  <c r="O200" i="1"/>
  <c r="I204" i="1"/>
  <c r="O204" i="1" s="1"/>
  <c r="I208" i="1"/>
  <c r="O208" i="1"/>
  <c r="I212" i="1"/>
  <c r="O212" i="1" s="1"/>
  <c r="I216" i="1"/>
  <c r="O216" i="1"/>
  <c r="I220" i="1"/>
  <c r="O220" i="1" s="1"/>
  <c r="I225" i="1"/>
  <c r="O225" i="1"/>
  <c r="I229" i="1"/>
  <c r="O229" i="1" s="1"/>
  <c r="I233" i="1"/>
  <c r="O233" i="1"/>
  <c r="I237" i="1"/>
  <c r="O237" i="1" s="1"/>
  <c r="I241" i="1"/>
  <c r="O241" i="1"/>
  <c r="I245" i="1"/>
  <c r="O245" i="1" s="1"/>
  <c r="I249" i="1"/>
  <c r="O249" i="1"/>
  <c r="I253" i="1"/>
  <c r="O253" i="1" s="1"/>
  <c r="I257" i="1"/>
  <c r="O257" i="1"/>
  <c r="I261" i="1"/>
  <c r="O261" i="1" s="1"/>
  <c r="I265" i="1"/>
  <c r="O265" i="1"/>
  <c r="I269" i="1"/>
  <c r="O269" i="1" s="1"/>
  <c r="I273" i="1"/>
  <c r="O273" i="1" s="1"/>
  <c r="I277" i="1"/>
  <c r="O277" i="1" s="1"/>
  <c r="I281" i="1"/>
  <c r="O281" i="1" s="1"/>
  <c r="I285" i="1"/>
  <c r="O285" i="1" s="1"/>
  <c r="I289" i="1"/>
  <c r="O289" i="1"/>
  <c r="I293" i="1"/>
  <c r="O293" i="1" s="1"/>
  <c r="I297" i="1"/>
  <c r="O297" i="1"/>
  <c r="I301" i="1"/>
  <c r="O301" i="1" s="1"/>
  <c r="I305" i="1"/>
  <c r="O305" i="1"/>
  <c r="I310" i="1"/>
  <c r="Q309" i="1" s="1"/>
  <c r="I309" i="1" s="1"/>
  <c r="I314" i="1"/>
  <c r="O314" i="1"/>
  <c r="I318" i="1"/>
  <c r="O318" i="1" s="1"/>
  <c r="I322" i="1"/>
  <c r="O322" i="1"/>
  <c r="I326" i="1"/>
  <c r="O326" i="1" s="1"/>
  <c r="I330" i="1"/>
  <c r="O330" i="1"/>
  <c r="I334" i="1"/>
  <c r="O334" i="1" s="1"/>
  <c r="I338" i="1"/>
  <c r="O338" i="1"/>
  <c r="I343" i="1"/>
  <c r="Q342" i="1" s="1"/>
  <c r="I342" i="1" s="1"/>
  <c r="I347" i="1"/>
  <c r="O347" i="1"/>
  <c r="I351" i="1"/>
  <c r="O351" i="1" s="1"/>
  <c r="I355" i="1"/>
  <c r="O355" i="1"/>
  <c r="I359" i="1"/>
  <c r="O359" i="1" s="1"/>
  <c r="I363" i="1"/>
  <c r="O363" i="1"/>
  <c r="I367" i="1"/>
  <c r="O367" i="1" s="1"/>
  <c r="I371" i="1"/>
  <c r="O371" i="1"/>
  <c r="I375" i="1"/>
  <c r="O375" i="1" s="1"/>
  <c r="I379" i="1"/>
  <c r="O379" i="1"/>
  <c r="I383" i="1"/>
  <c r="O383" i="1" s="1"/>
  <c r="I387" i="1"/>
  <c r="O387" i="1"/>
  <c r="I391" i="1"/>
  <c r="O391" i="1" s="1"/>
  <c r="I395" i="1"/>
  <c r="O395" i="1"/>
  <c r="I399" i="1"/>
  <c r="O399" i="1" s="1"/>
  <c r="I403" i="1"/>
  <c r="O403" i="1"/>
  <c r="I407" i="1"/>
  <c r="O407" i="1" s="1"/>
  <c r="I411" i="1"/>
  <c r="O411" i="1"/>
  <c r="I415" i="1"/>
  <c r="O415" i="1" s="1"/>
  <c r="I419" i="1"/>
  <c r="O419" i="1"/>
  <c r="I423" i="1"/>
  <c r="O423" i="1" s="1"/>
  <c r="I427" i="1"/>
  <c r="O427" i="1"/>
  <c r="I431" i="1"/>
  <c r="O431" i="1" s="1"/>
  <c r="I435" i="1"/>
  <c r="O435" i="1"/>
  <c r="I439" i="1"/>
  <c r="O439" i="1" s="1"/>
  <c r="I443" i="1"/>
  <c r="O443" i="1"/>
  <c r="I447" i="1"/>
  <c r="O447" i="1" s="1"/>
  <c r="I451" i="1"/>
  <c r="O451" i="1"/>
  <c r="I455" i="1"/>
  <c r="O455" i="1" s="1"/>
  <c r="I459" i="1"/>
  <c r="O459" i="1"/>
  <c r="I463" i="1"/>
  <c r="O463" i="1" s="1"/>
  <c r="I467" i="1"/>
  <c r="O467" i="1"/>
  <c r="I471" i="1"/>
  <c r="O471" i="1" s="1"/>
  <c r="I475" i="1"/>
  <c r="O475" i="1"/>
  <c r="I479" i="1"/>
  <c r="O479" i="1" s="1"/>
  <c r="I483" i="1"/>
  <c r="O483" i="1"/>
  <c r="I487" i="1"/>
  <c r="O487" i="1" s="1"/>
  <c r="I491" i="1"/>
  <c r="O491" i="1"/>
  <c r="I495" i="1"/>
  <c r="O495" i="1" s="1"/>
  <c r="I499" i="1"/>
  <c r="O499" i="1"/>
  <c r="I503" i="1"/>
  <c r="O503" i="1" s="1"/>
  <c r="I507" i="1"/>
  <c r="O507" i="1"/>
  <c r="I511" i="1"/>
  <c r="O511" i="1" s="1"/>
  <c r="I515" i="1"/>
  <c r="O515" i="1"/>
  <c r="I519" i="1"/>
  <c r="O519" i="1" s="1"/>
  <c r="I524" i="1"/>
  <c r="O524" i="1"/>
  <c r="I528" i="1"/>
  <c r="Q523" i="1" s="1"/>
  <c r="I523" i="1" s="1"/>
  <c r="I532" i="1"/>
  <c r="O532" i="1"/>
  <c r="I536" i="1"/>
  <c r="O536" i="1" s="1"/>
  <c r="I540" i="1"/>
  <c r="O540" i="1"/>
  <c r="I544" i="1"/>
  <c r="O544" i="1" s="1"/>
  <c r="I548" i="1"/>
  <c r="O548" i="1"/>
  <c r="I552" i="1"/>
  <c r="O552" i="1" s="1"/>
  <c r="I556" i="1"/>
  <c r="O556" i="1"/>
  <c r="I560" i="1"/>
  <c r="O560" i="1" s="1"/>
  <c r="I564" i="1"/>
  <c r="O564" i="1"/>
  <c r="I569" i="1"/>
  <c r="Q568" i="1" s="1"/>
  <c r="I568" i="1" s="1"/>
  <c r="I573" i="1"/>
  <c r="O573" i="1"/>
  <c r="I577" i="1"/>
  <c r="O577" i="1" s="1"/>
  <c r="I581" i="1"/>
  <c r="O581" i="1"/>
  <c r="I586" i="1"/>
  <c r="Q585" i="1" s="1"/>
  <c r="I585" i="1" s="1"/>
  <c r="I590" i="1"/>
  <c r="O590" i="1"/>
  <c r="I594" i="1"/>
  <c r="O594" i="1" s="1"/>
  <c r="I598" i="1"/>
  <c r="O598" i="1"/>
  <c r="I602" i="1"/>
  <c r="O602" i="1" s="1"/>
  <c r="I606" i="1"/>
  <c r="O606" i="1"/>
  <c r="I610" i="1"/>
  <c r="O610" i="1" s="1"/>
  <c r="I614" i="1"/>
  <c r="O614" i="1"/>
  <c r="I618" i="1"/>
  <c r="O618" i="1" s="1"/>
  <c r="I622" i="1"/>
  <c r="O622" i="1"/>
  <c r="I627" i="1"/>
  <c r="Q626" i="1" s="1"/>
  <c r="I626" i="1" s="1"/>
  <c r="I631" i="1"/>
  <c r="O631" i="1"/>
  <c r="I635" i="1"/>
  <c r="O635" i="1" s="1"/>
  <c r="I639" i="1"/>
  <c r="O639" i="1"/>
  <c r="I643" i="1"/>
  <c r="O643" i="1" s="1"/>
  <c r="I647" i="1"/>
  <c r="O647" i="1"/>
  <c r="I651" i="1"/>
  <c r="O651" i="1" s="1"/>
  <c r="I655" i="1"/>
  <c r="O655" i="1"/>
  <c r="I659" i="1"/>
  <c r="O659" i="1" s="1"/>
  <c r="I663" i="1"/>
  <c r="O663" i="1"/>
  <c r="I668" i="1"/>
  <c r="Q667" i="1" s="1"/>
  <c r="I667" i="1" s="1"/>
  <c r="I672" i="1"/>
  <c r="O672" i="1"/>
  <c r="I676" i="1"/>
  <c r="O676" i="1" s="1"/>
  <c r="I680" i="1"/>
  <c r="O680" i="1"/>
  <c r="I684" i="1"/>
  <c r="O684" i="1" s="1"/>
  <c r="I688" i="1"/>
  <c r="O688" i="1"/>
  <c r="I692" i="1"/>
  <c r="O692" i="1" s="1"/>
  <c r="I696" i="1"/>
  <c r="O696" i="1"/>
  <c r="I700" i="1"/>
  <c r="O700" i="1" s="1"/>
  <c r="I704" i="1"/>
  <c r="O704" i="1"/>
  <c r="I708" i="1"/>
  <c r="O708" i="1" s="1"/>
  <c r="I712" i="1"/>
  <c r="O712" i="1"/>
  <c r="I717" i="1"/>
  <c r="Q716" i="1" s="1"/>
  <c r="I716" i="1" s="1"/>
  <c r="I721" i="1"/>
  <c r="O721" i="1"/>
  <c r="I725" i="1"/>
  <c r="O725" i="1" s="1"/>
  <c r="I729" i="1"/>
  <c r="O729" i="1"/>
  <c r="I733" i="1"/>
  <c r="O733" i="1" s="1"/>
  <c r="I737" i="1"/>
  <c r="O737" i="1"/>
  <c r="I741" i="1"/>
  <c r="O741" i="1" s="1"/>
  <c r="I745" i="1"/>
  <c r="O745" i="1"/>
  <c r="I749" i="1"/>
  <c r="O749" i="1" s="1"/>
  <c r="I753" i="1"/>
  <c r="O753" i="1"/>
  <c r="I757" i="1"/>
  <c r="O757" i="1" s="1"/>
  <c r="I761" i="1"/>
  <c r="O761" i="1"/>
  <c r="I765" i="1"/>
  <c r="O765" i="1" s="1"/>
  <c r="I769" i="1"/>
  <c r="O769" i="1"/>
  <c r="Q155" i="1" l="1"/>
  <c r="I155" i="1" s="1"/>
  <c r="R224" i="1"/>
  <c r="O224" i="1" s="1"/>
  <c r="Q224" i="1"/>
  <c r="I224" i="1" s="1"/>
  <c r="O717" i="1"/>
  <c r="R716" i="1" s="1"/>
  <c r="O716" i="1" s="1"/>
  <c r="O569" i="1"/>
  <c r="R568" i="1" s="1"/>
  <c r="O568" i="1" s="1"/>
  <c r="O528" i="1"/>
  <c r="R523" i="1" s="1"/>
  <c r="O523" i="1" s="1"/>
  <c r="O343" i="1"/>
  <c r="R342" i="1" s="1"/>
  <c r="O342" i="1" s="1"/>
  <c r="O156" i="1"/>
  <c r="R155" i="1" s="1"/>
  <c r="O155" i="1" s="1"/>
  <c r="O10" i="1"/>
  <c r="R9" i="1" s="1"/>
  <c r="O9" i="1" s="1"/>
  <c r="O668" i="1"/>
  <c r="R667" i="1" s="1"/>
  <c r="O667" i="1" s="1"/>
  <c r="O627" i="1"/>
  <c r="R626" i="1" s="1"/>
  <c r="O626" i="1" s="1"/>
  <c r="O586" i="1"/>
  <c r="R585" i="1" s="1"/>
  <c r="O585" i="1" s="1"/>
  <c r="O310" i="1"/>
  <c r="R309" i="1" s="1"/>
  <c r="O309" i="1" s="1"/>
  <c r="O91" i="1"/>
  <c r="R90" i="1" s="1"/>
  <c r="O90" i="1" s="1"/>
  <c r="I3" i="1" l="1"/>
  <c r="O2" i="1"/>
</calcChain>
</file>

<file path=xl/sharedStrings.xml><?xml version="1.0" encoding="utf-8"?>
<sst xmlns="http://schemas.openxmlformats.org/spreadsheetml/2006/main" count="2523" uniqueCount="800">
  <si>
    <t>Položka obsahuje: Dodávku a montáž kabelové ucpávky vč. příslušenství ( utěsňovací spony apod. ) a pomocného materiálu, vyhotovení a dodání atestu. Dále obsahuje cenu za pom. mechanismy včetně všech ostatních vedlejších nákladů.</t>
  </si>
  <si>
    <t>TS</t>
  </si>
  <si>
    <t>Podle polohopisných výkresů</t>
  </si>
  <si>
    <t>VV</t>
  </si>
  <si>
    <t/>
  </si>
  <si>
    <t>PP</t>
  </si>
  <si>
    <t>2</t>
  </si>
  <si>
    <t>ks</t>
  </si>
  <si>
    <t>KABELOVÁ UCPÁVKA VODĚ ODOLNÁ PRO VNITŘNÍ PRŮMĚR OTVORU 105 - 185MM</t>
  </si>
  <si>
    <t>703763</t>
  </si>
  <si>
    <t>188</t>
  </si>
  <si>
    <t>P</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</si>
  <si>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</si>
  <si>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m</t>
  </si>
  <si>
    <t>KABELOVÝ ŽLAB ZEMNÍ VČETNĚ KRYTU SVĚTLÉ ŠÍŘKY PŘES 120 DO 250 MM</t>
  </si>
  <si>
    <t>702112</t>
  </si>
  <si>
    <t>187</t>
  </si>
  <si>
    <t>KABELOVÝ ŽLAB ZEMNÍ VČETNĚ KRYTU SVĚTLÉ ŠÍŘKY DO 120 MM</t>
  </si>
  <si>
    <t>702111</t>
  </si>
  <si>
    <t>186</t>
  </si>
  <si>
    <t>Dodávku a montáž chráničky volně / do kabelové kynety. Dále obsahuje cenu za pom. mechanismy včetně všech ostatních vedlejších nákladů.</t>
  </si>
  <si>
    <t>Ocelová chránička do fí 100mm pro průchod kabelů</t>
  </si>
  <si>
    <t>701CGN</t>
  </si>
  <si>
    <t>185</t>
  </si>
  <si>
    <t>Korugovaná dvouplášťová chránička pro mechanickou ochranu vedení, fí 120 - 160mm</t>
  </si>
  <si>
    <t>701CGJ</t>
  </si>
  <si>
    <t>184</t>
  </si>
  <si>
    <t>Položka obsahuje: Vyrovnání povrchu kabelové rýhy, rozvinutí a uložení výstražné fólie z PVC do rýhy. Dále obsahuje cenu za pom. mechanismy včetně všech ostatních vedlejších nákladů.</t>
  </si>
  <si>
    <t>Výstražná fólie z PVC šířky 33cm</t>
  </si>
  <si>
    <t>701CGG</t>
  </si>
  <si>
    <t>183</t>
  </si>
  <si>
    <t>Zřízení nebo rekonstrukce kabelového lože z kopaného písku bez zakrytí. Dodání kopaného písku, přísun písku do rýhy, pokrytí dna rýhy souvislou urovnanou vrstvou písku tl.10cm nad kabelem. Dále obsahuje cenu za pom. mechanismy včetně všech ostatních vedlejších nákladů.</t>
  </si>
  <si>
    <t>Zřízení kab.lože z kopaného písku bez zakrytí v rýze do š.65cm, tl.vrstvy 10cm</t>
  </si>
  <si>
    <t>701CFB</t>
  </si>
  <si>
    <t>182</t>
  </si>
  <si>
    <t>Položka obsahuje: Hloubení kabelové rýhy ručně nebo strojně bez ohledu na druh použitého mechanizačního prostředku, u strojních výkopů včetně přípravných, pomocných a vytyčovacích prací v průměrných podmínkách a se započítáním podílu prací v jiných než běžných podmínek. S jedním výhozem až do vzdálenosti 3m za okraj rýhy nebo s případným naložením do dopravního vozíku přistaveného k okraji rýhy. Dále ruční zához nezapažené kabelové rýhy s případným rozpojováním výkopku a s jedním přehozem až do vzdálenosti 3m nebo se shozením z vozidel. Bez pěchování zeminy. Dále obsahuje cenu za pom. mechanismy včetně všech ostatních vedlejších nákladů.</t>
  </si>
  <si>
    <t>Hloubení a zához kabelové rýhy do 350/900mm zemina do tř. 4</t>
  </si>
  <si>
    <t>701CAC</t>
  </si>
  <si>
    <t>181</t>
  </si>
  <si>
    <t>Hloubení a zához kabelové rýhy do 350/do 500mm zemina do tř. 4</t>
  </si>
  <si>
    <t>701CAA</t>
  </si>
  <si>
    <t>180</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</si>
  <si>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</si>
  <si>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km</t>
  </si>
  <si>
    <t>Vytyčení trasy kabelového vedení ve volném terénu</t>
  </si>
  <si>
    <t>701AAD</t>
  </si>
  <si>
    <t>179</t>
  </si>
  <si>
    <t>Vytyčení trasy kabelového vedení v obvodu železniční stanice</t>
  </si>
  <si>
    <t>701AAC</t>
  </si>
  <si>
    <t>178</t>
  </si>
  <si>
    <t>1. Položka obsahuje: 
 – úprava dna výkopu 
 – položení betonového žlabu / chráničky včetně zakrytí 
 – pomocné mechanismy 
2. Položka neobsahuje: 
 X 
3. Způsob měření: 
Udává se počet kusů kompletní konstrukce nebo práce.</t>
  </si>
  <si>
    <t>viz technická zpráva</t>
  </si>
  <si>
    <t>KUS</t>
  </si>
  <si>
    <t>VYHLEDÁVACÍ MARKER ZEMNÍ S MOŽNOSTÍ ZÁPISU</t>
  </si>
  <si>
    <t>701005</t>
  </si>
  <si>
    <t>177</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</si>
  <si>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</si>
  <si>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VYHLEDÁVACÍ MARKER ZEMNÍ</t>
  </si>
  <si>
    <t>701004</t>
  </si>
  <si>
    <t>176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</si>
  <si>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</si>
  <si>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M3</t>
  </si>
  <si>
    <t>HLOUBENÍ JAM ZAPAŽ I NEPAŽ TŘ III</t>
  </si>
  <si>
    <t>13193</t>
  </si>
  <si>
    <t>175</t>
  </si>
  <si>
    <t>Zemní práce</t>
  </si>
  <si>
    <t>M46</t>
  </si>
  <si>
    <t>SD</t>
  </si>
  <si>
    <t>Položka obsahuje : Dodávku a montáž kabelové spojky vč. podružného materiálu, dopravy na staveniště, odizolování pláště a izolace žil kabelu, montáž kabelové spojky včetně ukončení žil a stínění (oko).  Dále obsahuje cenu za pom. mechanismy včetně všech ostatních vedlejších nákladů</t>
  </si>
  <si>
    <t>Podle v.č.0701 a 0702</t>
  </si>
  <si>
    <t>Kabelová spojka pro 3/4/5 - žílové kabely nn s plastovou izolací, 70 - 120 mm2</t>
  </si>
  <si>
    <t>742JBE</t>
  </si>
  <si>
    <t>174</t>
  </si>
  <si>
    <t>Položka obsahuje : Dodávku a montáž kab. koncovky/záklopky vč. podružného materiálu, dovozu, odizolování pláště a izolace žil kabelu, montáž kabelové koncovky včetně ukončení žil v rozvaděči, upevnění kabelových ok,  roz. trubice, zakončení stínění a pod..  Dále obsahuje cenu za pom. mechanismy včetně všech ostatních vedlejších nákladů</t>
  </si>
  <si>
    <t>Ukončení 2 - 5-ti žílových vodičů a kabelů izolovaných s označením a zapojením v rozvaděči nebo na přístroji, 95 - 150 mm2</t>
  </si>
  <si>
    <t>742JAF</t>
  </si>
  <si>
    <t>173</t>
  </si>
  <si>
    <t>Položka obsahuje : Dodávku a montáž kabelu včetně dovozu, manipulace a uložení kabelu (do země, do chráničky, na rošty, pod omítku a pod.). Dále obsahuje cenu za pom. mechanismy včetně všech ostatních vedlejších nákladů</t>
  </si>
  <si>
    <t>1-AYKY 4/5 x 120 - 150 (+70) mm2, kabel silový izolace plastová</t>
  </si>
  <si>
    <t>742IBD</t>
  </si>
  <si>
    <t>172</t>
  </si>
  <si>
    <t>CYKY 2/3 x 35 mm2, kabel silový izolace plastová</t>
  </si>
  <si>
    <t>742GEF</t>
  </si>
  <si>
    <t>171</t>
  </si>
  <si>
    <t>CYKY 2/3 x 16 mm2, kabel silový izolace plastová</t>
  </si>
  <si>
    <t>742GEE</t>
  </si>
  <si>
    <t>170</t>
  </si>
  <si>
    <t>CYKY 2/3 x 10 mm2, kabel silový izolace plastová</t>
  </si>
  <si>
    <t>742GED</t>
  </si>
  <si>
    <t>169</t>
  </si>
  <si>
    <t>CYKY do 3 x 2,5 mm2, kabel silový izolace plastová</t>
  </si>
  <si>
    <t>742GEA</t>
  </si>
  <si>
    <t>168</t>
  </si>
  <si>
    <t>Položka obsahuje: Dodávku a montáž vodiče včetně dovozu, manipulace s ním a uložení kabelu (do země, chráničky, na rošty, pod omítku a pod.). Dále obsahuje cenu za pom. mechanismy včetně všech ostatních vedlejších nákladů.</t>
  </si>
  <si>
    <t>1-YY 1 x 50 - 70 mm2, kabel s plastovou izolací</t>
  </si>
  <si>
    <t>742GBB</t>
  </si>
  <si>
    <t>167</t>
  </si>
  <si>
    <t>Dodávka, montáž hromosvodu a práce</t>
  </si>
  <si>
    <t>Podle Technické zprávy a situačního schema</t>
  </si>
  <si>
    <t>Svorka spojovací se 2 šrouby (typ SS, SO, SR03, aj.)</t>
  </si>
  <si>
    <t>741FCK</t>
  </si>
  <si>
    <t>166</t>
  </si>
  <si>
    <t>Položka obsahuje: Dodávku a montáž zemnící jímky vč. příslušenství a pomocného materiálu, vyhotovéní a dodání. Dále obsahuje cenu za pom. mechanismy včetně všech ostatních vedlejších nákladů.</t>
  </si>
  <si>
    <t>Zemnící jímka plastová s víkem</t>
  </si>
  <si>
    <t>741FBN-R</t>
  </si>
  <si>
    <t>165</t>
  </si>
  <si>
    <t>Položka obsahuje: Dodávku, dopravu a montáž kabelové šachty do terénu včetně výkopu, záhozu a pažení jámy pro šachtu v zemině tř.4, úpravy povrchu terénu v okolí šachty. Položka rovněž obsahuje zhotovení podkladní betonové desky pod šachtu z betonu C12/15 - tl.10cm včetně podkladních vrstev a odtokové trubky a dále zásyp šachty betonovou směsí ve výkopu do výšky 70cm. Dále obsahuje cenu za pom. mechanismy včetně všech ostatních vedlejších nákladů.</t>
  </si>
  <si>
    <t>Uzemňovací vodič v zemi FeZn do 120mm2</t>
  </si>
  <si>
    <t>741FBA</t>
  </si>
  <si>
    <t>164</t>
  </si>
  <si>
    <t>1. Položka obsahuje: 
 – uchycení vodiče na povrch vč. podpěr, konzol, svorek a pod. 
 – měření, dělení, spojování 
 – nátěr 
2. Položka neobsahuje: 
 X 
3. Způsob měření: 
Měří se metr délkový.</t>
  </si>
  <si>
    <t>UZEMŇOVACÍ VODIČ NA POVRCHU FEZN DO 120 MM2</t>
  </si>
  <si>
    <t>741811</t>
  </si>
  <si>
    <t>163</t>
  </si>
  <si>
    <t>Elektoinstalace</t>
  </si>
  <si>
    <t>M24</t>
  </si>
  <si>
    <t>1. Položka obsahuje: 
 – protokol autorizovanou osobou podle požadavku ČSN, včetně hodnocení 
2. Položka neobsahuje: 
 X 
3. Způsob měření: 
Udává se počet kusů kompletní konstrukce nebo práce.</t>
  </si>
  <si>
    <t>Podle Tech.zprávy</t>
  </si>
  <si>
    <t>PROTOKOL UTZ</t>
  </si>
  <si>
    <t>75E1C7</t>
  </si>
  <si>
    <t>151</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</si>
  <si>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</si>
  <si>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HOD</t>
  </si>
  <si>
    <t>REGULACE A ZKOUŠENÍ ZABEZPEČOVACÍHO ZAŘÍZENÍ</t>
  </si>
  <si>
    <t>75E1B7</t>
  </si>
  <si>
    <t>150</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</si>
  <si>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</si>
  <si>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PŘÍPRAVA A CELKOVÉ ZKOUŠKY PŘEJEZDOVÉHO ZABEZPEČOVACÍHO ZAŘÍZENÍ PRO JEDNU KOLEJ</t>
  </si>
  <si>
    <t>75E197</t>
  </si>
  <si>
    <t>149</t>
  </si>
  <si>
    <t>1. Položka obsahuje: 
 – příprava a provedení celkových zkoušek za 1 jízdní cestu 
 – kompletní přezkoušení a regulaci 
2. Položka neobsahuje: 
 X 
3. Způsob měření: 
Udává se počet kusů kompletní konstrukce nebo práce.</t>
  </si>
  <si>
    <t>PŘÍPRAVA A CELKOVÉ ZKOUŠKY ELEKTRONICKÉHO STAVĚDLA PRO JEDNU VLAKOVOU CESTU</t>
  </si>
  <si>
    <t>75E187</t>
  </si>
  <si>
    <t>148</t>
  </si>
  <si>
    <t>1. Položka obsahuje: 
 – regulování kolejových izolovaných obvodů 
 – zkoušení a regulace kódování za 1 kolejový obvod 
 – příprava a provedení celkových zkoušek návěstních bodů, přejezdů a závislosti mezi autoblokem a standartním zab.zař. 
 – kompletní přezkoušení a regulaci 
2. Položka neobsahuje: 
 X 
3. Způsob měření: 
Udává se počet kusů kompletní konstrukce nebo práce.</t>
  </si>
  <si>
    <t>PŘEZKOUŠENÍ A REGULACE AUTOMATICKÉHO BLOKU A KOLEJOVÝCH OBVODŮ PRO JEDNU TRATOVOU KOLEJ V JEDNOM SMĚRU</t>
  </si>
  <si>
    <t>75E177</t>
  </si>
  <si>
    <t>147</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</si>
  <si>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</si>
  <si>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Podle v.č.0200</t>
  </si>
  <si>
    <t>PŘEZKOUŠENÍ A REGULACE NÁVĚSTIDEL</t>
  </si>
  <si>
    <t>75E157</t>
  </si>
  <si>
    <t>146</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</si>
  <si>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</si>
  <si>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PŘEZKOUŠENÍ A REGULACE AUTOMATICKÉHO HRADLA</t>
  </si>
  <si>
    <t>75E147R</t>
  </si>
  <si>
    <t>145</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</si>
  <si>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</si>
  <si>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PŘEZKOUŠENÍ VLAKOVÝCH CEST</t>
  </si>
  <si>
    <t>75E137</t>
  </si>
  <si>
    <t>144</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</si>
  <si>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</si>
  <si>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CELKOVÁ PROHLÍDKA ZAŘÍZENÍ A VYHOTOVENÍ REVIZNÍ ZPRÁVY</t>
  </si>
  <si>
    <t>75E127</t>
  </si>
  <si>
    <t>143</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</si>
  <si>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</si>
  <si>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DOZOR PRACOVNÍKŮ PROVOZOVATELE PŘI PRÁCI NA ŽIVÉM ZAŘÍZENÍ</t>
  </si>
  <si>
    <t>75E117</t>
  </si>
  <si>
    <t>142</t>
  </si>
  <si>
    <t>Závěrečné zkoušky</t>
  </si>
  <si>
    <t>M22.8</t>
  </si>
  <si>
    <t>1. Položka obsahuje: 
 – usazení pultu nouzové obsluhy na místo určení, zapojení 
 – montáž dodaného zařízení se všemi pomocnými a doplňujícími pracemi a součástmi, případné použití mechanizmů 
2. Položka neobsahuje: 
 X 
3. Způsob měření: 
Udává se počet kusů kompletní konstrukce nebo práce.</t>
  </si>
  <si>
    <t>Podle v.č.0601</t>
  </si>
  <si>
    <t>PULT NOUZOVÉ OBSLUHY - MONTÁŽ</t>
  </si>
  <si>
    <t>75B317</t>
  </si>
  <si>
    <t>49</t>
  </si>
  <si>
    <t>1. Položka obsahuje: 
 – dodání kompletního vnitřního zařízení podle typu určeného položkou včetně potřebného pomocného materiálu a jeho dopravy na místo určení 
 – pořízení pultu nouzové obsluhy včetně pomocného materiálu a jeho dopravy do místa určení 
2. Položka neobsahuje: 
 X 
3. Způsob měření: 
Udává se počet kusů kompletní konstrukce nebo práce.</t>
  </si>
  <si>
    <t>PULT NOUZOVÉ OBSLUHY - DODÁVKA</t>
  </si>
  <si>
    <t>75B311</t>
  </si>
  <si>
    <t>48</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</si>
  <si>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</si>
  <si>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NÁBYTEK PRO JOP A SERVISNÍ A DIAGNOSTICKÉ PRACOVIŠTĚ - STOLY PEVNÉ PRO JEDNO PRACOVIŠTĚ - MONTÁŽ</t>
  </si>
  <si>
    <t>75B267</t>
  </si>
  <si>
    <t>47</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</si>
  <si>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</si>
  <si>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NÁBYTEK PRO JOP A SERVISNÍ A DIAGNOSTICKÉ PRACOVIŠTĚ - STOLY PEVNÉ PRO JEDNO PRACOVIŠTĚ - DODÁVKA</t>
  </si>
  <si>
    <t>75B261</t>
  </si>
  <si>
    <t>46</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</si>
  <si>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</si>
  <si>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GRAFICKO-TECHNOLOGICKÁ NADSTAVBA - MONTÁŽ</t>
  </si>
  <si>
    <t>75B237</t>
  </si>
  <si>
    <t>45</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</si>
  <si>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2. Položka neobsahuje: 
 – programové vybavení 
3. Způsob měření: 
Udává se počet kusů kompletní konstrukce nebo práce.</t>
  </si>
  <si>
    <t>GRAFICKO-TECHNOLOGICKÁ NADSTAVBA - DODÁVKA</t>
  </si>
  <si>
    <t>75B231</t>
  </si>
  <si>
    <t>44</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</si>
  <si>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2. Položka neobsahuje: 
- montáž nábytku 
3. Způsob měření: 
Udává se počet kusů kompletní konstrukce nebo práce.</t>
  </si>
  <si>
    <t>SERVISNÍ A DIAGNOSTICKÉ PRACOVIŠTĚ, TECHNOLOGIE - MONTÁŽ</t>
  </si>
  <si>
    <t>75B227</t>
  </si>
  <si>
    <t>43</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</si>
  <si>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</si>
  <si>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SERVISNÍ A DIAGNOSTICKÉ PRACOVIŠTĚ, TECHNOLOGIE - DODÁVKA</t>
  </si>
  <si>
    <t>75B221</t>
  </si>
  <si>
    <t>41</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</si>
  <si>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</si>
  <si>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JEDNOTNÉ OVLÁDACÍ PRACOVIŠTĚ (JOP), TECHNOLOGIE, NEZÁLOHOVANÉ - MONTÁŽ</t>
  </si>
  <si>
    <t>75B217</t>
  </si>
  <si>
    <t>40</t>
  </si>
  <si>
    <t>1. Položka obsahuje: 
 – výroba a dodávka počítačového vybavení pracoviště a jejich doprava na místo určení, dodání výpočetní techniky včetně propojovacích vedení a monitorů 
 – výrobu a dodání výpočetní techniky, na dopravu do místa určení, případně na použití mechanizmů 
2. Položka neobsahuje: 
 – programové vybavení 
- nábytek 
3. Způsob měření: 
Udává se počet kusů kompletní konstrukce nebo práce.</t>
  </si>
  <si>
    <t>JEDNOTNÉ OVLÁDACÍ PRACOVIŠTĚ (JOP), TECHNOLOGIE, NEZÁLOHOVANÉ - DODÁVKA</t>
  </si>
  <si>
    <t>75B211</t>
  </si>
  <si>
    <t>39</t>
  </si>
  <si>
    <t>Ovládací pracoviště JOP, diagnostická, kolejové desky, hradlové přístroje</t>
  </si>
  <si>
    <t>M22.7</t>
  </si>
  <si>
    <t>1. Položka obsahuje: 
 – tvorba a instalace SW pro centrální jednotku řídícího jádra podle specifikace místa použití 
 – tvorbu a instalaci příslušného programového vybavení 
2. Položka neobsahuje: 
 X 
3. Způsob měření: 
Udává se počet kusů kompletní konstrukce nebo práce.</t>
  </si>
  <si>
    <t>Podle Technické zprávy</t>
  </si>
  <si>
    <t>SW PRO CENTRÁLNÍ JEDNOTKU PZS ŘÍDÍCÍHO JÁDRA - MONTÁŽ</t>
  </si>
  <si>
    <t>75B967R</t>
  </si>
  <si>
    <t>91</t>
  </si>
  <si>
    <t>1. Položka obsahuje: 
 – dodání SW pro centrílní jednotku pro ovládaní přejezdů podle typu určeného položkou 
 – pořízení příslušného programového vybavení 
2. Položka neobsahuje: 
 X 
3. Způsob měření: 
Udává se počet kusů kompletní konstrukce nebo práce.</t>
  </si>
  <si>
    <t>SW PRO CENTRÁLNÍ JEDNOTKU PZS ŘÍDÍCÍHO JÁDRA - DODÁVKA</t>
  </si>
  <si>
    <t>75B961R</t>
  </si>
  <si>
    <t>89</t>
  </si>
  <si>
    <t>1. Položka obsahuje: 
 – usazení skříně (stojanu) volné vazby vystrojené na místě určení, zapojení 
 – montáž dodaného zařízení se všemi pomocnými a doplňujícími pracemi a součástmi, případné použití mechanizmů 
2. Položka neobsahuje: 
 X 
3. Způsob měření: 
Udává se počet kusů kompletní konstrukce nebo práce.</t>
  </si>
  <si>
    <t>SKŘÍŇ ŘÍDÍCÍHO JÁDRA PZS - MONTÁŽ</t>
  </si>
  <si>
    <t>75B547R</t>
  </si>
  <si>
    <t>61</t>
  </si>
  <si>
    <t>SKŘÍŇ ŘÍDÍCÍHO JÁDRA PZS - DODÁVKA</t>
  </si>
  <si>
    <t>75B221R</t>
  </si>
  <si>
    <t>42</t>
  </si>
  <si>
    <t>Přejezdová zařízení vnitřní i vnější část</t>
  </si>
  <si>
    <t>M22.6</t>
  </si>
  <si>
    <t>1. Položka obsahuje: 
 – montáž návěsti včetně montážního materiálu 
2. Položka neobsahuje: 
 X 
3. Způsob měření: 
Udává se počet kusů kompletní konstrukce nebo práce.</t>
  </si>
  <si>
    <t>NÁVĚST PRO ETCS ANTIGRAFITTY - MONTÁŽ</t>
  </si>
  <si>
    <t>75F252</t>
  </si>
  <si>
    <t>158</t>
  </si>
  <si>
    <t>1. Položka obsahuje: 
 – dodávka návěstidla pro ETCS 
 – dodávku zařízení včetně pomocného materiálu, dopravu do místa určení 
2. Položka neobsahuje: 
 X 
3. Způsob měření: 
Udává se počet kusů kompletní konstrukce nebo práce.</t>
  </si>
  <si>
    <t>NÁVĚST PRO ETCS ANTIGRAFITTY - DODÁVKA</t>
  </si>
  <si>
    <t>75F251</t>
  </si>
  <si>
    <t>157</t>
  </si>
  <si>
    <t>1. Položka obsahuje: 
 – označkování prvků infrastruktury, zaměření pro balízy a pro RBC, jízdu drážního vozidla včetně jeho pronájmu,vyhodnocení záznamů 
2. Položka neobsahuje: 
 X 
3. Způsob měření: 
Udává se délka zaměřovaného úseku v km.</t>
  </si>
  <si>
    <t>ZAMĚŘOVÁNÍ, ZNAČKOVÁNÍ A VYHODNOCENÍ DAT INFRASTRUKTURY</t>
  </si>
  <si>
    <t>75F237</t>
  </si>
  <si>
    <t>156</t>
  </si>
  <si>
    <t>1. Položka obsahuje: 
 – montáž balisy včetně montážního materiálu 
- zpracování dat pro balízy - vytvoření adresného SW 
2. Položka neobsahuje: 
 X 
3. Způsob měření: 
Udává se počet kusů kompletní konstrukce nebo práce.</t>
  </si>
  <si>
    <t>BALÍZA NEPROMĚNNÁ TYP EUROBALISE - MONTÁŽ</t>
  </si>
  <si>
    <t>75F217</t>
  </si>
  <si>
    <t>155</t>
  </si>
  <si>
    <t>1. Položka obsahuje: 
 – dodávku balízy vč.upevňovací sady  
 – dodávku zařízení včetně pomocného materiálu, dopravu do místa určení 
- zpracování dat pro balisu - vytvoření adresného SW 
2. Položka neobsahuje: 
 X 
3. Způsob měření: 
Udává se počet kusů kompletní konstrukce nebo práce.</t>
  </si>
  <si>
    <t>BALÍZA NEPROMĚNNÁ TYP EUROBALISE VČ. ZPRACOVÁNÍ DAT A UPEVňOVACÍ SADY - DODÁVKA</t>
  </si>
  <si>
    <t>75F211</t>
  </si>
  <si>
    <t>154</t>
  </si>
  <si>
    <t>1. Položka obsahuje: 
 – dodávka přenosného počítače včetně software 
 – dodávku zařízení včetně pomocného materiálu, dopravu do místa určení 
2. Položka neobsahuje: 
 X 
3. Způsob měření: 
Udává se počet kusů kompletní konstrukce nebo práce.</t>
  </si>
  <si>
    <t>PŘENOSNÝ POČÍTAČ PRO PŘENOS DAT Z ELEKTRONICKÉHO STAVĚDLA</t>
  </si>
  <si>
    <t>75E321</t>
  </si>
  <si>
    <t>153</t>
  </si>
  <si>
    <t>1. Položka obsahuje: 
 – dodávka měřící techniky podle určení a potřebného pomocného materiálu a dopravy do staveništního skladu 
 – pro jednu stanici se dodává jedna sada zařízení 
 – dodávku zařízení včetně pomocného materiálu, dopravu do místa určení 
2. Položka neobsahuje: 
 X 
3. Způsob měření: 
Udává se počet sad, které se skládají z předepsaných dílů, jež tvoří požadovaný celek.</t>
  </si>
  <si>
    <t>SADA MĚŘICÍ TECHNIKY, PŘÍSTROJE A NÁŘADÍ PRO ÚDRŽBU ELEKTRONICKÉHO STAVĚDLA</t>
  </si>
  <si>
    <t>75E311</t>
  </si>
  <si>
    <t>152</t>
  </si>
  <si>
    <t>1. Položka obsahuje: 
 – tvorba a instalace SW pro DOZ jedné stanice podle specifikace místa použití 
 – tvorbu a instalaci příslušného programového vybavení 
2. Položka neobsahuje: 
 X 
3. Způsob měření: 
Udává se počet kusů kompletní konstrukce nebo práce.</t>
  </si>
  <si>
    <t>SW PRO DOZ JEDNÉ STANICE - MONTÁŽ</t>
  </si>
  <si>
    <t>75B997</t>
  </si>
  <si>
    <t>95</t>
  </si>
  <si>
    <t>1. Položka obsahuje: 
 – dodání základního SW pro DOZ jedné stanice podle typu určeného položkou 
 – pořízení příslušného programového vybavení 
2. Položka neobsahuje: 
 X 
3. Způsob měření: 
Udává se počet kusů kompletní konstrukce nebo práce.</t>
  </si>
  <si>
    <t>SW PRO DOZ JEDNÉ STANICE - DODÁVKA</t>
  </si>
  <si>
    <t>75B991</t>
  </si>
  <si>
    <t>94</t>
  </si>
  <si>
    <t>1. Položka obsahuje: 
 – usazení skříně DOZ na místě určení, zapojení 
 – montáž dodaného zařízení se všemi pomocnými a doplňujícími pracemi a součástmi, případné použití mechanizmů 
2. Položka neobsahuje: 
 X 
3. Způsob měření: 
Udává se počet kusů kompletní konstrukce nebo práce.</t>
  </si>
  <si>
    <t>SKŘÍŇ DOZ - MONTÁŽ</t>
  </si>
  <si>
    <t>75B857</t>
  </si>
  <si>
    <t>81</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</si>
  <si>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</si>
  <si>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SKŘÍŇ DOZ - DODÁVKA</t>
  </si>
  <si>
    <t>75B851</t>
  </si>
  <si>
    <t>80</t>
  </si>
  <si>
    <t>DOZ a ETCS (balízy, RBC), TZZ (autoblok vč. Kol.obvodů)</t>
  </si>
  <si>
    <t>M22.5</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</si>
  <si>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</si>
  <si>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KOMPLETNÍ NAPÁJECÍ ZDROJ UPS PRO PZS S CENTRÁLNÍ ŘÍDÍCÍM JÁDREM - MONTÁŽ</t>
  </si>
  <si>
    <t>75K35Y-R</t>
  </si>
  <si>
    <t>162</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</si>
  <si>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</si>
  <si>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KOMPLETNÍ NAPÁJECÍ ZDROJ UPS PRO PZS S CENTRÁLNÍ ŘÍDÍCÍM JÁDREM - DODÁVKA</t>
  </si>
  <si>
    <t>75K351-R</t>
  </si>
  <si>
    <t>161</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</si>
  <si>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</si>
  <si>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OPTICKÝ ROZVADĚČ 19" PROVEDENÍ - MONTÁŽ</t>
  </si>
  <si>
    <t>75IEEX</t>
  </si>
  <si>
    <t>160</t>
  </si>
  <si>
    <t>OPTICKÝ ROZVADĚČ 19" PROVEDENÍ 24 VLÁKEN</t>
  </si>
  <si>
    <t>75IEE2</t>
  </si>
  <si>
    <t>159</t>
  </si>
  <si>
    <t>1. Položka obsahuje: 
 – tvorba a instalace SW pro graficko-technologickou nadstavbu dané položkou podle specifikace místa použití 
 – tvorbu a instalaci příslušného programového vybavení 
2. Položka neobsahuje: 
 X 
3. Způsob měření: 
SW pro graficko-technologickou nadstavbu se měří v kusech, počet kusů se určuje podle počtu staničních a traťových kolejí.</t>
  </si>
  <si>
    <t>SW PRO GRAFICKO-TECHNOLOGICKOU NADSTAVBU - MONTÁŽ</t>
  </si>
  <si>
    <t>75B987</t>
  </si>
  <si>
    <t>93</t>
  </si>
  <si>
    <t>1. Položka obsahuje: 
 – dodání základního SW pro graficko-technologickou nadstavbu podle typu určeného položkou 
 – pořízení příslušného programového vybavení 
2. Položka neobsahuje: 
 X 
3. Způsob měření: 
Udává se počet kusů kompletní konstrukce nebo práce.</t>
  </si>
  <si>
    <t>SW PRO GRAFICKO-TECHNOLOGICKOU NADSTAVBU - DODÁVKA</t>
  </si>
  <si>
    <t>75B981</t>
  </si>
  <si>
    <t>92</t>
  </si>
  <si>
    <t>1. Položka obsahuje: 
 – tvorba a instalace SW pro elektronický automatický blok podle specifikace místa použití 
 – tvorbu a instalaci příslušného programového vybavení 
2. Položka neobsahuje: 
 X 
3. Způsob měření: 
Udává se počet kusů kompletní konstrukce nebo práce.</t>
  </si>
  <si>
    <t>SW PRO ELEKTRONICKÝ AUTOMATICKÝ BLOK - MONTÁŽ</t>
  </si>
  <si>
    <t>75B967</t>
  </si>
  <si>
    <t>90</t>
  </si>
  <si>
    <t>1. Položka obsahuje: 
 – dodání SW pro elektronický automatický blok podle typu určeného položkou 
 – pořízení příslušného programového vybavení 
2. Položka neobsahuje: 
 X 
3. Způsob měření: 
Udává se počet kusů kompletní konstrukce nebo práce.</t>
  </si>
  <si>
    <t>SW PRO ELEKTRONICKÝ AUTOMATICKÝ BLOK - DODÁVKA</t>
  </si>
  <si>
    <t>75B961</t>
  </si>
  <si>
    <t>88</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</si>
  <si>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</si>
  <si>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v. j.</t>
  </si>
  <si>
    <t>INDIVIDUÁLNÍ SW ELEKTRONICKÉHO STAVĚDLA S ELEKTRONICKÝM ROZHRANÍM - MONTÁŽ</t>
  </si>
  <si>
    <t>75B947</t>
  </si>
  <si>
    <t>87</t>
  </si>
  <si>
    <t>1. Položka obsahuje: 
 – dodání základního SW elektronického stavědla podle typu určeného položkou 
 – pořízení příslušného programového vybavení 
2. Položka neobsahuje: 
 X 
3. Způsob měření: 
Udává se počet kusů kompletní konstrukce nebo práce.</t>
  </si>
  <si>
    <t>ZÁKLADNÍ SW ELEKTRONICKÉHO STAVĚDLA S ELEKTRONICKÝM ROZHRANÍM - DODÁVKA</t>
  </si>
  <si>
    <t>75B921</t>
  </si>
  <si>
    <t>86</t>
  </si>
  <si>
    <t>1. Položka obsahuje: 
 – usazení zařízení bezpečné komunikace mezi zabezpečovacími zařízeními na místě určení, zapojení 
 – montáž dodaného zařízení se všemi pomocnými a doplňujícími pracemi a součástmi, případné použití mechanizmů 
2. Položka neobsahuje: 
 X 
3. Způsob měření: 
Udává se počet kusů kompletní konstrukce nebo práce.</t>
  </si>
  <si>
    <t>ZAŘÍZENÍ BEZPEČNÉ KOMUNIKACE MEZI ZABEZPEČOVACÍMI ZAŘÍZENÍMI (32 PERIFERIÍ) - MONTÁŽ</t>
  </si>
  <si>
    <t>75B877</t>
  </si>
  <si>
    <t>85</t>
  </si>
  <si>
    <t>(Položku se doporučuje používat jen při rekonstrukcích.) 
1. Položka obsahuje: 
 – dodání kompletního zařízení bezpečné komunikace mezi zabezpečovacími zařízeními podle typu určeného položkou včetně potřebného pomocného materiálu a jeho dopravy na místo určení 
 – pořízení příslušného zařízení včetně pomocného materiálu a jeho dopravu do místa určení 
2. Položka neobsahuje: 
 X 
3. Způsob měření: 
Udává se počet kusů kompletní konstrukce nebo práce.</t>
  </si>
  <si>
    <t>ZAŘÍZENÍ BEZPEČNÉ KOMUNIKACE MEZI ZABEZPEČOVACÍMI ZAŘÍZENÍMI (32 PERIFERIÍ) - DODÁVKA</t>
  </si>
  <si>
    <t>75B871</t>
  </si>
  <si>
    <t>84</t>
  </si>
  <si>
    <t>1. Položka obsahuje: 
 – usazení skříně elektronického automatického bloku na místě určení, zapojení 
 – montáž dodaného zařízení se všemi pomocnými a doplňujícími pracemi a součástmi, případné použití mechanizmů 
2. Položka neobsahuje: 
 X 
3. Způsob měření: 
Udává se počet kusů kompletní konstrukce nebo práce.</t>
  </si>
  <si>
    <t>SKŘÍŇ ELEKTRONICKÉHO AUTOMATICKÉHO BLOKU - MONTÁŽ</t>
  </si>
  <si>
    <t>75B867</t>
  </si>
  <si>
    <t>83</t>
  </si>
  <si>
    <t>1. Položka obsahuje: 
 – dodání kompletní skříně elektronického automatického bloku pro dvě traťové koleje a jeden směr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</si>
  <si>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SKŘÍŇ ELEKTRONICKÉHO AUTOMATICKÉHO BLOKU - DODÁVKA</t>
  </si>
  <si>
    <t>75B861</t>
  </si>
  <si>
    <t>82</t>
  </si>
  <si>
    <t>1. Položka obsahuje: 
 – usazení skříně přijímacích jednotek elektronických kolejových obvodů na místě určení, zapojení 
 – montáž dodaného zařízení se všemi pomocnými a doplňujícími pracemi a součástmi, případné použití mechanizmů 
2. Položka neobsahuje: 
 X 
3. Způsob měření: 
Udává se počet kusů kompletní konstrukce nebo práce.</t>
  </si>
  <si>
    <t>SKŘÍŇ PŘÍJÍMACÍCH JEDNOTEK ELEKTRONICKÝCH KOLEJOVÝCH OBVODŮ VYSTROJENÁ PRO 60 KO - MONTÁŽ</t>
  </si>
  <si>
    <t>75B837</t>
  </si>
  <si>
    <t>79</t>
  </si>
  <si>
    <t>1. Položka obsahuje: 
 – dodání kompletní skříně přijímacích jednotek elektronických kolejových obvodů podle typu určeného položkou včetně potřebného pomocného materiálu a jeho dopravy na místo určení 
 – pořízení příslušné skříně přijímacích jednotek elektronických kolejových obvodů včetně pomocného materiálu a její dopravu do místa určení 
2. Položka neobsahuje: 
 X 
3. Způsob měření: 
Udává se počet kusů kompletní konstrukce nebo práce.</t>
  </si>
  <si>
    <t>SKŘÍŇ PŘÍJÍMACÍCH JEDNOTEK ELEKTRONICKÝCH KOLEJOVÝCH OBVODŮ VYSTROJENÁ PRO 60 KO - DODÁVKA</t>
  </si>
  <si>
    <t>75B831</t>
  </si>
  <si>
    <t>78</t>
  </si>
  <si>
    <t>1. Položka obsahuje: 
 – usazení skříně kolejových obvodů v dopravně na místě určení, zapojení 
 – montáž dodaného zařízení se všemi pomocnými a doplňujícími pracemi a součástmi, případné použití mechanizmů 
2. Položka neobsahuje: 
 X 
3. Způsob měření: 
Udává se počet kusů kompletní konstrukce nebo práce.</t>
  </si>
  <si>
    <t>SKŘÍŇ KOLEJOVÝCH OBVODŮ V DOPRAVNĚ S NJ A RJ VYSTROJENÁ DO 15-TI KO - MONTÁŽ</t>
  </si>
  <si>
    <t>75B827</t>
  </si>
  <si>
    <t>77</t>
  </si>
  <si>
    <t>1. Položka obsahuje: 
 – dodání kompletní skříně kolejových obvodů v dopravně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</si>
  <si>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SKŘÍŇ KOLEJOVÝCH OBVODŮ V DOPRAVNĚ S NJ A RJ VYSTROJENÁ DO 15-TI KO - DODÁVKA</t>
  </si>
  <si>
    <t>75B821</t>
  </si>
  <si>
    <t>76</t>
  </si>
  <si>
    <t>1. Položka obsahuje: 
 – usazení skříně traťových kolejových obvodů na místě určení, zapojení 
 – montáž dodaného zařízení se všemi pomocnými a doplňujícími pracemi a součástmi, případné použití mechanizmů 
2. Položka neobsahuje: 
 X 
3. Způsob měření: 
Udává se počet kusů kompletní konstrukce nebo práce.</t>
  </si>
  <si>
    <t>SKŘÍŇ TRAŤOVÝCH KOLEJOVÝCH OBVODŮ S NJ A RJ VYSTROJENÁ DO 10-TI KO - MONTÁŽ</t>
  </si>
  <si>
    <t>75B817</t>
  </si>
  <si>
    <t>75</t>
  </si>
  <si>
    <t>1. Položka obsahuje: 
 – dodání kompletní skříně traťových kolejových obvodů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</si>
  <si>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SKŘÍŇ TRAŤOVÝCH KOLEJOVÝCH OBVODŮ S NJ A RJ VYSTROJENÁ DO 10-TI KO - DODÁVKA</t>
  </si>
  <si>
    <t>75B811</t>
  </si>
  <si>
    <t>74</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</si>
  <si>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</si>
  <si>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PŘEPĚŤOVÁ OCHRANA PRO PRVEK V KOLEJIŠTI - MONTÁŽ</t>
  </si>
  <si>
    <t>75B717</t>
  </si>
  <si>
    <t>73</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</si>
  <si>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</si>
  <si>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PŘEPĚŤOVÁ OCHRANA PRO PRVEK V KOLEJIŠTI - DODÁVKA</t>
  </si>
  <si>
    <t>75B711</t>
  </si>
  <si>
    <t>72</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</si>
  <si>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</si>
  <si>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BATERIE - MONTÁŽ</t>
  </si>
  <si>
    <t>75B6T7</t>
  </si>
  <si>
    <t>71</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</si>
  <si>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</si>
  <si>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BATERIE NAPÁJECÍHO ZDROJE 384 V/50 AH - DODÁVKA</t>
  </si>
  <si>
    <t>75B6S1</t>
  </si>
  <si>
    <t>70</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</si>
  <si>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</si>
  <si>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Podle v.č.0500</t>
  </si>
  <si>
    <t>ODDĚLOVACÍ TRANSFORMÁTOR - MONTÁŽ</t>
  </si>
  <si>
    <t>75B677</t>
  </si>
  <si>
    <t>69</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</si>
  <si>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</si>
  <si>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ODDĚLOVACÍ TRANSFORMÁTOR - DODÁVKA</t>
  </si>
  <si>
    <t>75B671</t>
  </si>
  <si>
    <t>68</t>
  </si>
  <si>
    <t>1. Položka obsahuje: 
 – osazení skříně napájecí na místě určení, zapojení, regulace obvodů a přezkoušení funkce 
 – montáž dodaného zařízení se všemi pomocnými a doplňujícími pracemi a součástmi, případné použití mechanizmů 
2. Položka neobsahuje: 
 X 
3. Způsob měření: 
Udává se počet kusů kompletní konstrukce nebo práce.</t>
  </si>
  <si>
    <t>SKŘÍŇ NAPÁJECÍ - MONTÁŽ</t>
  </si>
  <si>
    <t>75B667</t>
  </si>
  <si>
    <t>67</t>
  </si>
  <si>
    <t>1. Položka obsahuje: 
 – dodání skříně napájecí a dalšího potřebného pomocného materiálu a jeho dopravy na místo určení 
 – pořízení kompletního zařízení podle položky, na dopravu do místa určení 
2. Položka neobsahuje: 
 X 
3. Způsob měření: 
Udává se počet kusů kompletní konstrukce nebo práce.</t>
  </si>
  <si>
    <t>SKŘÍŇ NAPÁJECÍ - DODÁVKA</t>
  </si>
  <si>
    <t>75B661</t>
  </si>
  <si>
    <t>66</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</si>
  <si>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</si>
  <si>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NAPÁJECÍ ZDROJ - MONTÁŽ</t>
  </si>
  <si>
    <t>75B647</t>
  </si>
  <si>
    <t>65</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</si>
  <si>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</si>
  <si>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KOMPLETNÍ NAPÁJECÍ ZDROJ (50/75/275 HZ) DO 50 KVA - DODÁVKA</t>
  </si>
  <si>
    <t>75B611</t>
  </si>
  <si>
    <t>64</t>
  </si>
  <si>
    <t>KOMPLETNÍ NAPÁJECÍ ZDROJ (50 HZ) DO 50 KVA - DODÁVKA</t>
  </si>
  <si>
    <t>75B601</t>
  </si>
  <si>
    <t>63</t>
  </si>
  <si>
    <t>Upevnění zařízení do skříně, připojení pospojování, zapojení.Montáže vnitřního zařízení se měří  v kusech (ks).Položka obsahuje všechny náklady na montáž dodaného zařízení se všemi pomocnými a doplňujícími pracemi a součástmi, případné použití mechanizmů, náklady na mzdy</t>
  </si>
  <si>
    <t>Montáž doplnění skříně o systém VNPN</t>
  </si>
  <si>
    <t>75B577-R</t>
  </si>
  <si>
    <t>62</t>
  </si>
  <si>
    <t>SKŘÍŇ (STOJAN) VOLNÉ VAZBY - MONTÁŽ</t>
  </si>
  <si>
    <t>75B547</t>
  </si>
  <si>
    <t>60</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</si>
  <si>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</si>
  <si>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SKŘÍŇ (STOJAN) VOLNÉ VAZBY - DODÁVKA</t>
  </si>
  <si>
    <t>75B541</t>
  </si>
  <si>
    <t>59</t>
  </si>
  <si>
    <t>1. Položka obsahuje: 
 – usazení skříně elektronických vazeb s prováděcími počítači na místě určení, zapojení 
 – montáž dodaného zařízení se všemi pomocnými a doplňujícími pracemi a součástmi, případné použití mechanizmů 
2. Položka neobsahuje: 
 X 
3. Způsob měření: 
Udává se počet kusů kompletní konstrukce nebo práce.</t>
  </si>
  <si>
    <t>SKŘÍŇ ELEKTRONICKÝCH VAZEB S PROVÁDĚCÍMI POČÍTAČI - MONTÁŽ</t>
  </si>
  <si>
    <t>75B537</t>
  </si>
  <si>
    <t>58</t>
  </si>
  <si>
    <t>1. Položka obsahuje: 
 – dodání kompletního vnitřního zařízení podle typu určeného položkou včetně přepěťových ochran, potřebného pomocného materiálu a jeho dopravy na místo určení 
 – pořízení příslušné skříně včetně pomocného materiálu a jeho dopravu do místa určení 
2. Položka neobsahuje: 
 X 
3. Způsob měření: 
Udává se počet kusů kompletní konstrukce nebo práce.</t>
  </si>
  <si>
    <t>SKŘÍŇ ELEKTRONICKÝCH VAZEB S PROVÁDĚCÍMI POČÍTAČI - DODÁVKA</t>
  </si>
  <si>
    <t>75B531</t>
  </si>
  <si>
    <t>57</t>
  </si>
  <si>
    <t>1. Položka obsahuje: 
 – upevnění zařízení do stojanu (skříně), zapojení, instalace individuálního SW, přezkoušení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</si>
  <si>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Podle TZ a v.č.0200</t>
  </si>
  <si>
    <t>ELEKTRONICKÁ VAZBA S PROVÁDĚCÍMI POČÍTAČI PRO ZABEZPEČENÍ VÝHYBKOVÉ JEDNOTKY - MONTÁŽ</t>
  </si>
  <si>
    <t>75B527</t>
  </si>
  <si>
    <t>56</t>
  </si>
  <si>
    <t>1. Položka obsahuje: 
 – dodání kompletního vnitřního zařízení pro zabezpečení výhybkové jednotky vč. přepěťových ochran,souvisejících prvků a potřebného pomocného materiálu a jeho dopravy na místo určení, instalace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</si>
  <si>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ELEKTRONICKÁ VAZBA S PROVÁDĚCÍMI POČÍTAČI PRO ZABEZPEČENÍ VÝHYBKOVÉ JEDNOTKY - DODÁVKA</t>
  </si>
  <si>
    <t>75B521</t>
  </si>
  <si>
    <t>55</t>
  </si>
  <si>
    <t>Dodání kompletního vnitřního zařízení  podle typu určeného položkou  včetně potřebného pomocného materiálu a jeho dopravy na místo určení.Stojany, skříně, kolejové desky , ovládací stoly a podobně  se měří v kusech (ks).Položka obsahuje všechny náklady na pořízení příslušného stojanu, kolejové desky , ovládacího stolu nebo skříně včetně pomocného materiálu, na dopravu do místa určení.</t>
  </si>
  <si>
    <t>Dodávka doplnění skříně o systém VNPN</t>
  </si>
  <si>
    <t>75B517-R</t>
  </si>
  <si>
    <t>54</t>
  </si>
  <si>
    <t>1. Položka obsahuje: 
 – usazení skříně technologických počítačů na místě určení, zapojení 
 – montáž dodaného zařízení se všemi pomocnými a doplňujícími pracemi a součástmi, případné použití mechanizmů 
2. Položka neobsahuje: 
 X 
3. Způsob měření: 
Udává se počet kusů kompletní konstrukce nebo práce.</t>
  </si>
  <si>
    <t>SKŘÍŇ TECHNOLOGICKÝCH POČÍTAČŮ - MONTÁŽ</t>
  </si>
  <si>
    <t>75B517</t>
  </si>
  <si>
    <t>53</t>
  </si>
  <si>
    <t>1. Položka obsahuje: 
 – dodání kompletního vnitřního zařízení podle typu určeného položkou včetně servisního pracoviště v SU,  potřebného pomocného materiálu a jeho dopravy na místo určení 
 – pořízení příslušné skříně technologických počítačů včetně pomocného materiálu a její dopravu do místa určení 
2. Položka neobsahuje: 
 X 
3. Způsob měření: 
Udává se počet kusů kompletní konstrukce nebo práce.</t>
  </si>
  <si>
    <t>SKŘÍŇ TECHNOLOGICKÝCH POČÍTAČŮ - DODÁVKA</t>
  </si>
  <si>
    <t>75B511</t>
  </si>
  <si>
    <t>52</t>
  </si>
  <si>
    <t>1. Položka obsahuje: 
 – usazení skříně kabelové vnitřní na místě určení, zapojení 
 – montáž dodaného zařízení se všemi pomocnými a doplňujícími pracemi a součástmi, případné použití mechanizmů 
2. Položka neobsahuje: 
 X 
3. Způsob měření: 
Udává se počet kusů kompletní konstrukce nebo práce.</t>
  </si>
  <si>
    <t>SKŘÍŇ KABELOVÁ - MONTÁŽ</t>
  </si>
  <si>
    <t>75B497</t>
  </si>
  <si>
    <t>51</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</si>
  <si>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</si>
  <si>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SKŘÍŇ KABELOVÁ - DODÁVKA</t>
  </si>
  <si>
    <t>75B491</t>
  </si>
  <si>
    <t>50</t>
  </si>
  <si>
    <t>Položka obsahuje: Dodávku a montáž protipožární ucpávky vč. příslušenství a pomocného materiálu, vyhotovéní a dodání atestu. Dále obsahuje cenu za pom. mechanismy včetně všech ostatních vedlejších nákladů.</t>
  </si>
  <si>
    <t>PROTIPOŽÁRNÍ UCPÁVKA PROSTUPU KABELOVÉHO PR. DO 200MM, DO EI 90 MIN.</t>
  </si>
  <si>
    <t>703755</t>
  </si>
  <si>
    <t>22</t>
  </si>
  <si>
    <t>PROTIPOŽÁRNÍ UCPÁVKA STĚNOU/STROPEM, TL DO 50CM, DO EI 90 MIN.</t>
  </si>
  <si>
    <t>703752</t>
  </si>
  <si>
    <t>21</t>
  </si>
  <si>
    <t>Zařízení ve SÚ, stojany, skříně, napájecí skříně, oddělovací trafa, usměrňovače a baterie</t>
  </si>
  <si>
    <t>M22.4</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</si>
  <si>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</si>
  <si>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NÁVĚSTNÍ TĚLESO PRO VÝHYBKU A VÝKOLEJKU - MONTÁŽ</t>
  </si>
  <si>
    <t>75C237</t>
  </si>
  <si>
    <t>103</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</si>
  <si>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</si>
  <si>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NÁVĚSTNÍ TĚLESO PRO VÝHYBKU A VÝKOLEJKU - DODÁVKA</t>
  </si>
  <si>
    <t>75C231</t>
  </si>
  <si>
    <t>102</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</si>
  <si>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</si>
  <si>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VÝKOLEJKA S PŘESTAVNÍKEM - MONTÁŽ</t>
  </si>
  <si>
    <t>75C217</t>
  </si>
  <si>
    <t>101</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</si>
  <si>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</si>
  <si>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VÝKOLEJKA S PŘESTAVNÍKEM - DODÁVKA</t>
  </si>
  <si>
    <t>75C211</t>
  </si>
  <si>
    <t>100</t>
  </si>
  <si>
    <t>1. Položka obsahuje: 
 – vyměření místa montáže snímače polohy jazyků a kabelového závěru, připevnění snímače, montáž kabelového závěru, zapojení 2 kusů kabelové formy (včetně měření a zapojení po měření), přezkoušení 
 – montáž snímače polohy jazyků se všemi pomocnými a doplňujícími pracemi a součástmi, případné použití mechanizmů, včetně dopravy ze skladu k místu montáže 
2. Položka neobsahuje: 
 X 
3. Způsob měření: 
Udává se počet kusů kompletní konstrukce nebo práce.</t>
  </si>
  <si>
    <t>SNÍMAČ POLOHY JAZYKŮ - MONTÁŽ</t>
  </si>
  <si>
    <t>75C167</t>
  </si>
  <si>
    <t>99</t>
  </si>
  <si>
    <t>1. Položka obsahuje: 
 – dodání snímače polohy jazyků podle typu včetně potřebného pomocného materiálu a jeho dopravy do staveništního skladu 
 – dodání snímače polohy jazyků podle typu včetně pomocného materiálu, na dopravu do staveništního skladu 
2. Položka neobsahuje: 
 X 
3. Způsob měření: 
Udává se počet kusů kompletní konstrukce nebo práce.</t>
  </si>
  <si>
    <t>SNÍMAČ POLOHY JAZYKŮ - DODÁVKA</t>
  </si>
  <si>
    <t>75C161</t>
  </si>
  <si>
    <t>98</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</si>
  <si>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</si>
  <si>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PŘESTAVNÍK ELEKTROMOTORICKÝ - MONTÁŽ</t>
  </si>
  <si>
    <t>75C117</t>
  </si>
  <si>
    <t>97</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</si>
  <si>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</si>
  <si>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PŘESTAVNÍK ELEKTROMOTORICKÝ - DODÁVKA</t>
  </si>
  <si>
    <t>75C111</t>
  </si>
  <si>
    <t>96</t>
  </si>
  <si>
    <t>Zabezpečení výhybek, přestavníky, SPJ, výkolejky, zámky, PSt., drátovody</t>
  </si>
  <si>
    <t>M22.3</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</si>
  <si>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2. Položka neobsahuje: 
 X 
3. Způsob měření: 
Udává se počet kusů kompletní konstrukce nebo práce.</t>
  </si>
  <si>
    <t>KABELOVÝ OBJEKT - MONTÁŽ</t>
  </si>
  <si>
    <t>75D157</t>
  </si>
  <si>
    <t>141</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</si>
  <si>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</si>
  <si>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KABELOVÝ OBJEKT - DODÁVKA</t>
  </si>
  <si>
    <t>75D151</t>
  </si>
  <si>
    <t>140</t>
  </si>
  <si>
    <t>– montáž skříně s počítači náprav 8 bodů/7 úseků, zapojení, přezkoušení 
 – montáž skříně s počítači náprav 8 bodů/7 úseků se všemi pomocnými a doplňujícími pracemi a součástmi, případné použití mechanizmů, včetně dopravy ze skladu k místu montáže 
2. Položka neobsahuje: 
 X 
3. Způsob měření: 
Udává se počet kusů kompletní konstrukce nebo práce.</t>
  </si>
  <si>
    <t>Podle v.č.0401 a 0601</t>
  </si>
  <si>
    <t>SKŘÍŇ S POČÍTAČI NÁPRAV 24 BODŮ/14 ÚSEKŮ - MONTÁŽ</t>
  </si>
  <si>
    <t>75C927</t>
  </si>
  <si>
    <t>139</t>
  </si>
  <si>
    <t>1. Položka obsahuje: 
 – dodávka skříně s počítači náprav 8 bodů/7 úseků včetně potřebného pomocného materiálu a dopravy do staveništního skladu 
 – dodávku skříně s počítači náprav 8 bodů/7 úseků do stavědlové ústředny včetně skříně podle určení a pomocného materiálu, dopravu do staveništního skladu 
2. Položka neobsahuje: 
 X 
3. Způsob měření: 
Udává se počet kusů kompletní konstrukce nebo práce.</t>
  </si>
  <si>
    <t>SKŘÍŇ S POČÍTAČI NÁPRAV 24 BODŮ/14 ÚSEKŮ - DODÁVKA</t>
  </si>
  <si>
    <t>75C921</t>
  </si>
  <si>
    <t>138</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</si>
  <si>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</si>
  <si>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SNÍMAČ POČÍTAČE NÁPRAV - MONTÁŽ</t>
  </si>
  <si>
    <t>75C917</t>
  </si>
  <si>
    <t>137</t>
  </si>
  <si>
    <t>Kompletní dodávka venkovní výstroje počítacího bodu , potřebného pomocného materiálu a  dopravy do staveništního skladu.Zařízení  se měří v kusech (ks).Položka obsahuje všechny náklady na dodávku zařízení do kolejiště včetně skříně podle určení   a pomocného materiálu, náklady na dopravu do staveništního skladu.</t>
  </si>
  <si>
    <t>SNÍMAČ POČÍTAČE NÁPRAV - DODÁVKA</t>
  </si>
  <si>
    <t>75C911</t>
  </si>
  <si>
    <t>136</t>
  </si>
  <si>
    <t>1. Položka obsahuje: 
 – rozměření místa připojení, případné vyvrtání otvorů, montáž mezikolejové lanové propojky 
 – montáž mezikolejové lanové propojky se všemi pomocnými a doplňujícími pracemi a součástmi, případné použití mechanizmů, včetně dopravy ze skladu k místu montáže 
2. Položka neobsahuje: 
 X 
3. Způsob měření: 
Udává se v m kompletní konstrukce nebo práce.</t>
  </si>
  <si>
    <t>Podle v.č.0401</t>
  </si>
  <si>
    <t>MEZIKOLEJOVÁ LANOVÁ PROPOJKA DLOUHÁ (DO 3 LAN) - MONTÁŽ</t>
  </si>
  <si>
    <t>75C8C7</t>
  </si>
  <si>
    <t>135</t>
  </si>
  <si>
    <t>1. Položka obsahuje: 
 – dodávka mezikolejové lanové propojky podle typu a potřebné délky včetně potřebného pomocného materiálu a dopravy do staveništního skladu 
 – dodávku mezikolejové lanové propojky včetně pomocného materiálu, dopravu do staveništního skladu 
2. Položka neobsahuje: 
 X 
3. Způsob měření: 
Udává se v m kompletní konstrukce nebo práce.</t>
  </si>
  <si>
    <t>MEZIKOLEJOVÁ LANOVÁ PROPOJKA DLOUHÁ (DO 3 LAN) - DODÁVKA</t>
  </si>
  <si>
    <t>75C8C1</t>
  </si>
  <si>
    <t>134</t>
  </si>
  <si>
    <t>1. Položka obsahuje: 
 – rozměření místa připojení, případné vyvrtání otvorů, montáž mezikolejové lanové propojky 
 – montáž mezikolejové lanové propojky se všemi pomocnými a doplňujícími pracemi a součástmi, případné použití mechanizmů, včetně dopravy ze skladu k místu montáže 
2. Položka neobsahuje: 
 X 
3. Způsob měření: 
Udává se počet kusů kompletní konstrukce nebo práce.</t>
  </si>
  <si>
    <t>MEZIKOLEJOVÁ LANOVÁ PROPOJKA (DO 3 LAN DO DÉLKY 7 M) - MONTÁŽ</t>
  </si>
  <si>
    <t>75C887</t>
  </si>
  <si>
    <t>133</t>
  </si>
  <si>
    <t>1. Položka obsahuje: 
 – dodávka mezikolejové lanové propojky podle typu a potřebné délky včetně potřebného pomocného materiálu a dopravy do staveništního skladu 
 – dodávku mezikolejové lanové propojky včetně pomocného materiálu, dopravu do staveništního skladu 
2. Položka neobsahuje: 
 X 
3. Způsob měření: 
Udává se počet kusů kompletní konstrukce nebo práce.</t>
  </si>
  <si>
    <t>MEZIKOLEJOVÁ LANOVÁ PROPOJKA (DO 3 LAN DO DÉLKY 7 M) - DODÁVKA</t>
  </si>
  <si>
    <t>75C881</t>
  </si>
  <si>
    <t>132</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</si>
  <si>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</si>
  <si>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KOLEJOVÁ PROPOJKA ZKRATOVACÍ - MONTÁŽ</t>
  </si>
  <si>
    <t>75C877R</t>
  </si>
  <si>
    <t>131</t>
  </si>
  <si>
    <t>KOLEJOVÁ PROPOJKA VÝHYBKOVÁ - MONTÁŽ</t>
  </si>
  <si>
    <t>75C877</t>
  </si>
  <si>
    <t>130</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</si>
  <si>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</si>
  <si>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KOLEJOVÁ PROPOJKA ZKRATOVACÍ - DODÁVKA</t>
  </si>
  <si>
    <t>75C871R</t>
  </si>
  <si>
    <t>129</t>
  </si>
  <si>
    <t>KOLEJOVÁ PROPOJKA VÝHYBKOVÁ - DODÁVKA</t>
  </si>
  <si>
    <t>75C871</t>
  </si>
  <si>
    <t>128</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</si>
  <si>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</si>
  <si>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KOMPLETNÍ SADA PROPOJEK DVOJICE STYKOVÝCH TRANSFORMÁTORŮ - MONTÁŽ</t>
  </si>
  <si>
    <t>75C867</t>
  </si>
  <si>
    <t>127</t>
  </si>
  <si>
    <t>1. Položka obsahuje: 
 – dodávka kompletní sady propojek dvojice stykových transformátorů (do 3 lan ke kolejnici) podle typu a potřebné délky včetně potřebného pomocného materiálu a dopravy do staveništního skladu 
 – dodávku kompletní sady propojek dvojice stykových transformátorů včetně pomocného materiálu, dopravu do staveništního skladu 
2. Položka neobsahuje: 
 X 
3. Způsob měření: 
Udává se počet sad, které se skládají z předepsaných dílů, jež tvoří požadovaný celek.</t>
  </si>
  <si>
    <t>KOMPLETNÍ SADA PROPOJEK DVOJICE STYKOVÝCH TRANSFORMÁTORŮ - DODÁVKA</t>
  </si>
  <si>
    <t>75C861</t>
  </si>
  <si>
    <t>126</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</si>
  <si>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</si>
  <si>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SADA PROPOJEK PRO PŘIPOJENÍ STYKOVÉHO TRANSFORMÁTORU, SYMETRIZAČNÍ TLUMIVKY KE KOLEJNICI - MONTÁŽ</t>
  </si>
  <si>
    <t>75C857</t>
  </si>
  <si>
    <t>125</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</si>
  <si>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</si>
  <si>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SADA PROPOJEK PRO PŘIPOJENÍ STYKOVÉHO TRANSFORMÁTORU, SYMETRIZAČNÍ TLUMIVKY KE KOLEJNICI - DODÁVKA</t>
  </si>
  <si>
    <t>75C851</t>
  </si>
  <si>
    <t>124</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</si>
  <si>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</si>
  <si>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STYKOVÝ TRANSFORMÁTOR, SYMETRIZAČNÍ A UKOLEJňOVACÍ TLUMIVKA - MONTÁŽ</t>
  </si>
  <si>
    <t>75C847</t>
  </si>
  <si>
    <t>123</t>
  </si>
  <si>
    <t>1. Položka obsahuje: 
 – dodávka stykového transformátoru, potřebného pomocného materiálu a dopravy do staveništního skladu 
 – dodávku stykového transformátoru včetně pomocného materiálu, dopravu do staveništního skladu 
2. Položka neobsahuje: 
 X 
3. Způsob měření: 
Udává se počet kusů kompletní konstrukce nebo práce.</t>
  </si>
  <si>
    <t>SYMETRIZAČNÍ TLUMIVKA SYT - DODÁVKA</t>
  </si>
  <si>
    <t>75C812</t>
  </si>
  <si>
    <t>122</t>
  </si>
  <si>
    <t>STYKOVÝ TRANSFORMÁTOR DT 075 - DODÁVKA</t>
  </si>
  <si>
    <t>75C811</t>
  </si>
  <si>
    <t>121</t>
  </si>
  <si>
    <t>AVV, venkovní zařízení kolejových obvodů, IK, počítače náprav</t>
  </si>
  <si>
    <t>M22.2</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</si>
  <si>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</si>
  <si>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INDIKÁTOROVÁ TABULKA, NÁVĚST  "STANOVIŠTĚ SAMOSTANÉ PŘEDVĚSTI", NÁVĚST "STANOVIŠTĚ ODDÍLOVÉHO NÁVĚSTIDLA" - MONTÁŽ</t>
  </si>
  <si>
    <t>75C757</t>
  </si>
  <si>
    <t>120</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</si>
  <si>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</si>
  <si>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INDIKÁTOROVÁ TABULKA, NÁVĚST  "STANOVIŠTĚ SAMOSTANÉ PŘEDVĚSTI", NÁVĚST "STANOVIŠTĚ ODDÍLOVÉHO NÁVĚSTIDLA" - DODÁVKA</t>
  </si>
  <si>
    <t>75C751</t>
  </si>
  <si>
    <t>119</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</si>
  <si>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</si>
  <si>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VZDÁLENOSTNÍ UPOZORNOVADLO, NEPROMĚNNÉ NÁVĚSTIDLO SE ZÁKLADEM - MONTÁŽ</t>
  </si>
  <si>
    <t>75C727</t>
  </si>
  <si>
    <t>118</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</si>
  <si>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</si>
  <si>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VZDÁLENOSTNÍ UPOZORNOVADLO, NEPROMĚNNÉ NÁVĚSTIDLO SE ZÁKLADEM - DODÁVKA</t>
  </si>
  <si>
    <t>75C721</t>
  </si>
  <si>
    <t>117</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</si>
  <si>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</si>
  <si>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OZNAČOVACÍ PÁS NÁVĚSTIDLA - MONTÁŽ</t>
  </si>
  <si>
    <t>75C717</t>
  </si>
  <si>
    <t>116</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</si>
  <si>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</si>
  <si>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OZNAČOVACÍ PÁS NÁVĚSTIDLA - DODÁVKA</t>
  </si>
  <si>
    <t>75C711</t>
  </si>
  <si>
    <t>115</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</si>
  <si>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</si>
  <si>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TRPASLIČÍ NÁVĚSTIDLO DO DVOU SVĚTEL - MONTÁŽ</t>
  </si>
  <si>
    <t>75C617</t>
  </si>
  <si>
    <t>114</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</si>
  <si>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</si>
  <si>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TRPASLIČÍ NÁVĚSTIDLO DO DVOU SVĚTEL - DODÁVKA</t>
  </si>
  <si>
    <t>75C611</t>
  </si>
  <si>
    <t>113</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</si>
  <si>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</si>
  <si>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UKAZATEL RYCHLOSTI (SVĚTELNÉ PRUHY) - MONTÁŽ</t>
  </si>
  <si>
    <t>75C567</t>
  </si>
  <si>
    <t>112</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</si>
  <si>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</si>
  <si>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UKAZATEL RYCHLOSTI (SVĚTELNÉ PRUHY) - DODÁVKA</t>
  </si>
  <si>
    <t>75C561</t>
  </si>
  <si>
    <t>111</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</si>
  <si>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obousměrného včetně transformátorové skříně na základ 
 – montáž stožárového návěstidla třísvětlového obousměrného se všemi pomocnými a doplňujícími pracemi a součástmi a ukolejnění, případné použití mechanizmů, včetně dopravy ze skladu k místu montáže 
2. Položka neobsahuje: 
 X 
3. Způsob měření: 
Udává se počet kusů kompletní konstrukce nebo práce.</t>
  </si>
  <si>
    <t>STOŽÁROVÉ NÁVĚSTIDLO TŘÍSVĚTLOVÉ OBOUSMĚRNÉ - MONTÁŽ</t>
  </si>
  <si>
    <t>75C547</t>
  </si>
  <si>
    <t>110</t>
  </si>
  <si>
    <t>1. Položka obsahuje: 
 – dodávka stožárového návěstidla třísvětlového obousměrného podle jeho typu a potřebného pomocného materiálu a dopravy do staveništního skladu 
 – dodávku stožárového návěstidla třísvětlového obousměrného včetně pomocného materiálu, dopravu do místa určení 
2. Položka neobsahuje: 
 X 
3. Způsob měření: 
Udává se počet kusů kompletní konstrukce nebo práce.</t>
  </si>
  <si>
    <t>STOŽÁROVÉ NÁVĚSTIDLO TŘÍSVĚTLOVÉ OBOUSMĚRNÉ - DODÁVKA</t>
  </si>
  <si>
    <t>75C541</t>
  </si>
  <si>
    <t>109</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</si>
  <si>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</si>
  <si>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STOŽÁROVÉ NÁVĚSTIDLO OD ČTYŘ SVĚTEL - MONTÁŽ</t>
  </si>
  <si>
    <t>75C537</t>
  </si>
  <si>
    <t>108</t>
  </si>
  <si>
    <t>Atypický základ pro návěstidlo nebo výstražník</t>
  </si>
  <si>
    <t>75C531-R</t>
  </si>
  <si>
    <t>107</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</si>
  <si>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</si>
  <si>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STOŽÁROVÉ NÁVĚSTIDLO OD ČTYŘ SVĚTEL - DODÁVKA</t>
  </si>
  <si>
    <t>75C531</t>
  </si>
  <si>
    <t>106</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</si>
  <si>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</si>
  <si>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STOŽÁROVÉ NÁVĚSTIDLO DO DVOU SVĚTEL - MONTÁŽ</t>
  </si>
  <si>
    <t>75C517</t>
  </si>
  <si>
    <t>105</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</si>
  <si>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</si>
  <si>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STOŽÁROVÉ NÁVĚSTIDLO DO DVOU SVĚTEL - DODÁVKA</t>
  </si>
  <si>
    <t>75C511</t>
  </si>
  <si>
    <t>104</t>
  </si>
  <si>
    <t>Návěstidla</t>
  </si>
  <si>
    <t>M22.1</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</si>
  <si>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</si>
  <si>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VNITŘNÍ KABELOVÉ ROZVODY DO 50 KABELŮ - MONTÁŽ</t>
  </si>
  <si>
    <t>75B127</t>
  </si>
  <si>
    <t>38</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</si>
  <si>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</si>
  <si>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VNITŘNÍ KABELOVÉ ROZVODY DO 50 KABELŮ - DODÁVKA</t>
  </si>
  <si>
    <t>75B121</t>
  </si>
  <si>
    <t>37</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</si>
  <si>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</si>
  <si>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Podle v.č.0701, 0702</t>
  </si>
  <si>
    <t>OZNAČENÍ KABELŮ ZNAČKOVACÍ KABELOVOU OBJÍMKOU</t>
  </si>
  <si>
    <t>75A420</t>
  </si>
  <si>
    <t>36</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</si>
  <si>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</si>
  <si>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OZNAČENÍ KABELŮ KABELOVÝM ŠTÍTKEM</t>
  </si>
  <si>
    <t>75A410</t>
  </si>
  <si>
    <t>35</t>
  </si>
  <si>
    <t>1. Položka obsahuje: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</si>
  <si>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SPOJKA ROVNÁ PRO PLASTOVÉ KABELY SE STÍNĚNÍM S JÁDRY O PRŮMĚRU 1 MM2 PŘES 12 PÁRŮ</t>
  </si>
  <si>
    <t>75A332</t>
  </si>
  <si>
    <t>34</t>
  </si>
  <si>
    <t>SPOJKA ROVNÁ PRO PLASTOVÉ KABELY SE STÍNĚNÍM S JÁDRY O PRŮMĚRU 1 MM2 DO 12 PÁRŮ</t>
  </si>
  <si>
    <t>75A331</t>
  </si>
  <si>
    <t>33</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</si>
  <si>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</si>
  <si>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KABELOVÁ FORMA (UKONČENÍ KABELŮ) PRO KABELY ZABEZPEČOVACÍ PŘES 12 PÁRŮ</t>
  </si>
  <si>
    <t>75A312</t>
  </si>
  <si>
    <t>32</t>
  </si>
  <si>
    <t>KABELOVÁ FORMA (UKONČENÍ KABELŮ) PRO KABELY ZABEZPEČOVACÍ DO 12 PÁRŮ</t>
  </si>
  <si>
    <t>75A311</t>
  </si>
  <si>
    <t>31</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</si>
  <si>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</si>
  <si>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KMPÁR</t>
  </si>
  <si>
    <t>ZATAŽENÍ A SPOJKOVÁNÍ KABELŮ SE STÍNĚNÍM PŘES 12 PÁRŮ - MONTÁŽ</t>
  </si>
  <si>
    <t>75A247</t>
  </si>
  <si>
    <t>30</t>
  </si>
  <si>
    <t>ZATAŽENÍ A SPOJKOVÁNÍ KABELŮ SE STÍNĚNÍM DO 12 PÁRŮ - MONTÁŽ</t>
  </si>
  <si>
    <t>75A237</t>
  </si>
  <si>
    <t>29</t>
  </si>
  <si>
    <t>ZATAŽENÍ A SPOJKOVÁNÍ KABELŮ PŘES 12 PÁRŮ - MONTÁŽ</t>
  </si>
  <si>
    <t>75A227</t>
  </si>
  <si>
    <t>28</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</si>
  <si>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</si>
  <si>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ZATAŽENÍ A SPOJKOVÁNÍ KABELŮ DO 12 PÁRŮ - MONTÁŽ</t>
  </si>
  <si>
    <t>75A217</t>
  </si>
  <si>
    <t>27</t>
  </si>
  <si>
    <t>1. Položka obsahuje: 
 – dodání kabelů podle typu od výrobců včetně mimostaveništní dopravy 
2. Položka neobsahuje: 
 X 
3. Způsob měření: 
Měří se n-násobky páru vodičů na kilometr.</t>
  </si>
  <si>
    <t>KABEL METALICKÝ SE STÍNĚNÍM PŘES 12 PÁRŮ - DODÁVKA</t>
  </si>
  <si>
    <t>75A161</t>
  </si>
  <si>
    <t>26</t>
  </si>
  <si>
    <t>KABEL METALICKÝ SE STÍNĚNÍM DO 12 PÁRŮ - DODÁVKA</t>
  </si>
  <si>
    <t>75A151</t>
  </si>
  <si>
    <t>25</t>
  </si>
  <si>
    <t>KABEL METALICKÝ DVOUPLÁŠŤOVÝ PŘES 12 PÁRŮ - DODÁVKA</t>
  </si>
  <si>
    <t>75A141</t>
  </si>
  <si>
    <t>24</t>
  </si>
  <si>
    <t>KABEL METALICKÝ DVOUPLÁŠŤOVÝ DO 12 PÁRŮ - DODÁVKA</t>
  </si>
  <si>
    <t>75A131</t>
  </si>
  <si>
    <t>23</t>
  </si>
  <si>
    <t>Kabely zabezpečovací</t>
  </si>
  <si>
    <t>M22</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</si>
  <si>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</si>
  <si>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VLÁKNO</t>
  </si>
  <si>
    <t>MĚŘENÍ KOMPLEXNÍ OPTICKÉHO KABELU</t>
  </si>
  <si>
    <t>75IK21</t>
  </si>
  <si>
    <t>20</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</si>
  <si>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</si>
  <si>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UKONČENÍ KABELU OPTICKÉHO DO 36 VLÁKEN</t>
  </si>
  <si>
    <t>75IH62</t>
  </si>
  <si>
    <t>19</t>
  </si>
  <si>
    <t>UKONČENÍ KABELU OPTICKÉHO DO 12 VLÁKEN</t>
  </si>
  <si>
    <t>75IH61</t>
  </si>
  <si>
    <t>18</t>
  </si>
  <si>
    <t>PLASTOVÁ ZEMNÍ KOMORA TĚSNENÍ PRO HDPE TRUBKU DO 40 MM - MONTÁŽ</t>
  </si>
  <si>
    <t>75ID3X</t>
  </si>
  <si>
    <t>17</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</si>
  <si>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</si>
  <si>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PLASTOVÁ ZEMNÍ KOMORA TĚSNENÍ PRO HDPE TRUBKU DO 40 MM - DODÁVKA</t>
  </si>
  <si>
    <t>75ID31</t>
  </si>
  <si>
    <t>16</t>
  </si>
  <si>
    <t>PLASTOVÁ ZEMNÍ KOMORA PRO ULOŽENÍ SPOJKY - MONTÁŽ</t>
  </si>
  <si>
    <t>75ID2X</t>
  </si>
  <si>
    <t>15</t>
  </si>
  <si>
    <t>PLASTOVÁ ZEMNÍ KOMORA PRO ULOŽENÍ SPOJKY - DODÁVKA</t>
  </si>
  <si>
    <t>75ID21</t>
  </si>
  <si>
    <t>14</t>
  </si>
  <si>
    <t>PLASTOVÁ ZEMNÍ KOMORA PRO ULOŽENÍ REZERVY - MONTÁŽ</t>
  </si>
  <si>
    <t>75ID1X</t>
  </si>
  <si>
    <t>13</t>
  </si>
  <si>
    <t>PLASTOVÁ ZEMNÍ KOMORA PRO ULOŽENÍ REZERVY - DODÁVKA</t>
  </si>
  <si>
    <t>75ID11</t>
  </si>
  <si>
    <t>12</t>
  </si>
  <si>
    <t>OPTOTRUBKOVÁ PRŮCHODKA - MONTÁŽ</t>
  </si>
  <si>
    <t>75IA7X</t>
  </si>
  <si>
    <t>11</t>
  </si>
  <si>
    <t>OPTOTRUBKOVÁ PRŮCHODKA PRŮMĚRU DO 40 MM</t>
  </si>
  <si>
    <t>75IA71</t>
  </si>
  <si>
    <t>10</t>
  </si>
  <si>
    <t>OPTOTRUBKOVÁ SPOJKA  - MONTÁŽ</t>
  </si>
  <si>
    <t>75IA1X</t>
  </si>
  <si>
    <t>9</t>
  </si>
  <si>
    <t>OPTOTRUBKOVÁ SPOJKA  PRŮMĚRU DO 40 MM</t>
  </si>
  <si>
    <t>75IA11</t>
  </si>
  <si>
    <t>8</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</si>
  <si>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</si>
  <si>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OPTOTRUBKA - KALIBRACE</t>
  </si>
  <si>
    <t>75I962</t>
  </si>
  <si>
    <t>7</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</si>
  <si>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</si>
  <si>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ÚSEK</t>
  </si>
  <si>
    <t>OPTOTRUBKA - HERMETIZACE ÚSEKU DO 2000 M</t>
  </si>
  <si>
    <t>75I961</t>
  </si>
  <si>
    <t>6</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</si>
  <si>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</si>
  <si>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OPTOTRUBKA HDPE - MONTÁŽ</t>
  </si>
  <si>
    <t>75I91X</t>
  </si>
  <si>
    <t>5</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</si>
  <si>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</si>
  <si>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OPTOTRUBKA HDPE PRŮMĚRU DO 40 MM</t>
  </si>
  <si>
    <t>75I911</t>
  </si>
  <si>
    <t>4</t>
  </si>
  <si>
    <t>1. Položka obsahuje: 
 – práce spojené s montáží specifikované kabelizace specifikovaným způsobem (zafouknutí do obsazené trubky) 
 – veškeré potřebné mechanizmy, včetně obsluhy, náklady na mzdy a přibližné (průměrné) náklady na pořízení potřebných materiálů 
2. Položka neobsahuje: 
 X 
3. Způsob měření: 
Práce specifikovaného se měří délce kabelizace udané v metrech.</t>
  </si>
  <si>
    <t>KABEL OPTICKÝ SINGLEMODE - MONTÁŽ DO OSAZENÉ TRUBKY</t>
  </si>
  <si>
    <t>75I819</t>
  </si>
  <si>
    <t>3</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</si>
  <si>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</si>
  <si>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KMVLÁKNO</t>
  </si>
  <si>
    <t>KABEL OPTICKÝ SINGLEMODE DO 36 VLÁKEN</t>
  </si>
  <si>
    <t>75I812</t>
  </si>
  <si>
    <t>KABEL OPTICKÝ SINGLEMODE DO 12 VLÁKEN</t>
  </si>
  <si>
    <t>75I811</t>
  </si>
  <si>
    <t>1</t>
  </si>
  <si>
    <t>Optické kabely a trubky HDPE</t>
  </si>
  <si>
    <t>M21</t>
  </si>
  <si>
    <t>0</t>
  </si>
  <si>
    <t>Celkem</t>
  </si>
  <si>
    <t>Jednotková</t>
  </si>
  <si>
    <t>Cena</t>
  </si>
  <si>
    <t>Množství</t>
  </si>
  <si>
    <t>MJ</t>
  </si>
  <si>
    <t>Název položky</t>
  </si>
  <si>
    <t>Varianta</t>
  </si>
  <si>
    <t>Kód položky</t>
  </si>
  <si>
    <t>Poř. číslo</t>
  </si>
  <si>
    <t>Typ</t>
  </si>
  <si>
    <t>21,00</t>
  </si>
  <si>
    <t>Žst. Šakvice, část A, definitivní SZZ a úprava ETCS</t>
  </si>
  <si>
    <t>PS 01-28-01 A</t>
  </si>
  <si>
    <t>Rozpočet:</t>
  </si>
  <si>
    <t>O1</t>
  </si>
  <si>
    <t>15,00</t>
  </si>
  <si>
    <t>Žst.Šakvice</t>
  </si>
  <si>
    <t>PS 01-28-01</t>
  </si>
  <si>
    <t>Objekt:</t>
  </si>
  <si>
    <t>O</t>
  </si>
  <si>
    <t>0,00</t>
  </si>
  <si>
    <t>Modernizace a elektrizace trati Šakvice - Hustopeče u Brna Soupisy prací</t>
  </si>
  <si>
    <t>17056</t>
  </si>
  <si>
    <t>Stavba:</t>
  </si>
  <si>
    <t>S</t>
  </si>
  <si>
    <t>Příloha k formuláři pro ocenění nabídky</t>
  </si>
  <si>
    <t>Firma: SUDOP BRNO, spol. s r.o.</t>
  </si>
  <si>
    <t>ASPE10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</si>
</sst>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7" x14ac:knownFonts="1">
    <font>
      <sz val="10"/>
      <name val="Arial"/>
    </font>
    <font>
      <i/>
      <sz val="10"/>
      <name val="Arial"/>
      <family val="2"/>
      <charset val="238"/>
    </font>
    <font>
      <b/>
      <sz val="10"/>
      <name val="Arial"/>
      <family val="2"/>
      <charset val="238"/>
    </font>
    <font>
      <sz val="10"/>
      <color indexed="9"/>
      <name val="Arial"/>
      <family val="2"/>
      <charset val="238"/>
    </font>
    <font>
      <b/>
      <sz val="11"/>
      <name val="Arial"/>
      <family val="2"/>
      <charset val="238"/>
    </font>
    <font>
      <b/>
      <sz val="16"/>
      <color indexed="8"/>
      <name val="Arial"/>
      <family val="2"/>
      <charset val="238"/>
    </font>
    <font>
      <sz val="10"/>
      <color rgb="FFFF0000"/>
      <name val="Arial"/>
      <family val="2"/>
      <charset val="238"/>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s>
  <cellStyleXfs count="1">
    <xf numFmtId="0" fontId="0" fillId="0" borderId="0">
      <alignment vertical="center"/>
    </xf>
  </cellStyleXfs>
  <cellXfs count="41">
    <xf numFmtId="0" fontId="0" fillId="0" borderId="0" xfId="0">
      <alignment vertical="center"/>
    </xf>
    <xf numFmtId="0" fontId="0" fillId="0" borderId="1" xfId="0" applyBorder="1" applyAlignment="1">
      <alignment horizontal="left" vertical="center" wrapText="1"/>
    </xf>
    <xf numFmtId="0" fontId="1" fillId="0" borderId="1" xfId="0" applyFont="1" applyBorder="1" applyAlignment="1">
      <alignment horizontal="left" vertical="center" wrapText="1"/>
    </xf>
    <xf numFmtId="0" fontId="0" fillId="0" borderId="0" xfId="0" applyAlignment="1">
      <alignment vertical="top"/>
    </xf>
    <xf numFmtId="0" fontId="0" fillId="0" borderId="2" xfId="0" applyBorder="1" applyAlignment="1">
      <alignment vertical="top"/>
    </xf>
    <xf numFmtId="4"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lignment vertical="center"/>
    </xf>
    <xf numFmtId="0" fontId="0" fillId="0" borderId="1" xfId="0" applyBorder="1" applyAlignment="1">
      <alignment horizontal="right" vertical="center"/>
    </xf>
    <xf numFmtId="4" fontId="2" fillId="2" borderId="3" xfId="0" applyNumberFormat="1" applyFont="1" applyFill="1" applyBorder="1" applyAlignment="1">
      <alignment horizontal="center" vertical="center"/>
    </xf>
    <xf numFmtId="0" fontId="0" fillId="2" borderId="3" xfId="0" applyFill="1" applyBorder="1">
      <alignment vertical="center"/>
    </xf>
    <xf numFmtId="0" fontId="2" fillId="2" borderId="4" xfId="0" applyFont="1" applyFill="1" applyBorder="1" applyAlignment="1">
      <alignment vertical="center" wrapText="1"/>
    </xf>
    <xf numFmtId="0" fontId="2" fillId="2" borderId="3" xfId="0" applyFont="1" applyFill="1" applyBorder="1" applyAlignment="1">
      <alignment horizontal="right" vertical="center"/>
    </xf>
    <xf numFmtId="4" fontId="2" fillId="2" borderId="4" xfId="0" applyNumberFormat="1" applyFont="1" applyFill="1" applyBorder="1" applyAlignment="1">
      <alignment horizontal="center" vertical="center"/>
    </xf>
    <xf numFmtId="0" fontId="0" fillId="2" borderId="4" xfId="0" applyFill="1" applyBorder="1">
      <alignment vertical="center"/>
    </xf>
    <xf numFmtId="0" fontId="2" fillId="2" borderId="4" xfId="0" applyFont="1" applyFill="1" applyBorder="1" applyAlignment="1">
      <alignment horizontal="right" vertical="center"/>
    </xf>
    <xf numFmtId="0" fontId="3" fillId="3" borderId="1" xfId="0" applyFont="1" applyFill="1" applyBorder="1" applyAlignment="1">
      <alignment horizontal="center" vertical="center" wrapText="1"/>
    </xf>
    <xf numFmtId="0" fontId="4" fillId="2" borderId="3" xfId="0" applyFont="1" applyFill="1" applyBorder="1" applyAlignment="1">
      <alignment horizontal="left" vertical="center"/>
    </xf>
    <xf numFmtId="0" fontId="4" fillId="2" borderId="3" xfId="0" applyFont="1" applyFill="1" applyBorder="1">
      <alignment vertical="center"/>
    </xf>
    <xf numFmtId="0" fontId="0" fillId="2" borderId="2" xfId="0" applyFill="1" applyBorder="1">
      <alignment vertical="center"/>
    </xf>
    <xf numFmtId="0" fontId="0" fillId="2" borderId="0" xfId="0" applyFill="1">
      <alignment vertical="center"/>
    </xf>
    <xf numFmtId="0" fontId="4" fillId="2" borderId="0" xfId="0" applyFont="1" applyFill="1" applyAlignment="1">
      <alignment horizontal="left" vertical="center"/>
    </xf>
    <xf numFmtId="0" fontId="4" fillId="2" borderId="0" xfId="0" applyFont="1" applyFill="1">
      <alignment vertical="center"/>
    </xf>
    <xf numFmtId="4" fontId="0" fillId="2" borderId="1" xfId="0" applyNumberFormat="1" applyFill="1" applyBorder="1" applyAlignment="1">
      <alignment horizontal="center" vertical="center"/>
    </xf>
    <xf numFmtId="0" fontId="0" fillId="2" borderId="1" xfId="0" applyFill="1" applyBorder="1" applyAlignment="1">
      <alignment horizontal="center" vertical="center"/>
    </xf>
    <xf numFmtId="0" fontId="0" fillId="2" borderId="5" xfId="0" applyFill="1" applyBorder="1">
      <alignment vertical="center"/>
    </xf>
    <xf numFmtId="0" fontId="5" fillId="2" borderId="0" xfId="0" applyFont="1" applyFill="1" applyAlignment="1">
      <alignment horizontal="center" vertical="center"/>
    </xf>
    <xf numFmtId="0" fontId="3" fillId="3" borderId="1" xfId="0" applyFont="1" applyFill="1" applyBorder="1" applyAlignment="1">
      <alignment horizontal="center" vertical="center" wrapText="1"/>
    </xf>
    <xf numFmtId="0" fontId="4" fillId="2" borderId="0" xfId="0" applyFont="1" applyFill="1" applyAlignment="1">
      <alignment horizontal="right" vertical="center"/>
    </xf>
    <xf numFmtId="0" fontId="0" fillId="2" borderId="0" xfId="0" applyFill="1">
      <alignment vertical="center"/>
    </xf>
    <xf numFmtId="0" fontId="4" fillId="2" borderId="3" xfId="0" applyFont="1" applyFill="1" applyBorder="1" applyAlignment="1">
      <alignment horizontal="right" vertical="center"/>
    </xf>
    <xf numFmtId="0" fontId="0" fillId="2" borderId="3" xfId="0" applyFill="1" applyBorder="1">
      <alignment vertical="center"/>
    </xf>
    <xf numFmtId="0" fontId="6" fillId="0" borderId="1" xfId="0" applyFont="1" applyBorder="1">
      <alignment vertical="center"/>
    </xf>
    <xf numFmtId="0" fontId="6" fillId="0" borderId="1" xfId="0" applyFont="1" applyBorder="1" applyAlignment="1">
      <alignment horizontal="right" vertical="center"/>
    </xf>
    <xf numFmtId="0" fontId="6" fillId="0" borderId="1" xfId="0" applyFont="1" applyBorder="1" applyAlignment="1">
      <alignment vertical="center" wrapText="1"/>
    </xf>
    <xf numFmtId="0" fontId="6" fillId="0" borderId="1" xfId="0" applyFont="1" applyBorder="1" applyAlignment="1">
      <alignment horizontal="center" vertical="center"/>
    </xf>
    <xf numFmtId="164" fontId="6" fillId="0" borderId="1" xfId="0" applyNumberFormat="1" applyFont="1" applyBorder="1" applyAlignment="1">
      <alignment horizontal="center" vertical="center"/>
    </xf>
    <xf numFmtId="4" fontId="6" fillId="0" borderId="1" xfId="0" applyNumberFormat="1" applyFont="1" applyBorder="1" applyAlignment="1">
      <alignment horizontal="center" vertical="center"/>
    </xf>
    <xf numFmtId="0" fontId="6" fillId="0" borderId="0" xfId="0" applyFont="1">
      <alignmen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0" y="9525"/>
          <a:ext cx="11430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72"/>
  <sheetViews>
    <sheetView tabSelected="1" topLeftCell="B1" zoomScaleNormal="100" workbookViewId="0">
      <pane ySplit="8" topLeftCell="A279" activePane="bottomLeft" state="frozen"/>
      <selection pane="bottomLeft" activeCell="B281" sqref="A281:XFD281"/>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799</v>
      </c>
      <c r="B1" s="22"/>
      <c r="C1" s="22"/>
      <c r="D1" s="22"/>
      <c r="E1" s="22" t="s">
        <v>798</v>
      </c>
      <c r="F1" s="22"/>
      <c r="G1" s="22"/>
      <c r="H1" s="22"/>
      <c r="I1" s="22"/>
      <c r="P1" t="s">
        <v>761</v>
      </c>
    </row>
    <row r="2" spans="1:18" ht="24.95" customHeight="1" x14ac:dyDescent="0.2">
      <c r="B2" s="22"/>
      <c r="C2" s="22"/>
      <c r="D2" s="22"/>
      <c r="E2" s="28" t="s">
        <v>797</v>
      </c>
      <c r="F2" s="22"/>
      <c r="G2" s="22"/>
      <c r="H2" s="12"/>
      <c r="I2" s="12"/>
      <c r="O2">
        <f>0+O9+O90+O155+O224+O309+O342+O523+O568+O585+O626+O667+O716</f>
        <v>0</v>
      </c>
      <c r="P2" t="s">
        <v>761</v>
      </c>
    </row>
    <row r="3" spans="1:18" ht="15" customHeight="1" x14ac:dyDescent="0.2">
      <c r="A3" t="s">
        <v>796</v>
      </c>
      <c r="B3" s="24" t="s">
        <v>795</v>
      </c>
      <c r="C3" s="30" t="s">
        <v>794</v>
      </c>
      <c r="D3" s="31"/>
      <c r="E3" s="23" t="s">
        <v>793</v>
      </c>
      <c r="F3" s="22"/>
      <c r="G3" s="27"/>
      <c r="H3" s="26" t="s">
        <v>784</v>
      </c>
      <c r="I3" s="25">
        <f>0+I9+I90+I155+I224+I309+I342+I523+I568+I585+I626+I667+I716</f>
        <v>0</v>
      </c>
      <c r="O3" t="s">
        <v>792</v>
      </c>
      <c r="P3" t="s">
        <v>6</v>
      </c>
    </row>
    <row r="4" spans="1:18" ht="15" customHeight="1" x14ac:dyDescent="0.2">
      <c r="A4" t="s">
        <v>791</v>
      </c>
      <c r="B4" s="24" t="s">
        <v>790</v>
      </c>
      <c r="C4" s="30" t="s">
        <v>789</v>
      </c>
      <c r="D4" s="31"/>
      <c r="E4" s="23" t="s">
        <v>788</v>
      </c>
      <c r="F4" s="22"/>
      <c r="G4" s="22"/>
      <c r="H4" s="21"/>
      <c r="I4" s="21"/>
      <c r="O4" t="s">
        <v>787</v>
      </c>
      <c r="P4" t="s">
        <v>6</v>
      </c>
    </row>
    <row r="5" spans="1:18" ht="12.75" customHeight="1" x14ac:dyDescent="0.2">
      <c r="A5" t="s">
        <v>786</v>
      </c>
      <c r="B5" s="20" t="s">
        <v>785</v>
      </c>
      <c r="C5" s="32" t="s">
        <v>784</v>
      </c>
      <c r="D5" s="33"/>
      <c r="E5" s="19" t="s">
        <v>783</v>
      </c>
      <c r="F5" s="12"/>
      <c r="G5" s="12"/>
      <c r="H5" s="12"/>
      <c r="I5" s="12"/>
      <c r="O5" t="s">
        <v>782</v>
      </c>
      <c r="P5" t="s">
        <v>6</v>
      </c>
    </row>
    <row r="6" spans="1:18" ht="12.75" customHeight="1" x14ac:dyDescent="0.2">
      <c r="A6" s="29" t="s">
        <v>781</v>
      </c>
      <c r="B6" s="29" t="s">
        <v>780</v>
      </c>
      <c r="C6" s="29" t="s">
        <v>779</v>
      </c>
      <c r="D6" s="29" t="s">
        <v>778</v>
      </c>
      <c r="E6" s="29" t="s">
        <v>777</v>
      </c>
      <c r="F6" s="29" t="s">
        <v>776</v>
      </c>
      <c r="G6" s="29" t="s">
        <v>775</v>
      </c>
      <c r="H6" s="29" t="s">
        <v>774</v>
      </c>
      <c r="I6" s="29"/>
    </row>
    <row r="7" spans="1:18" ht="12.75" customHeight="1" x14ac:dyDescent="0.2">
      <c r="A7" s="29"/>
      <c r="B7" s="29"/>
      <c r="C7" s="29"/>
      <c r="D7" s="29"/>
      <c r="E7" s="29"/>
      <c r="F7" s="29"/>
      <c r="G7" s="29"/>
      <c r="H7" s="18" t="s">
        <v>773</v>
      </c>
      <c r="I7" s="18" t="s">
        <v>772</v>
      </c>
    </row>
    <row r="8" spans="1:18" ht="12.75" customHeight="1" x14ac:dyDescent="0.2">
      <c r="A8" s="18" t="s">
        <v>771</v>
      </c>
      <c r="B8" s="18" t="s">
        <v>768</v>
      </c>
      <c r="C8" s="18" t="s">
        <v>6</v>
      </c>
      <c r="D8" s="18" t="s">
        <v>761</v>
      </c>
      <c r="E8" s="18" t="s">
        <v>757</v>
      </c>
      <c r="F8" s="18" t="s">
        <v>753</v>
      </c>
      <c r="G8" s="18" t="s">
        <v>749</v>
      </c>
      <c r="H8" s="18" t="s">
        <v>737</v>
      </c>
      <c r="I8" s="18" t="s">
        <v>734</v>
      </c>
    </row>
    <row r="9" spans="1:18" ht="12.75" customHeight="1" x14ac:dyDescent="0.2">
      <c r="A9" s="16" t="s">
        <v>67</v>
      </c>
      <c r="B9" s="16"/>
      <c r="C9" s="17" t="s">
        <v>770</v>
      </c>
      <c r="D9" s="16"/>
      <c r="E9" s="13" t="s">
        <v>769</v>
      </c>
      <c r="F9" s="16"/>
      <c r="G9" s="16"/>
      <c r="H9" s="16"/>
      <c r="I9" s="15">
        <f>0+Q9</f>
        <v>0</v>
      </c>
      <c r="O9">
        <f>0+R9</f>
        <v>0</v>
      </c>
      <c r="Q9">
        <f>0+I10+I14+I18+I22+I26+I30+I34+I38+I42+I46+I50+I54+I58+I62+I66+I70+I74+I78+I82+I86</f>
        <v>0</v>
      </c>
      <c r="R9">
        <f>0+O10+O14+O18+O22+O26+O30+O34+O38+O42+O46+O50+O54+O58+O62+O66+O70+O74+O78+O82+O86</f>
        <v>0</v>
      </c>
    </row>
    <row r="10" spans="1:18" x14ac:dyDescent="0.2">
      <c r="A10" s="9" t="s">
        <v>11</v>
      </c>
      <c r="B10" s="10" t="s">
        <v>768</v>
      </c>
      <c r="C10" s="10" t="s">
        <v>767</v>
      </c>
      <c r="D10" s="9" t="s">
        <v>4</v>
      </c>
      <c r="E10" s="8" t="s">
        <v>766</v>
      </c>
      <c r="F10" s="7" t="s">
        <v>763</v>
      </c>
      <c r="G10" s="6">
        <v>0.59399999999999997</v>
      </c>
      <c r="H10" s="5">
        <v>0</v>
      </c>
      <c r="I10" s="5">
        <f>ROUND(ROUND(H10,2)*ROUND(G10,3),2)</f>
        <v>0</v>
      </c>
      <c r="O10">
        <f>(I10*21)/100</f>
        <v>0</v>
      </c>
      <c r="P10" t="s">
        <v>6</v>
      </c>
    </row>
    <row r="11" spans="1:18" x14ac:dyDescent="0.2">
      <c r="A11" s="4" t="s">
        <v>5</v>
      </c>
      <c r="E11" s="1" t="s">
        <v>4</v>
      </c>
    </row>
    <row r="12" spans="1:18" x14ac:dyDescent="0.2">
      <c r="A12" s="3" t="s">
        <v>3</v>
      </c>
      <c r="E12" s="2" t="s">
        <v>69</v>
      </c>
    </row>
    <row r="13" spans="1:18" ht="153" x14ac:dyDescent="0.2">
      <c r="A13" t="s">
        <v>1</v>
      </c>
      <c r="E13" s="1" t="s">
        <v>762</v>
      </c>
    </row>
    <row r="14" spans="1:18" x14ac:dyDescent="0.2">
      <c r="A14" s="9" t="s">
        <v>11</v>
      </c>
      <c r="B14" s="10" t="s">
        <v>6</v>
      </c>
      <c r="C14" s="10" t="s">
        <v>765</v>
      </c>
      <c r="D14" s="9" t="s">
        <v>4</v>
      </c>
      <c r="E14" s="8" t="s">
        <v>764</v>
      </c>
      <c r="F14" s="7" t="s">
        <v>763</v>
      </c>
      <c r="G14" s="6">
        <v>20.68</v>
      </c>
      <c r="H14" s="5">
        <v>0</v>
      </c>
      <c r="I14" s="5">
        <f>ROUND(ROUND(H14,2)*ROUND(G14,3),2)</f>
        <v>0</v>
      </c>
      <c r="O14">
        <f>(I14*21)/100</f>
        <v>0</v>
      </c>
      <c r="P14" t="s">
        <v>6</v>
      </c>
    </row>
    <row r="15" spans="1:18" x14ac:dyDescent="0.2">
      <c r="A15" s="4" t="s">
        <v>5</v>
      </c>
      <c r="E15" s="1" t="s">
        <v>4</v>
      </c>
    </row>
    <row r="16" spans="1:18" x14ac:dyDescent="0.2">
      <c r="A16" s="3" t="s">
        <v>3</v>
      </c>
      <c r="E16" s="2" t="s">
        <v>69</v>
      </c>
    </row>
    <row r="17" spans="1:16" ht="153" x14ac:dyDescent="0.2">
      <c r="A17" t="s">
        <v>1</v>
      </c>
      <c r="E17" s="1" t="s">
        <v>762</v>
      </c>
    </row>
    <row r="18" spans="1:16" x14ac:dyDescent="0.2">
      <c r="A18" s="9" t="s">
        <v>11</v>
      </c>
      <c r="B18" s="10" t="s">
        <v>761</v>
      </c>
      <c r="C18" s="10" t="s">
        <v>760</v>
      </c>
      <c r="D18" s="9" t="s">
        <v>4</v>
      </c>
      <c r="E18" s="8" t="s">
        <v>759</v>
      </c>
      <c r="F18" s="7" t="s">
        <v>13</v>
      </c>
      <c r="G18" s="6">
        <v>1342</v>
      </c>
      <c r="H18" s="5">
        <v>0</v>
      </c>
      <c r="I18" s="5">
        <f>ROUND(ROUND(H18,2)*ROUND(G18,3),2)</f>
        <v>0</v>
      </c>
      <c r="O18">
        <f>(I18*21)/100</f>
        <v>0</v>
      </c>
      <c r="P18" t="s">
        <v>6</v>
      </c>
    </row>
    <row r="19" spans="1:16" x14ac:dyDescent="0.2">
      <c r="A19" s="4" t="s">
        <v>5</v>
      </c>
      <c r="E19" s="1" t="s">
        <v>4</v>
      </c>
    </row>
    <row r="20" spans="1:16" x14ac:dyDescent="0.2">
      <c r="A20" s="3" t="s">
        <v>3</v>
      </c>
      <c r="E20" s="2" t="s">
        <v>69</v>
      </c>
    </row>
    <row r="21" spans="1:16" ht="114.75" x14ac:dyDescent="0.2">
      <c r="A21" t="s">
        <v>1</v>
      </c>
      <c r="E21" s="1" t="s">
        <v>758</v>
      </c>
    </row>
    <row r="22" spans="1:16" x14ac:dyDescent="0.2">
      <c r="A22" s="9" t="s">
        <v>11</v>
      </c>
      <c r="B22" s="10" t="s">
        <v>757</v>
      </c>
      <c r="C22" s="10" t="s">
        <v>756</v>
      </c>
      <c r="D22" s="9" t="s">
        <v>4</v>
      </c>
      <c r="E22" s="8" t="s">
        <v>755</v>
      </c>
      <c r="F22" s="7" t="s">
        <v>13</v>
      </c>
      <c r="G22" s="6">
        <v>1342</v>
      </c>
      <c r="H22" s="5">
        <v>0</v>
      </c>
      <c r="I22" s="5">
        <f>ROUND(ROUND(H22,2)*ROUND(G22,3),2)</f>
        <v>0</v>
      </c>
      <c r="O22">
        <f>(I22*21)/100</f>
        <v>0</v>
      </c>
      <c r="P22" t="s">
        <v>6</v>
      </c>
    </row>
    <row r="23" spans="1:16" x14ac:dyDescent="0.2">
      <c r="A23" s="4" t="s">
        <v>5</v>
      </c>
      <c r="E23" s="1" t="s">
        <v>4</v>
      </c>
    </row>
    <row r="24" spans="1:16" x14ac:dyDescent="0.2">
      <c r="A24" s="3" t="s">
        <v>3</v>
      </c>
      <c r="E24" s="2" t="s">
        <v>69</v>
      </c>
    </row>
    <row r="25" spans="1:16" ht="153" x14ac:dyDescent="0.2">
      <c r="A25" t="s">
        <v>1</v>
      </c>
      <c r="E25" s="1" t="s">
        <v>754</v>
      </c>
    </row>
    <row r="26" spans="1:16" x14ac:dyDescent="0.2">
      <c r="A26" s="9" t="s">
        <v>11</v>
      </c>
      <c r="B26" s="10" t="s">
        <v>753</v>
      </c>
      <c r="C26" s="10" t="s">
        <v>752</v>
      </c>
      <c r="D26" s="9" t="s">
        <v>4</v>
      </c>
      <c r="E26" s="8" t="s">
        <v>751</v>
      </c>
      <c r="F26" s="7" t="s">
        <v>13</v>
      </c>
      <c r="G26" s="6">
        <v>1342</v>
      </c>
      <c r="H26" s="5">
        <v>0</v>
      </c>
      <c r="I26" s="5">
        <f>ROUND(ROUND(H26,2)*ROUND(G26,3),2)</f>
        <v>0</v>
      </c>
      <c r="O26">
        <f>(I26*21)/100</f>
        <v>0</v>
      </c>
      <c r="P26" t="s">
        <v>6</v>
      </c>
    </row>
    <row r="27" spans="1:16" x14ac:dyDescent="0.2">
      <c r="A27" s="4" t="s">
        <v>5</v>
      </c>
      <c r="E27" s="1" t="s">
        <v>4</v>
      </c>
    </row>
    <row r="28" spans="1:16" x14ac:dyDescent="0.2">
      <c r="A28" s="3" t="s">
        <v>3</v>
      </c>
      <c r="E28" s="2" t="s">
        <v>69</v>
      </c>
    </row>
    <row r="29" spans="1:16" ht="114.75" x14ac:dyDescent="0.2">
      <c r="A29" t="s">
        <v>1</v>
      </c>
      <c r="E29" s="1" t="s">
        <v>750</v>
      </c>
    </row>
    <row r="30" spans="1:16" x14ac:dyDescent="0.2">
      <c r="A30" s="9" t="s">
        <v>11</v>
      </c>
      <c r="B30" s="10" t="s">
        <v>749</v>
      </c>
      <c r="C30" s="10" t="s">
        <v>748</v>
      </c>
      <c r="D30" s="9" t="s">
        <v>4</v>
      </c>
      <c r="E30" s="8" t="s">
        <v>747</v>
      </c>
      <c r="F30" s="7" t="s">
        <v>746</v>
      </c>
      <c r="G30" s="6">
        <v>2</v>
      </c>
      <c r="H30" s="5">
        <v>0</v>
      </c>
      <c r="I30" s="5">
        <f>ROUND(ROUND(H30,2)*ROUND(G30,3),2)</f>
        <v>0</v>
      </c>
      <c r="O30">
        <f>(I30*21)/100</f>
        <v>0</v>
      </c>
      <c r="P30" t="s">
        <v>6</v>
      </c>
    </row>
    <row r="31" spans="1:16" x14ac:dyDescent="0.2">
      <c r="A31" s="4" t="s">
        <v>5</v>
      </c>
      <c r="E31" s="1" t="s">
        <v>4</v>
      </c>
    </row>
    <row r="32" spans="1:16" x14ac:dyDescent="0.2">
      <c r="A32" s="3" t="s">
        <v>3</v>
      </c>
      <c r="E32" s="2" t="s">
        <v>69</v>
      </c>
    </row>
    <row r="33" spans="1:16" ht="127.5" x14ac:dyDescent="0.2">
      <c r="A33" t="s">
        <v>1</v>
      </c>
      <c r="E33" s="1" t="s">
        <v>745</v>
      </c>
    </row>
    <row r="34" spans="1:16" x14ac:dyDescent="0.2">
      <c r="A34" s="9" t="s">
        <v>11</v>
      </c>
      <c r="B34" s="10" t="s">
        <v>744</v>
      </c>
      <c r="C34" s="10" t="s">
        <v>743</v>
      </c>
      <c r="D34" s="9" t="s">
        <v>4</v>
      </c>
      <c r="E34" s="8" t="s">
        <v>742</v>
      </c>
      <c r="F34" s="7" t="s">
        <v>13</v>
      </c>
      <c r="G34" s="6">
        <v>1342</v>
      </c>
      <c r="H34" s="5">
        <v>0</v>
      </c>
      <c r="I34" s="5">
        <f>ROUND(ROUND(H34,2)*ROUND(G34,3),2)</f>
        <v>0</v>
      </c>
      <c r="O34">
        <f>(I34*21)/100</f>
        <v>0</v>
      </c>
      <c r="P34" t="s">
        <v>6</v>
      </c>
    </row>
    <row r="35" spans="1:16" x14ac:dyDescent="0.2">
      <c r="A35" s="4" t="s">
        <v>5</v>
      </c>
      <c r="E35" s="1" t="s">
        <v>4</v>
      </c>
    </row>
    <row r="36" spans="1:16" x14ac:dyDescent="0.2">
      <c r="A36" s="3" t="s">
        <v>3</v>
      </c>
      <c r="E36" s="2" t="s">
        <v>69</v>
      </c>
    </row>
    <row r="37" spans="1:16" ht="127.5" x14ac:dyDescent="0.2">
      <c r="A37" t="s">
        <v>1</v>
      </c>
      <c r="E37" s="1" t="s">
        <v>741</v>
      </c>
    </row>
    <row r="38" spans="1:16" x14ac:dyDescent="0.2">
      <c r="A38" s="9" t="s">
        <v>11</v>
      </c>
      <c r="B38" s="10" t="s">
        <v>740</v>
      </c>
      <c r="C38" s="10" t="s">
        <v>739</v>
      </c>
      <c r="D38" s="9" t="s">
        <v>4</v>
      </c>
      <c r="E38" s="8" t="s">
        <v>738</v>
      </c>
      <c r="F38" s="7" t="s">
        <v>52</v>
      </c>
      <c r="G38" s="6">
        <v>4</v>
      </c>
      <c r="H38" s="5">
        <v>0</v>
      </c>
      <c r="I38" s="5">
        <f>ROUND(ROUND(H38,2)*ROUND(G38,3),2)</f>
        <v>0</v>
      </c>
      <c r="O38">
        <f>(I38*21)/100</f>
        <v>0</v>
      </c>
      <c r="P38" t="s">
        <v>6</v>
      </c>
    </row>
    <row r="39" spans="1:16" x14ac:dyDescent="0.2">
      <c r="A39" s="4" t="s">
        <v>5</v>
      </c>
      <c r="E39" s="1" t="s">
        <v>4</v>
      </c>
    </row>
    <row r="40" spans="1:16" x14ac:dyDescent="0.2">
      <c r="A40" s="3" t="s">
        <v>3</v>
      </c>
      <c r="E40" s="2" t="s">
        <v>69</v>
      </c>
    </row>
    <row r="41" spans="1:16" ht="178.5" x14ac:dyDescent="0.2">
      <c r="A41" t="s">
        <v>1</v>
      </c>
      <c r="E41" s="1" t="s">
        <v>713</v>
      </c>
    </row>
    <row r="42" spans="1:16" x14ac:dyDescent="0.2">
      <c r="A42" s="9" t="s">
        <v>11</v>
      </c>
      <c r="B42" s="10" t="s">
        <v>737</v>
      </c>
      <c r="C42" s="10" t="s">
        <v>736</v>
      </c>
      <c r="D42" s="9" t="s">
        <v>4</v>
      </c>
      <c r="E42" s="8" t="s">
        <v>735</v>
      </c>
      <c r="F42" s="7" t="s">
        <v>52</v>
      </c>
      <c r="G42" s="6">
        <v>4</v>
      </c>
      <c r="H42" s="5">
        <v>0</v>
      </c>
      <c r="I42" s="5">
        <f>ROUND(ROUND(H42,2)*ROUND(G42,3),2)</f>
        <v>0</v>
      </c>
      <c r="O42">
        <f>(I42*21)/100</f>
        <v>0</v>
      </c>
      <c r="P42" t="s">
        <v>6</v>
      </c>
    </row>
    <row r="43" spans="1:16" x14ac:dyDescent="0.2">
      <c r="A43" s="4" t="s">
        <v>5</v>
      </c>
      <c r="E43" s="1" t="s">
        <v>4</v>
      </c>
    </row>
    <row r="44" spans="1:16" x14ac:dyDescent="0.2">
      <c r="A44" s="3" t="s">
        <v>3</v>
      </c>
      <c r="E44" s="2" t="s">
        <v>69</v>
      </c>
    </row>
    <row r="45" spans="1:16" ht="127.5" x14ac:dyDescent="0.2">
      <c r="A45" t="s">
        <v>1</v>
      </c>
      <c r="E45" s="1" t="s">
        <v>276</v>
      </c>
    </row>
    <row r="46" spans="1:16" x14ac:dyDescent="0.2">
      <c r="A46" s="9" t="s">
        <v>11</v>
      </c>
      <c r="B46" s="10" t="s">
        <v>734</v>
      </c>
      <c r="C46" s="10" t="s">
        <v>733</v>
      </c>
      <c r="D46" s="9" t="s">
        <v>4</v>
      </c>
      <c r="E46" s="8" t="s">
        <v>732</v>
      </c>
      <c r="F46" s="7" t="s">
        <v>52</v>
      </c>
      <c r="G46" s="6">
        <v>4</v>
      </c>
      <c r="H46" s="5">
        <v>0</v>
      </c>
      <c r="I46" s="5">
        <f>ROUND(ROUND(H46,2)*ROUND(G46,3),2)</f>
        <v>0</v>
      </c>
      <c r="O46">
        <f>(I46*21)/100</f>
        <v>0</v>
      </c>
      <c r="P46" t="s">
        <v>6</v>
      </c>
    </row>
    <row r="47" spans="1:16" x14ac:dyDescent="0.2">
      <c r="A47" s="4" t="s">
        <v>5</v>
      </c>
      <c r="E47" s="1" t="s">
        <v>4</v>
      </c>
    </row>
    <row r="48" spans="1:16" x14ac:dyDescent="0.2">
      <c r="A48" s="3" t="s">
        <v>3</v>
      </c>
      <c r="E48" s="2" t="s">
        <v>69</v>
      </c>
    </row>
    <row r="49" spans="1:16" ht="178.5" x14ac:dyDescent="0.2">
      <c r="A49" t="s">
        <v>1</v>
      </c>
      <c r="E49" s="1" t="s">
        <v>713</v>
      </c>
    </row>
    <row r="50" spans="1:16" x14ac:dyDescent="0.2">
      <c r="A50" s="9" t="s">
        <v>11</v>
      </c>
      <c r="B50" s="10" t="s">
        <v>731</v>
      </c>
      <c r="C50" s="10" t="s">
        <v>730</v>
      </c>
      <c r="D50" s="9" t="s">
        <v>4</v>
      </c>
      <c r="E50" s="8" t="s">
        <v>729</v>
      </c>
      <c r="F50" s="7" t="s">
        <v>52</v>
      </c>
      <c r="G50" s="6">
        <v>4</v>
      </c>
      <c r="H50" s="5">
        <v>0</v>
      </c>
      <c r="I50" s="5">
        <f>ROUND(ROUND(H50,2)*ROUND(G50,3),2)</f>
        <v>0</v>
      </c>
      <c r="O50">
        <f>(I50*21)/100</f>
        <v>0</v>
      </c>
      <c r="P50" t="s">
        <v>6</v>
      </c>
    </row>
    <row r="51" spans="1:16" x14ac:dyDescent="0.2">
      <c r="A51" s="4" t="s">
        <v>5</v>
      </c>
      <c r="E51" s="1" t="s">
        <v>4</v>
      </c>
    </row>
    <row r="52" spans="1:16" x14ac:dyDescent="0.2">
      <c r="A52" s="3" t="s">
        <v>3</v>
      </c>
      <c r="E52" s="2" t="s">
        <v>69</v>
      </c>
    </row>
    <row r="53" spans="1:16" ht="127.5" x14ac:dyDescent="0.2">
      <c r="A53" t="s">
        <v>1</v>
      </c>
      <c r="E53" s="1" t="s">
        <v>276</v>
      </c>
    </row>
    <row r="54" spans="1:16" x14ac:dyDescent="0.2">
      <c r="A54" s="9" t="s">
        <v>11</v>
      </c>
      <c r="B54" s="10" t="s">
        <v>728</v>
      </c>
      <c r="C54" s="10" t="s">
        <v>727</v>
      </c>
      <c r="D54" s="9" t="s">
        <v>4</v>
      </c>
      <c r="E54" s="8" t="s">
        <v>726</v>
      </c>
      <c r="F54" s="7" t="s">
        <v>52</v>
      </c>
      <c r="G54" s="6">
        <v>1</v>
      </c>
      <c r="H54" s="5">
        <v>0</v>
      </c>
      <c r="I54" s="5">
        <f>ROUND(ROUND(H54,2)*ROUND(G54,3),2)</f>
        <v>0</v>
      </c>
      <c r="O54">
        <f>(I54*21)/100</f>
        <v>0</v>
      </c>
      <c r="P54" t="s">
        <v>6</v>
      </c>
    </row>
    <row r="55" spans="1:16" x14ac:dyDescent="0.2">
      <c r="A55" s="4" t="s">
        <v>5</v>
      </c>
      <c r="E55" s="1" t="s">
        <v>4</v>
      </c>
    </row>
    <row r="56" spans="1:16" x14ac:dyDescent="0.2">
      <c r="A56" s="3" t="s">
        <v>3</v>
      </c>
      <c r="E56" s="2" t="s">
        <v>69</v>
      </c>
    </row>
    <row r="57" spans="1:16" ht="178.5" x14ac:dyDescent="0.2">
      <c r="A57" t="s">
        <v>1</v>
      </c>
      <c r="E57" s="1" t="s">
        <v>713</v>
      </c>
    </row>
    <row r="58" spans="1:16" x14ac:dyDescent="0.2">
      <c r="A58" s="9" t="s">
        <v>11</v>
      </c>
      <c r="B58" s="10" t="s">
        <v>725</v>
      </c>
      <c r="C58" s="10" t="s">
        <v>724</v>
      </c>
      <c r="D58" s="9" t="s">
        <v>4</v>
      </c>
      <c r="E58" s="8" t="s">
        <v>723</v>
      </c>
      <c r="F58" s="7" t="s">
        <v>52</v>
      </c>
      <c r="G58" s="6">
        <v>1</v>
      </c>
      <c r="H58" s="5">
        <v>0</v>
      </c>
      <c r="I58" s="5">
        <f>ROUND(ROUND(H58,2)*ROUND(G58,3),2)</f>
        <v>0</v>
      </c>
      <c r="O58">
        <f>(I58*21)/100</f>
        <v>0</v>
      </c>
      <c r="P58" t="s">
        <v>6</v>
      </c>
    </row>
    <row r="59" spans="1:16" x14ac:dyDescent="0.2">
      <c r="A59" s="4" t="s">
        <v>5</v>
      </c>
      <c r="E59" s="1" t="s">
        <v>4</v>
      </c>
    </row>
    <row r="60" spans="1:16" x14ac:dyDescent="0.2">
      <c r="A60" s="3" t="s">
        <v>3</v>
      </c>
      <c r="E60" s="2" t="s">
        <v>69</v>
      </c>
    </row>
    <row r="61" spans="1:16" ht="127.5" x14ac:dyDescent="0.2">
      <c r="A61" t="s">
        <v>1</v>
      </c>
      <c r="E61" s="1" t="s">
        <v>276</v>
      </c>
    </row>
    <row r="62" spans="1:16" x14ac:dyDescent="0.2">
      <c r="A62" s="9" t="s">
        <v>11</v>
      </c>
      <c r="B62" s="10" t="s">
        <v>722</v>
      </c>
      <c r="C62" s="10" t="s">
        <v>721</v>
      </c>
      <c r="D62" s="9" t="s">
        <v>4</v>
      </c>
      <c r="E62" s="8" t="s">
        <v>720</v>
      </c>
      <c r="F62" s="7" t="s">
        <v>52</v>
      </c>
      <c r="G62" s="6">
        <v>1</v>
      </c>
      <c r="H62" s="5">
        <v>0</v>
      </c>
      <c r="I62" s="5">
        <f>ROUND(ROUND(H62,2)*ROUND(G62,3),2)</f>
        <v>0</v>
      </c>
      <c r="O62">
        <f>(I62*21)/100</f>
        <v>0</v>
      </c>
      <c r="P62" t="s">
        <v>6</v>
      </c>
    </row>
    <row r="63" spans="1:16" x14ac:dyDescent="0.2">
      <c r="A63" s="4" t="s">
        <v>5</v>
      </c>
      <c r="E63" s="1" t="s">
        <v>4</v>
      </c>
    </row>
    <row r="64" spans="1:16" x14ac:dyDescent="0.2">
      <c r="A64" s="3" t="s">
        <v>3</v>
      </c>
      <c r="E64" s="2" t="s">
        <v>69</v>
      </c>
    </row>
    <row r="65" spans="1:16" ht="178.5" x14ac:dyDescent="0.2">
      <c r="A65" t="s">
        <v>1</v>
      </c>
      <c r="E65" s="1" t="s">
        <v>713</v>
      </c>
    </row>
    <row r="66" spans="1:16" x14ac:dyDescent="0.2">
      <c r="A66" s="9" t="s">
        <v>11</v>
      </c>
      <c r="B66" s="10" t="s">
        <v>719</v>
      </c>
      <c r="C66" s="10" t="s">
        <v>718</v>
      </c>
      <c r="D66" s="9" t="s">
        <v>4</v>
      </c>
      <c r="E66" s="8" t="s">
        <v>717</v>
      </c>
      <c r="F66" s="7" t="s">
        <v>52</v>
      </c>
      <c r="G66" s="6">
        <v>1</v>
      </c>
      <c r="H66" s="5">
        <v>0</v>
      </c>
      <c r="I66" s="5">
        <f>ROUND(ROUND(H66,2)*ROUND(G66,3),2)</f>
        <v>0</v>
      </c>
      <c r="O66">
        <f>(I66*21)/100</f>
        <v>0</v>
      </c>
      <c r="P66" t="s">
        <v>6</v>
      </c>
    </row>
    <row r="67" spans="1:16" x14ac:dyDescent="0.2">
      <c r="A67" s="4" t="s">
        <v>5</v>
      </c>
      <c r="E67" s="1" t="s">
        <v>4</v>
      </c>
    </row>
    <row r="68" spans="1:16" x14ac:dyDescent="0.2">
      <c r="A68" s="3" t="s">
        <v>3</v>
      </c>
      <c r="E68" s="2" t="s">
        <v>69</v>
      </c>
    </row>
    <row r="69" spans="1:16" ht="127.5" x14ac:dyDescent="0.2">
      <c r="A69" t="s">
        <v>1</v>
      </c>
      <c r="E69" s="1" t="s">
        <v>276</v>
      </c>
    </row>
    <row r="70" spans="1:16" ht="25.5" x14ac:dyDescent="0.2">
      <c r="A70" s="9" t="s">
        <v>11</v>
      </c>
      <c r="B70" s="10" t="s">
        <v>716</v>
      </c>
      <c r="C70" s="10" t="s">
        <v>715</v>
      </c>
      <c r="D70" s="9" t="s">
        <v>4</v>
      </c>
      <c r="E70" s="8" t="s">
        <v>714</v>
      </c>
      <c r="F70" s="7" t="s">
        <v>52</v>
      </c>
      <c r="G70" s="6">
        <v>2</v>
      </c>
      <c r="H70" s="5">
        <v>0</v>
      </c>
      <c r="I70" s="5">
        <f>ROUND(ROUND(H70,2)*ROUND(G70,3),2)</f>
        <v>0</v>
      </c>
      <c r="O70">
        <f>(I70*21)/100</f>
        <v>0</v>
      </c>
      <c r="P70" t="s">
        <v>6</v>
      </c>
    </row>
    <row r="71" spans="1:16" x14ac:dyDescent="0.2">
      <c r="A71" s="4" t="s">
        <v>5</v>
      </c>
      <c r="E71" s="1" t="s">
        <v>4</v>
      </c>
    </row>
    <row r="72" spans="1:16" x14ac:dyDescent="0.2">
      <c r="A72" s="3" t="s">
        <v>3</v>
      </c>
      <c r="E72" s="2" t="s">
        <v>69</v>
      </c>
    </row>
    <row r="73" spans="1:16" ht="178.5" x14ac:dyDescent="0.2">
      <c r="A73" t="s">
        <v>1</v>
      </c>
      <c r="E73" s="1" t="s">
        <v>713</v>
      </c>
    </row>
    <row r="74" spans="1:16" ht="25.5" x14ac:dyDescent="0.2">
      <c r="A74" s="9" t="s">
        <v>11</v>
      </c>
      <c r="B74" s="10" t="s">
        <v>712</v>
      </c>
      <c r="C74" s="10" t="s">
        <v>711</v>
      </c>
      <c r="D74" s="9" t="s">
        <v>4</v>
      </c>
      <c r="E74" s="8" t="s">
        <v>710</v>
      </c>
      <c r="F74" s="7" t="s">
        <v>52</v>
      </c>
      <c r="G74" s="6">
        <v>2</v>
      </c>
      <c r="H74" s="5">
        <v>0</v>
      </c>
      <c r="I74" s="5">
        <f>ROUND(ROUND(H74,2)*ROUND(G74,3),2)</f>
        <v>0</v>
      </c>
      <c r="O74">
        <f>(I74*21)/100</f>
        <v>0</v>
      </c>
      <c r="P74" t="s">
        <v>6</v>
      </c>
    </row>
    <row r="75" spans="1:16" x14ac:dyDescent="0.2">
      <c r="A75" s="4" t="s">
        <v>5</v>
      </c>
      <c r="E75" s="1" t="s">
        <v>4</v>
      </c>
    </row>
    <row r="76" spans="1:16" x14ac:dyDescent="0.2">
      <c r="A76" s="3" t="s">
        <v>3</v>
      </c>
      <c r="E76" s="2" t="s">
        <v>69</v>
      </c>
    </row>
    <row r="77" spans="1:16" ht="127.5" x14ac:dyDescent="0.2">
      <c r="A77" t="s">
        <v>1</v>
      </c>
      <c r="E77" s="1" t="s">
        <v>276</v>
      </c>
    </row>
    <row r="78" spans="1:16" x14ac:dyDescent="0.2">
      <c r="A78" s="9" t="s">
        <v>11</v>
      </c>
      <c r="B78" s="10" t="s">
        <v>709</v>
      </c>
      <c r="C78" s="10" t="s">
        <v>708</v>
      </c>
      <c r="D78" s="9" t="s">
        <v>4</v>
      </c>
      <c r="E78" s="8" t="s">
        <v>707</v>
      </c>
      <c r="F78" s="7" t="s">
        <v>52</v>
      </c>
      <c r="G78" s="6">
        <v>2</v>
      </c>
      <c r="H78" s="5">
        <v>0</v>
      </c>
      <c r="I78" s="5">
        <f>ROUND(ROUND(H78,2)*ROUND(G78,3),2)</f>
        <v>0</v>
      </c>
      <c r="O78">
        <f>(I78*21)/100</f>
        <v>0</v>
      </c>
      <c r="P78" t="s">
        <v>6</v>
      </c>
    </row>
    <row r="79" spans="1:16" x14ac:dyDescent="0.2">
      <c r="A79" s="4" t="s">
        <v>5</v>
      </c>
      <c r="E79" s="1" t="s">
        <v>4</v>
      </c>
    </row>
    <row r="80" spans="1:16" x14ac:dyDescent="0.2">
      <c r="A80" s="3" t="s">
        <v>3</v>
      </c>
      <c r="E80" s="2" t="s">
        <v>69</v>
      </c>
    </row>
    <row r="81" spans="1:18" ht="127.5" x14ac:dyDescent="0.2">
      <c r="A81" t="s">
        <v>1</v>
      </c>
      <c r="E81" s="1" t="s">
        <v>703</v>
      </c>
    </row>
    <row r="82" spans="1:18" x14ac:dyDescent="0.2">
      <c r="A82" s="9" t="s">
        <v>11</v>
      </c>
      <c r="B82" s="10" t="s">
        <v>706</v>
      </c>
      <c r="C82" s="10" t="s">
        <v>705</v>
      </c>
      <c r="D82" s="9" t="s">
        <v>4</v>
      </c>
      <c r="E82" s="8" t="s">
        <v>704</v>
      </c>
      <c r="F82" s="7" t="s">
        <v>52</v>
      </c>
      <c r="G82" s="6">
        <v>2</v>
      </c>
      <c r="H82" s="5">
        <v>0</v>
      </c>
      <c r="I82" s="5">
        <f>ROUND(ROUND(H82,2)*ROUND(G82,3),2)</f>
        <v>0</v>
      </c>
      <c r="O82">
        <f>(I82*21)/100</f>
        <v>0</v>
      </c>
      <c r="P82" t="s">
        <v>6</v>
      </c>
    </row>
    <row r="83" spans="1:18" x14ac:dyDescent="0.2">
      <c r="A83" s="4" t="s">
        <v>5</v>
      </c>
      <c r="E83" s="1" t="s">
        <v>4</v>
      </c>
    </row>
    <row r="84" spans="1:18" x14ac:dyDescent="0.2">
      <c r="A84" s="3" t="s">
        <v>3</v>
      </c>
      <c r="E84" s="2" t="s">
        <v>69</v>
      </c>
    </row>
    <row r="85" spans="1:18" ht="127.5" x14ac:dyDescent="0.2">
      <c r="A85" t="s">
        <v>1</v>
      </c>
      <c r="E85" s="1" t="s">
        <v>703</v>
      </c>
    </row>
    <row r="86" spans="1:18" x14ac:dyDescent="0.2">
      <c r="A86" s="9" t="s">
        <v>11</v>
      </c>
      <c r="B86" s="10" t="s">
        <v>702</v>
      </c>
      <c r="C86" s="10" t="s">
        <v>701</v>
      </c>
      <c r="D86" s="9" t="s">
        <v>4</v>
      </c>
      <c r="E86" s="8" t="s">
        <v>700</v>
      </c>
      <c r="F86" s="7" t="s">
        <v>699</v>
      </c>
      <c r="G86" s="6">
        <v>28</v>
      </c>
      <c r="H86" s="5">
        <v>0</v>
      </c>
      <c r="I86" s="5">
        <f>ROUND(ROUND(H86,2)*ROUND(G86,3),2)</f>
        <v>0</v>
      </c>
      <c r="O86">
        <f>(I86*21)/100</f>
        <v>0</v>
      </c>
      <c r="P86" t="s">
        <v>6</v>
      </c>
    </row>
    <row r="87" spans="1:18" x14ac:dyDescent="0.2">
      <c r="A87" s="4" t="s">
        <v>5</v>
      </c>
      <c r="E87" s="1" t="s">
        <v>4</v>
      </c>
    </row>
    <row r="88" spans="1:18" x14ac:dyDescent="0.2">
      <c r="A88" s="3" t="s">
        <v>3</v>
      </c>
      <c r="E88" s="2" t="s">
        <v>69</v>
      </c>
    </row>
    <row r="89" spans="1:18" ht="153" x14ac:dyDescent="0.2">
      <c r="A89" t="s">
        <v>1</v>
      </c>
      <c r="E89" s="1" t="s">
        <v>698</v>
      </c>
    </row>
    <row r="90" spans="1:18" ht="12.75" customHeight="1" x14ac:dyDescent="0.2">
      <c r="A90" s="12" t="s">
        <v>67</v>
      </c>
      <c r="B90" s="12"/>
      <c r="C90" s="14" t="s">
        <v>697</v>
      </c>
      <c r="D90" s="12"/>
      <c r="E90" s="13" t="s">
        <v>696</v>
      </c>
      <c r="F90" s="12"/>
      <c r="G90" s="12"/>
      <c r="H90" s="12"/>
      <c r="I90" s="11">
        <f>0+Q90</f>
        <v>0</v>
      </c>
      <c r="O90">
        <f>0+R90</f>
        <v>0</v>
      </c>
      <c r="Q90">
        <f>0+I91+I95+I99+I103+I107+I111+I115+I119+I123+I127+I131+I135+I139+I143+I147+I151</f>
        <v>0</v>
      </c>
      <c r="R90">
        <f>0+O91+O95+O99+O103+O107+O111+O115+O119+O123+O127+O131+O135+O139+O143+O147+O151</f>
        <v>0</v>
      </c>
    </row>
    <row r="91" spans="1:18" x14ac:dyDescent="0.2">
      <c r="A91" s="9" t="s">
        <v>11</v>
      </c>
      <c r="B91" s="10" t="s">
        <v>695</v>
      </c>
      <c r="C91" s="10" t="s">
        <v>694</v>
      </c>
      <c r="D91" s="9" t="s">
        <v>4</v>
      </c>
      <c r="E91" s="8" t="s">
        <v>693</v>
      </c>
      <c r="F91" s="7" t="s">
        <v>669</v>
      </c>
      <c r="G91" s="6">
        <v>72.664000000000001</v>
      </c>
      <c r="H91" s="5">
        <v>0</v>
      </c>
      <c r="I91" s="5">
        <f>ROUND(ROUND(H91,2)*ROUND(G91,3),2)</f>
        <v>0</v>
      </c>
      <c r="O91">
        <f>(I91*21)/100</f>
        <v>0</v>
      </c>
      <c r="P91" t="s">
        <v>6</v>
      </c>
    </row>
    <row r="92" spans="1:18" x14ac:dyDescent="0.2">
      <c r="A92" s="4" t="s">
        <v>5</v>
      </c>
      <c r="E92" s="1" t="s">
        <v>4</v>
      </c>
    </row>
    <row r="93" spans="1:18" x14ac:dyDescent="0.2">
      <c r="A93" s="3" t="s">
        <v>3</v>
      </c>
      <c r="E93" s="2" t="s">
        <v>646</v>
      </c>
    </row>
    <row r="94" spans="1:18" ht="76.5" x14ac:dyDescent="0.2">
      <c r="A94" t="s">
        <v>1</v>
      </c>
      <c r="E94" s="1" t="s">
        <v>683</v>
      </c>
    </row>
    <row r="95" spans="1:18" x14ac:dyDescent="0.2">
      <c r="A95" s="9" t="s">
        <v>11</v>
      </c>
      <c r="B95" s="10" t="s">
        <v>692</v>
      </c>
      <c r="C95" s="10" t="s">
        <v>691</v>
      </c>
      <c r="D95" s="9" t="s">
        <v>4</v>
      </c>
      <c r="E95" s="8" t="s">
        <v>690</v>
      </c>
      <c r="F95" s="7" t="s">
        <v>669</v>
      </c>
      <c r="G95" s="6">
        <v>3.5640000000000001</v>
      </c>
      <c r="H95" s="5">
        <v>0</v>
      </c>
      <c r="I95" s="5">
        <f>ROUND(ROUND(H95,2)*ROUND(G95,3),2)</f>
        <v>0</v>
      </c>
      <c r="O95">
        <f>(I95*21)/100</f>
        <v>0</v>
      </c>
      <c r="P95" t="s">
        <v>6</v>
      </c>
    </row>
    <row r="96" spans="1:18" x14ac:dyDescent="0.2">
      <c r="A96" s="4" t="s">
        <v>5</v>
      </c>
      <c r="E96" s="1" t="s">
        <v>4</v>
      </c>
    </row>
    <row r="97" spans="1:16" x14ac:dyDescent="0.2">
      <c r="A97" s="3" t="s">
        <v>3</v>
      </c>
      <c r="E97" s="2" t="s">
        <v>646</v>
      </c>
    </row>
    <row r="98" spans="1:16" ht="76.5" x14ac:dyDescent="0.2">
      <c r="A98" t="s">
        <v>1</v>
      </c>
      <c r="E98" s="1" t="s">
        <v>683</v>
      </c>
    </row>
    <row r="99" spans="1:16" x14ac:dyDescent="0.2">
      <c r="A99" s="9" t="s">
        <v>11</v>
      </c>
      <c r="B99" s="10" t="s">
        <v>689</v>
      </c>
      <c r="C99" s="10" t="s">
        <v>688</v>
      </c>
      <c r="D99" s="9" t="s">
        <v>4</v>
      </c>
      <c r="E99" s="8" t="s">
        <v>687</v>
      </c>
      <c r="F99" s="7" t="s">
        <v>669</v>
      </c>
      <c r="G99" s="6">
        <v>127.545</v>
      </c>
      <c r="H99" s="5">
        <v>0</v>
      </c>
      <c r="I99" s="5">
        <f>ROUND(ROUND(H99,2)*ROUND(G99,3),2)</f>
        <v>0</v>
      </c>
      <c r="O99">
        <f>(I99*21)/100</f>
        <v>0</v>
      </c>
      <c r="P99" t="s">
        <v>6</v>
      </c>
    </row>
    <row r="100" spans="1:16" x14ac:dyDescent="0.2">
      <c r="A100" s="4" t="s">
        <v>5</v>
      </c>
      <c r="E100" s="1" t="s">
        <v>4</v>
      </c>
    </row>
    <row r="101" spans="1:16" x14ac:dyDescent="0.2">
      <c r="A101" s="3" t="s">
        <v>3</v>
      </c>
      <c r="E101" s="2" t="s">
        <v>646</v>
      </c>
    </row>
    <row r="102" spans="1:16" ht="76.5" x14ac:dyDescent="0.2">
      <c r="A102" t="s">
        <v>1</v>
      </c>
      <c r="E102" s="1" t="s">
        <v>683</v>
      </c>
    </row>
    <row r="103" spans="1:16" x14ac:dyDescent="0.2">
      <c r="A103" s="9" t="s">
        <v>11</v>
      </c>
      <c r="B103" s="10" t="s">
        <v>686</v>
      </c>
      <c r="C103" s="10" t="s">
        <v>685</v>
      </c>
      <c r="D103" s="9" t="s">
        <v>4</v>
      </c>
      <c r="E103" s="8" t="s">
        <v>684</v>
      </c>
      <c r="F103" s="7" t="s">
        <v>669</v>
      </c>
      <c r="G103" s="6">
        <v>843.78200000000004</v>
      </c>
      <c r="H103" s="5">
        <v>0</v>
      </c>
      <c r="I103" s="5">
        <f>ROUND(ROUND(H103,2)*ROUND(G103,3),2)</f>
        <v>0</v>
      </c>
      <c r="O103">
        <f>(I103*21)/100</f>
        <v>0</v>
      </c>
      <c r="P103" t="s">
        <v>6</v>
      </c>
    </row>
    <row r="104" spans="1:16" x14ac:dyDescent="0.2">
      <c r="A104" s="4" t="s">
        <v>5</v>
      </c>
      <c r="E104" s="1" t="s">
        <v>4</v>
      </c>
    </row>
    <row r="105" spans="1:16" x14ac:dyDescent="0.2">
      <c r="A105" s="3" t="s">
        <v>3</v>
      </c>
      <c r="E105" s="2" t="s">
        <v>646</v>
      </c>
    </row>
    <row r="106" spans="1:16" ht="76.5" x14ac:dyDescent="0.2">
      <c r="A106" t="s">
        <v>1</v>
      </c>
      <c r="E106" s="1" t="s">
        <v>683</v>
      </c>
    </row>
    <row r="107" spans="1:16" x14ac:dyDescent="0.2">
      <c r="A107" s="9" t="s">
        <v>11</v>
      </c>
      <c r="B107" s="10" t="s">
        <v>682</v>
      </c>
      <c r="C107" s="10" t="s">
        <v>681</v>
      </c>
      <c r="D107" s="9" t="s">
        <v>4</v>
      </c>
      <c r="E107" s="8" t="s">
        <v>680</v>
      </c>
      <c r="F107" s="7" t="s">
        <v>669</v>
      </c>
      <c r="G107" s="6">
        <v>72.664000000000001</v>
      </c>
      <c r="H107" s="5">
        <v>0</v>
      </c>
      <c r="I107" s="5">
        <f>ROUND(ROUND(H107,2)*ROUND(G107,3),2)</f>
        <v>0</v>
      </c>
      <c r="O107">
        <f>(I107*21)/100</f>
        <v>0</v>
      </c>
      <c r="P107" t="s">
        <v>6</v>
      </c>
    </row>
    <row r="108" spans="1:16" x14ac:dyDescent="0.2">
      <c r="A108" s="4" t="s">
        <v>5</v>
      </c>
      <c r="E108" s="1" t="s">
        <v>4</v>
      </c>
    </row>
    <row r="109" spans="1:16" x14ac:dyDescent="0.2">
      <c r="A109" s="3" t="s">
        <v>3</v>
      </c>
      <c r="E109" s="2" t="s">
        <v>646</v>
      </c>
    </row>
    <row r="110" spans="1:16" ht="216.75" x14ac:dyDescent="0.2">
      <c r="A110" t="s">
        <v>1</v>
      </c>
      <c r="E110" s="1" t="s">
        <v>679</v>
      </c>
    </row>
    <row r="111" spans="1:16" x14ac:dyDescent="0.2">
      <c r="A111" s="9" t="s">
        <v>11</v>
      </c>
      <c r="B111" s="10" t="s">
        <v>678</v>
      </c>
      <c r="C111" s="10" t="s">
        <v>677</v>
      </c>
      <c r="D111" s="9" t="s">
        <v>4</v>
      </c>
      <c r="E111" s="8" t="s">
        <v>676</v>
      </c>
      <c r="F111" s="7" t="s">
        <v>669</v>
      </c>
      <c r="G111" s="6">
        <v>3.5640000000000001</v>
      </c>
      <c r="H111" s="5">
        <v>0</v>
      </c>
      <c r="I111" s="5">
        <f>ROUND(ROUND(H111,2)*ROUND(G111,3),2)</f>
        <v>0</v>
      </c>
      <c r="O111">
        <f>(I111*21)/100</f>
        <v>0</v>
      </c>
      <c r="P111" t="s">
        <v>6</v>
      </c>
    </row>
    <row r="112" spans="1:16" x14ac:dyDescent="0.2">
      <c r="A112" s="4" t="s">
        <v>5</v>
      </c>
      <c r="E112" s="1" t="s">
        <v>4</v>
      </c>
    </row>
    <row r="113" spans="1:16" x14ac:dyDescent="0.2">
      <c r="A113" s="3" t="s">
        <v>3</v>
      </c>
      <c r="E113" s="2" t="s">
        <v>646</v>
      </c>
    </row>
    <row r="114" spans="1:16" ht="216.75" x14ac:dyDescent="0.2">
      <c r="A114" t="s">
        <v>1</v>
      </c>
      <c r="E114" s="1" t="s">
        <v>668</v>
      </c>
    </row>
    <row r="115" spans="1:16" x14ac:dyDescent="0.2">
      <c r="A115" s="9" t="s">
        <v>11</v>
      </c>
      <c r="B115" s="10" t="s">
        <v>675</v>
      </c>
      <c r="C115" s="10" t="s">
        <v>674</v>
      </c>
      <c r="D115" s="9" t="s">
        <v>4</v>
      </c>
      <c r="E115" s="8" t="s">
        <v>673</v>
      </c>
      <c r="F115" s="7" t="s">
        <v>669</v>
      </c>
      <c r="G115" s="6">
        <v>127.545</v>
      </c>
      <c r="H115" s="5">
        <v>0</v>
      </c>
      <c r="I115" s="5">
        <f>ROUND(ROUND(H115,2)*ROUND(G115,3),2)</f>
        <v>0</v>
      </c>
      <c r="O115">
        <f>(I115*21)/100</f>
        <v>0</v>
      </c>
      <c r="P115" t="s">
        <v>6</v>
      </c>
    </row>
    <row r="116" spans="1:16" x14ac:dyDescent="0.2">
      <c r="A116" s="4" t="s">
        <v>5</v>
      </c>
      <c r="E116" s="1" t="s">
        <v>4</v>
      </c>
    </row>
    <row r="117" spans="1:16" x14ac:dyDescent="0.2">
      <c r="A117" s="3" t="s">
        <v>3</v>
      </c>
      <c r="E117" s="2" t="s">
        <v>646</v>
      </c>
    </row>
    <row r="118" spans="1:16" ht="216.75" x14ac:dyDescent="0.2">
      <c r="A118" t="s">
        <v>1</v>
      </c>
      <c r="E118" s="1" t="s">
        <v>668</v>
      </c>
    </row>
    <row r="119" spans="1:16" x14ac:dyDescent="0.2">
      <c r="A119" s="9" t="s">
        <v>11</v>
      </c>
      <c r="B119" s="10" t="s">
        <v>672</v>
      </c>
      <c r="C119" s="10" t="s">
        <v>671</v>
      </c>
      <c r="D119" s="9" t="s">
        <v>4</v>
      </c>
      <c r="E119" s="8" t="s">
        <v>670</v>
      </c>
      <c r="F119" s="7" t="s">
        <v>669</v>
      </c>
      <c r="G119" s="6">
        <v>843.78200000000004</v>
      </c>
      <c r="H119" s="5">
        <v>0</v>
      </c>
      <c r="I119" s="5">
        <f>ROUND(ROUND(H119,2)*ROUND(G119,3),2)</f>
        <v>0</v>
      </c>
      <c r="O119">
        <f>(I119*21)/100</f>
        <v>0</v>
      </c>
      <c r="P119" t="s">
        <v>6</v>
      </c>
    </row>
    <row r="120" spans="1:16" x14ac:dyDescent="0.2">
      <c r="A120" s="4" t="s">
        <v>5</v>
      </c>
      <c r="E120" s="1" t="s">
        <v>4</v>
      </c>
    </row>
    <row r="121" spans="1:16" x14ac:dyDescent="0.2">
      <c r="A121" s="3" t="s">
        <v>3</v>
      </c>
      <c r="E121" s="2" t="s">
        <v>646</v>
      </c>
    </row>
    <row r="122" spans="1:16" ht="216.75" x14ac:dyDescent="0.2">
      <c r="A122" t="s">
        <v>1</v>
      </c>
      <c r="E122" s="1" t="s">
        <v>668</v>
      </c>
    </row>
    <row r="123" spans="1:16" ht="25.5" x14ac:dyDescent="0.2">
      <c r="A123" s="9" t="s">
        <v>11</v>
      </c>
      <c r="B123" s="10" t="s">
        <v>667</v>
      </c>
      <c r="C123" s="10" t="s">
        <v>666</v>
      </c>
      <c r="D123" s="9" t="s">
        <v>4</v>
      </c>
      <c r="E123" s="8" t="s">
        <v>665</v>
      </c>
      <c r="F123" s="7" t="s">
        <v>52</v>
      </c>
      <c r="G123" s="6">
        <v>394</v>
      </c>
      <c r="H123" s="5">
        <v>0</v>
      </c>
      <c r="I123" s="5">
        <f>ROUND(ROUND(H123,2)*ROUND(G123,3),2)</f>
        <v>0</v>
      </c>
      <c r="O123">
        <f>(I123*21)/100</f>
        <v>0</v>
      </c>
      <c r="P123" t="s">
        <v>6</v>
      </c>
    </row>
    <row r="124" spans="1:16" x14ac:dyDescent="0.2">
      <c r="A124" s="4" t="s">
        <v>5</v>
      </c>
      <c r="E124" s="1" t="s">
        <v>4</v>
      </c>
    </row>
    <row r="125" spans="1:16" x14ac:dyDescent="0.2">
      <c r="A125" s="3" t="s">
        <v>3</v>
      </c>
      <c r="E125" s="2" t="s">
        <v>646</v>
      </c>
    </row>
    <row r="126" spans="1:16" ht="114.75" x14ac:dyDescent="0.2">
      <c r="A126" t="s">
        <v>1</v>
      </c>
      <c r="E126" s="1" t="s">
        <v>661</v>
      </c>
    </row>
    <row r="127" spans="1:16" ht="25.5" x14ac:dyDescent="0.2">
      <c r="A127" s="9" t="s">
        <v>11</v>
      </c>
      <c r="B127" s="10" t="s">
        <v>664</v>
      </c>
      <c r="C127" s="10" t="s">
        <v>663</v>
      </c>
      <c r="D127" s="9" t="s">
        <v>4</v>
      </c>
      <c r="E127" s="8" t="s">
        <v>662</v>
      </c>
      <c r="F127" s="7" t="s">
        <v>52</v>
      </c>
      <c r="G127" s="6">
        <v>108</v>
      </c>
      <c r="H127" s="5">
        <v>0</v>
      </c>
      <c r="I127" s="5">
        <f>ROUND(ROUND(H127,2)*ROUND(G127,3),2)</f>
        <v>0</v>
      </c>
      <c r="O127">
        <f>(I127*21)/100</f>
        <v>0</v>
      </c>
      <c r="P127" t="s">
        <v>6</v>
      </c>
    </row>
    <row r="128" spans="1:16" x14ac:dyDescent="0.2">
      <c r="A128" s="4" t="s">
        <v>5</v>
      </c>
      <c r="E128" s="1" t="s">
        <v>4</v>
      </c>
    </row>
    <row r="129" spans="1:16" x14ac:dyDescent="0.2">
      <c r="A129" s="3" t="s">
        <v>3</v>
      </c>
      <c r="E129" s="2" t="s">
        <v>646</v>
      </c>
    </row>
    <row r="130" spans="1:16" ht="114.75" x14ac:dyDescent="0.2">
      <c r="A130" t="s">
        <v>1</v>
      </c>
      <c r="E130" s="1" t="s">
        <v>661</v>
      </c>
    </row>
    <row r="131" spans="1:16" ht="25.5" x14ac:dyDescent="0.2">
      <c r="A131" s="9" t="s">
        <v>11</v>
      </c>
      <c r="B131" s="10" t="s">
        <v>660</v>
      </c>
      <c r="C131" s="10" t="s">
        <v>659</v>
      </c>
      <c r="D131" s="9" t="s">
        <v>4</v>
      </c>
      <c r="E131" s="8" t="s">
        <v>658</v>
      </c>
      <c r="F131" s="7" t="s">
        <v>52</v>
      </c>
      <c r="G131" s="6">
        <v>6</v>
      </c>
      <c r="H131" s="5">
        <v>0</v>
      </c>
      <c r="I131" s="5">
        <f>ROUND(ROUND(H131,2)*ROUND(G131,3),2)</f>
        <v>0</v>
      </c>
      <c r="O131">
        <f>(I131*21)/100</f>
        <v>0</v>
      </c>
      <c r="P131" t="s">
        <v>6</v>
      </c>
    </row>
    <row r="132" spans="1:16" x14ac:dyDescent="0.2">
      <c r="A132" s="4" t="s">
        <v>5</v>
      </c>
      <c r="E132" s="1" t="s">
        <v>4</v>
      </c>
    </row>
    <row r="133" spans="1:16" x14ac:dyDescent="0.2">
      <c r="A133" s="3" t="s">
        <v>3</v>
      </c>
      <c r="E133" s="2" t="s">
        <v>646</v>
      </c>
    </row>
    <row r="134" spans="1:16" ht="127.5" x14ac:dyDescent="0.2">
      <c r="A134" t="s">
        <v>1</v>
      </c>
      <c r="E134" s="1" t="s">
        <v>654</v>
      </c>
    </row>
    <row r="135" spans="1:16" ht="25.5" x14ac:dyDescent="0.2">
      <c r="A135" s="9" t="s">
        <v>11</v>
      </c>
      <c r="B135" s="10" t="s">
        <v>657</v>
      </c>
      <c r="C135" s="10" t="s">
        <v>656</v>
      </c>
      <c r="D135" s="9" t="s">
        <v>4</v>
      </c>
      <c r="E135" s="8" t="s">
        <v>655</v>
      </c>
      <c r="F135" s="7" t="s">
        <v>52</v>
      </c>
      <c r="G135" s="6">
        <v>6</v>
      </c>
      <c r="H135" s="5">
        <v>0</v>
      </c>
      <c r="I135" s="5">
        <f>ROUND(ROUND(H135,2)*ROUND(G135,3),2)</f>
        <v>0</v>
      </c>
      <c r="O135">
        <f>(I135*21)/100</f>
        <v>0</v>
      </c>
      <c r="P135" t="s">
        <v>6</v>
      </c>
    </row>
    <row r="136" spans="1:16" x14ac:dyDescent="0.2">
      <c r="A136" s="4" t="s">
        <v>5</v>
      </c>
      <c r="E136" s="1" t="s">
        <v>4</v>
      </c>
    </row>
    <row r="137" spans="1:16" x14ac:dyDescent="0.2">
      <c r="A137" s="3" t="s">
        <v>3</v>
      </c>
      <c r="E137" s="2" t="s">
        <v>646</v>
      </c>
    </row>
    <row r="138" spans="1:16" ht="127.5" x14ac:dyDescent="0.2">
      <c r="A138" t="s">
        <v>1</v>
      </c>
      <c r="E138" s="1" t="s">
        <v>654</v>
      </c>
    </row>
    <row r="139" spans="1:16" x14ac:dyDescent="0.2">
      <c r="A139" s="9" t="s">
        <v>11</v>
      </c>
      <c r="B139" s="10" t="s">
        <v>653</v>
      </c>
      <c r="C139" s="10" t="s">
        <v>652</v>
      </c>
      <c r="D139" s="9" t="s">
        <v>4</v>
      </c>
      <c r="E139" s="8" t="s">
        <v>651</v>
      </c>
      <c r="F139" s="7" t="s">
        <v>52</v>
      </c>
      <c r="G139" s="6">
        <v>5273</v>
      </c>
      <c r="H139" s="5">
        <v>0</v>
      </c>
      <c r="I139" s="5">
        <f>ROUND(ROUND(H139,2)*ROUND(G139,3),2)</f>
        <v>0</v>
      </c>
      <c r="O139">
        <f>(I139*21)/100</f>
        <v>0</v>
      </c>
      <c r="P139" t="s">
        <v>6</v>
      </c>
    </row>
    <row r="140" spans="1:16" x14ac:dyDescent="0.2">
      <c r="A140" s="4" t="s">
        <v>5</v>
      </c>
      <c r="E140" s="1" t="s">
        <v>4</v>
      </c>
    </row>
    <row r="141" spans="1:16" x14ac:dyDescent="0.2">
      <c r="A141" s="3" t="s">
        <v>3</v>
      </c>
      <c r="E141" s="2" t="s">
        <v>646</v>
      </c>
    </row>
    <row r="142" spans="1:16" ht="102" x14ac:dyDescent="0.2">
      <c r="A142" t="s">
        <v>1</v>
      </c>
      <c r="E142" s="1" t="s">
        <v>650</v>
      </c>
    </row>
    <row r="143" spans="1:16" x14ac:dyDescent="0.2">
      <c r="A143" s="9" t="s">
        <v>11</v>
      </c>
      <c r="B143" s="10" t="s">
        <v>649</v>
      </c>
      <c r="C143" s="10" t="s">
        <v>648</v>
      </c>
      <c r="D143" s="9" t="s">
        <v>4</v>
      </c>
      <c r="E143" s="8" t="s">
        <v>647</v>
      </c>
      <c r="F143" s="7" t="s">
        <v>52</v>
      </c>
      <c r="G143" s="6">
        <v>502</v>
      </c>
      <c r="H143" s="5">
        <v>0</v>
      </c>
      <c r="I143" s="5">
        <f>ROUND(ROUND(H143,2)*ROUND(G143,3),2)</f>
        <v>0</v>
      </c>
      <c r="O143">
        <f>(I143*21)/100</f>
        <v>0</v>
      </c>
      <c r="P143" t="s">
        <v>6</v>
      </c>
    </row>
    <row r="144" spans="1:16" x14ac:dyDescent="0.2">
      <c r="A144" s="4" t="s">
        <v>5</v>
      </c>
      <c r="E144" s="1" t="s">
        <v>4</v>
      </c>
    </row>
    <row r="145" spans="1:18" x14ac:dyDescent="0.2">
      <c r="A145" s="3" t="s">
        <v>3</v>
      </c>
      <c r="E145" s="2" t="s">
        <v>646</v>
      </c>
    </row>
    <row r="146" spans="1:18" ht="102" x14ac:dyDescent="0.2">
      <c r="A146" t="s">
        <v>1</v>
      </c>
      <c r="E146" s="1" t="s">
        <v>645</v>
      </c>
    </row>
    <row r="147" spans="1:18" x14ac:dyDescent="0.2">
      <c r="A147" s="9" t="s">
        <v>11</v>
      </c>
      <c r="B147" s="10" t="s">
        <v>644</v>
      </c>
      <c r="C147" s="10" t="s">
        <v>643</v>
      </c>
      <c r="D147" s="9" t="s">
        <v>4</v>
      </c>
      <c r="E147" s="8" t="s">
        <v>642</v>
      </c>
      <c r="F147" s="7" t="s">
        <v>13</v>
      </c>
      <c r="G147" s="6">
        <v>750</v>
      </c>
      <c r="H147" s="5">
        <v>0</v>
      </c>
      <c r="I147" s="5">
        <f>ROUND(ROUND(H147,2)*ROUND(G147,3),2)</f>
        <v>0</v>
      </c>
      <c r="O147">
        <f>(I147*21)/100</f>
        <v>0</v>
      </c>
      <c r="P147" t="s">
        <v>6</v>
      </c>
    </row>
    <row r="148" spans="1:18" x14ac:dyDescent="0.2">
      <c r="A148" s="4" t="s">
        <v>5</v>
      </c>
      <c r="E148" s="1" t="s">
        <v>4</v>
      </c>
    </row>
    <row r="149" spans="1:18" x14ac:dyDescent="0.2">
      <c r="A149" s="3" t="s">
        <v>3</v>
      </c>
      <c r="E149" s="2" t="s">
        <v>205</v>
      </c>
    </row>
    <row r="150" spans="1:18" ht="114.75" x14ac:dyDescent="0.2">
      <c r="A150" t="s">
        <v>1</v>
      </c>
      <c r="E150" s="1" t="s">
        <v>641</v>
      </c>
    </row>
    <row r="151" spans="1:18" x14ac:dyDescent="0.2">
      <c r="A151" s="9" t="s">
        <v>11</v>
      </c>
      <c r="B151" s="10" t="s">
        <v>640</v>
      </c>
      <c r="C151" s="10" t="s">
        <v>639</v>
      </c>
      <c r="D151" s="9" t="s">
        <v>4</v>
      </c>
      <c r="E151" s="8" t="s">
        <v>638</v>
      </c>
      <c r="F151" s="7" t="s">
        <v>13</v>
      </c>
      <c r="G151" s="6">
        <v>750</v>
      </c>
      <c r="H151" s="5">
        <v>0</v>
      </c>
      <c r="I151" s="5">
        <f>ROUND(ROUND(H151,2)*ROUND(G151,3),2)</f>
        <v>0</v>
      </c>
      <c r="O151">
        <f>(I151*21)/100</f>
        <v>0</v>
      </c>
      <c r="P151" t="s">
        <v>6</v>
      </c>
    </row>
    <row r="152" spans="1:18" x14ac:dyDescent="0.2">
      <c r="A152" s="4" t="s">
        <v>5</v>
      </c>
      <c r="E152" s="1" t="s">
        <v>4</v>
      </c>
    </row>
    <row r="153" spans="1:18" x14ac:dyDescent="0.2">
      <c r="A153" s="3" t="s">
        <v>3</v>
      </c>
      <c r="E153" s="2" t="s">
        <v>205</v>
      </c>
    </row>
    <row r="154" spans="1:18" ht="114.75" x14ac:dyDescent="0.2">
      <c r="A154" t="s">
        <v>1</v>
      </c>
      <c r="E154" s="1" t="s">
        <v>637</v>
      </c>
    </row>
    <row r="155" spans="1:18" ht="12.75" customHeight="1" x14ac:dyDescent="0.2">
      <c r="A155" s="12" t="s">
        <v>67</v>
      </c>
      <c r="B155" s="12"/>
      <c r="C155" s="14" t="s">
        <v>636</v>
      </c>
      <c r="D155" s="12"/>
      <c r="E155" s="13" t="s">
        <v>635</v>
      </c>
      <c r="F155" s="12"/>
      <c r="G155" s="12"/>
      <c r="H155" s="12"/>
      <c r="I155" s="11">
        <f>0+Q155</f>
        <v>0</v>
      </c>
      <c r="O155">
        <f>0+R155</f>
        <v>0</v>
      </c>
      <c r="Q155">
        <f>0+I156+I160+I164+I168+I172+I176+I180+I184+I188+I192+I196+I200+I204+I208+I212+I216+I220</f>
        <v>0</v>
      </c>
      <c r="R155">
        <f>0+O156+O160+O164+O168+O172+O176+O180+O184+O188+O192+O196+O200+O204+O208+O212+O216+O220</f>
        <v>0</v>
      </c>
    </row>
    <row r="156" spans="1:18" x14ac:dyDescent="0.2">
      <c r="A156" s="9" t="s">
        <v>11</v>
      </c>
      <c r="B156" s="10" t="s">
        <v>634</v>
      </c>
      <c r="C156" s="10" t="s">
        <v>633</v>
      </c>
      <c r="D156" s="9" t="s">
        <v>4</v>
      </c>
      <c r="E156" s="8" t="s">
        <v>632</v>
      </c>
      <c r="F156" s="7" t="s">
        <v>52</v>
      </c>
      <c r="G156" s="6">
        <v>7</v>
      </c>
      <c r="H156" s="5">
        <v>0</v>
      </c>
      <c r="I156" s="5">
        <f>ROUND(ROUND(H156,2)*ROUND(G156,3),2)</f>
        <v>0</v>
      </c>
      <c r="O156">
        <f>(I156*21)/100</f>
        <v>0</v>
      </c>
      <c r="P156" t="s">
        <v>6</v>
      </c>
    </row>
    <row r="157" spans="1:18" x14ac:dyDescent="0.2">
      <c r="A157" s="4" t="s">
        <v>5</v>
      </c>
      <c r="E157" s="1" t="s">
        <v>4</v>
      </c>
    </row>
    <row r="158" spans="1:18" x14ac:dyDescent="0.2">
      <c r="A158" s="3" t="s">
        <v>3</v>
      </c>
      <c r="E158" s="2" t="s">
        <v>139</v>
      </c>
    </row>
    <row r="159" spans="1:18" ht="114.75" x14ac:dyDescent="0.2">
      <c r="A159" t="s">
        <v>1</v>
      </c>
      <c r="E159" s="1" t="s">
        <v>631</v>
      </c>
    </row>
    <row r="160" spans="1:18" x14ac:dyDescent="0.2">
      <c r="A160" s="9" t="s">
        <v>11</v>
      </c>
      <c r="B160" s="10" t="s">
        <v>630</v>
      </c>
      <c r="C160" s="10" t="s">
        <v>629</v>
      </c>
      <c r="D160" s="9" t="s">
        <v>4</v>
      </c>
      <c r="E160" s="8" t="s">
        <v>628</v>
      </c>
      <c r="F160" s="7" t="s">
        <v>52</v>
      </c>
      <c r="G160" s="6">
        <v>7</v>
      </c>
      <c r="H160" s="5">
        <v>0</v>
      </c>
      <c r="I160" s="5">
        <f>ROUND(ROUND(H160,2)*ROUND(G160,3),2)</f>
        <v>0</v>
      </c>
      <c r="O160">
        <f>(I160*21)/100</f>
        <v>0</v>
      </c>
      <c r="P160" t="s">
        <v>6</v>
      </c>
    </row>
    <row r="161" spans="1:16" x14ac:dyDescent="0.2">
      <c r="A161" s="4" t="s">
        <v>5</v>
      </c>
      <c r="E161" s="1" t="s">
        <v>4</v>
      </c>
    </row>
    <row r="162" spans="1:16" x14ac:dyDescent="0.2">
      <c r="A162" s="3" t="s">
        <v>3</v>
      </c>
      <c r="E162" s="2" t="s">
        <v>139</v>
      </c>
    </row>
    <row r="163" spans="1:16" ht="165.75" x14ac:dyDescent="0.2">
      <c r="A163" t="s">
        <v>1</v>
      </c>
      <c r="E163" s="1" t="s">
        <v>627</v>
      </c>
    </row>
    <row r="164" spans="1:16" x14ac:dyDescent="0.2">
      <c r="A164" s="9" t="s">
        <v>11</v>
      </c>
      <c r="B164" s="10" t="s">
        <v>626</v>
      </c>
      <c r="C164" s="10" t="s">
        <v>625</v>
      </c>
      <c r="D164" s="9" t="s">
        <v>4</v>
      </c>
      <c r="E164" s="8" t="s">
        <v>624</v>
      </c>
      <c r="F164" s="7" t="s">
        <v>52</v>
      </c>
      <c r="G164" s="6">
        <v>15</v>
      </c>
      <c r="H164" s="5">
        <v>0</v>
      </c>
      <c r="I164" s="5">
        <f>ROUND(ROUND(H164,2)*ROUND(G164,3),2)</f>
        <v>0</v>
      </c>
      <c r="O164">
        <f>(I164*21)/100</f>
        <v>0</v>
      </c>
      <c r="P164" t="s">
        <v>6</v>
      </c>
    </row>
    <row r="165" spans="1:16" x14ac:dyDescent="0.2">
      <c r="A165" s="4" t="s">
        <v>5</v>
      </c>
      <c r="E165" s="1" t="s">
        <v>4</v>
      </c>
    </row>
    <row r="166" spans="1:16" x14ac:dyDescent="0.2">
      <c r="A166" s="3" t="s">
        <v>3</v>
      </c>
      <c r="E166" s="2" t="s">
        <v>139</v>
      </c>
    </row>
    <row r="167" spans="1:16" ht="114.75" x14ac:dyDescent="0.2">
      <c r="A167" t="s">
        <v>1</v>
      </c>
      <c r="E167" s="1" t="s">
        <v>623</v>
      </c>
    </row>
    <row r="168" spans="1:16" s="40" customFormat="1" x14ac:dyDescent="0.2">
      <c r="A168" s="34" t="s">
        <v>11</v>
      </c>
      <c r="B168" s="35" t="s">
        <v>622</v>
      </c>
      <c r="C168" s="35" t="s">
        <v>621</v>
      </c>
      <c r="D168" s="34" t="s">
        <v>4</v>
      </c>
      <c r="E168" s="36" t="s">
        <v>620</v>
      </c>
      <c r="F168" s="37" t="s">
        <v>52</v>
      </c>
      <c r="G168" s="38">
        <v>5</v>
      </c>
      <c r="H168" s="39">
        <v>0</v>
      </c>
      <c r="I168" s="39">
        <f>ROUND(ROUND(H168,2)*ROUND(G168,3),2)</f>
        <v>0</v>
      </c>
      <c r="O168" s="40">
        <f>(I168*21)/100</f>
        <v>0</v>
      </c>
      <c r="P168" s="40" t="s">
        <v>6</v>
      </c>
    </row>
    <row r="169" spans="1:16" x14ac:dyDescent="0.2">
      <c r="A169" s="4" t="s">
        <v>5</v>
      </c>
      <c r="E169" s="1" t="s">
        <v>4</v>
      </c>
    </row>
    <row r="170" spans="1:16" x14ac:dyDescent="0.2">
      <c r="A170" s="3" t="s">
        <v>3</v>
      </c>
      <c r="E170" s="2" t="s">
        <v>98</v>
      </c>
    </row>
    <row r="171" spans="1:16" x14ac:dyDescent="0.2">
      <c r="A171" t="s">
        <v>1</v>
      </c>
      <c r="E171" s="1" t="s">
        <v>4</v>
      </c>
    </row>
    <row r="172" spans="1:16" x14ac:dyDescent="0.2">
      <c r="A172" s="9" t="s">
        <v>11</v>
      </c>
      <c r="B172" s="10" t="s">
        <v>619</v>
      </c>
      <c r="C172" s="10" t="s">
        <v>618</v>
      </c>
      <c r="D172" s="9" t="s">
        <v>4</v>
      </c>
      <c r="E172" s="8" t="s">
        <v>617</v>
      </c>
      <c r="F172" s="7" t="s">
        <v>52</v>
      </c>
      <c r="G172" s="6">
        <v>15</v>
      </c>
      <c r="H172" s="5">
        <v>0</v>
      </c>
      <c r="I172" s="5">
        <f>ROUND(ROUND(H172,2)*ROUND(G172,3),2)</f>
        <v>0</v>
      </c>
      <c r="O172">
        <f>(I172*21)/100</f>
        <v>0</v>
      </c>
      <c r="P172" t="s">
        <v>6</v>
      </c>
    </row>
    <row r="173" spans="1:16" x14ac:dyDescent="0.2">
      <c r="A173" s="4" t="s">
        <v>5</v>
      </c>
      <c r="E173" s="1" t="s">
        <v>4</v>
      </c>
    </row>
    <row r="174" spans="1:16" x14ac:dyDescent="0.2">
      <c r="A174" s="3" t="s">
        <v>3</v>
      </c>
      <c r="E174" s="2" t="s">
        <v>139</v>
      </c>
    </row>
    <row r="175" spans="1:16" ht="165.75" x14ac:dyDescent="0.2">
      <c r="A175" t="s">
        <v>1</v>
      </c>
      <c r="E175" s="1" t="s">
        <v>616</v>
      </c>
    </row>
    <row r="176" spans="1:16" x14ac:dyDescent="0.2">
      <c r="A176" s="9" t="s">
        <v>11</v>
      </c>
      <c r="B176" s="10" t="s">
        <v>615</v>
      </c>
      <c r="C176" s="10" t="s">
        <v>614</v>
      </c>
      <c r="D176" s="9" t="s">
        <v>4</v>
      </c>
      <c r="E176" s="8" t="s">
        <v>613</v>
      </c>
      <c r="F176" s="7" t="s">
        <v>52</v>
      </c>
      <c r="G176" s="6">
        <v>2</v>
      </c>
      <c r="H176" s="5">
        <v>0</v>
      </c>
      <c r="I176" s="5">
        <f>ROUND(ROUND(H176,2)*ROUND(G176,3),2)</f>
        <v>0</v>
      </c>
      <c r="O176">
        <f>(I176*21)/100</f>
        <v>0</v>
      </c>
      <c r="P176" t="s">
        <v>6</v>
      </c>
    </row>
    <row r="177" spans="1:16" x14ac:dyDescent="0.2">
      <c r="A177" s="4" t="s">
        <v>5</v>
      </c>
      <c r="E177" s="1" t="s">
        <v>4</v>
      </c>
    </row>
    <row r="178" spans="1:16" x14ac:dyDescent="0.2">
      <c r="A178" s="3" t="s">
        <v>3</v>
      </c>
      <c r="E178" s="2" t="s">
        <v>139</v>
      </c>
    </row>
    <row r="179" spans="1:16" ht="114.75" x14ac:dyDescent="0.2">
      <c r="A179" t="s">
        <v>1</v>
      </c>
      <c r="E179" s="1" t="s">
        <v>612</v>
      </c>
    </row>
    <row r="180" spans="1:16" x14ac:dyDescent="0.2">
      <c r="A180" s="9" t="s">
        <v>11</v>
      </c>
      <c r="B180" s="10" t="s">
        <v>611</v>
      </c>
      <c r="C180" s="10" t="s">
        <v>610</v>
      </c>
      <c r="D180" s="9" t="s">
        <v>4</v>
      </c>
      <c r="E180" s="8" t="s">
        <v>609</v>
      </c>
      <c r="F180" s="7" t="s">
        <v>52</v>
      </c>
      <c r="G180" s="6">
        <v>2</v>
      </c>
      <c r="H180" s="5">
        <v>0</v>
      </c>
      <c r="I180" s="5">
        <f>ROUND(ROUND(H180,2)*ROUND(G180,3),2)</f>
        <v>0</v>
      </c>
      <c r="O180">
        <f>(I180*21)/100</f>
        <v>0</v>
      </c>
      <c r="P180" t="s">
        <v>6</v>
      </c>
    </row>
    <row r="181" spans="1:16" x14ac:dyDescent="0.2">
      <c r="A181" s="4" t="s">
        <v>5</v>
      </c>
      <c r="E181" s="1" t="s">
        <v>4</v>
      </c>
    </row>
    <row r="182" spans="1:16" x14ac:dyDescent="0.2">
      <c r="A182" s="3" t="s">
        <v>3</v>
      </c>
      <c r="E182" s="2" t="s">
        <v>139</v>
      </c>
    </row>
    <row r="183" spans="1:16" ht="165.75" x14ac:dyDescent="0.2">
      <c r="A183" t="s">
        <v>1</v>
      </c>
      <c r="E183" s="1" t="s">
        <v>608</v>
      </c>
    </row>
    <row r="184" spans="1:16" x14ac:dyDescent="0.2">
      <c r="A184" s="9" t="s">
        <v>11</v>
      </c>
      <c r="B184" s="10" t="s">
        <v>607</v>
      </c>
      <c r="C184" s="10" t="s">
        <v>606</v>
      </c>
      <c r="D184" s="9" t="s">
        <v>4</v>
      </c>
      <c r="E184" s="8" t="s">
        <v>605</v>
      </c>
      <c r="F184" s="7" t="s">
        <v>52</v>
      </c>
      <c r="G184" s="6">
        <v>31</v>
      </c>
      <c r="H184" s="5">
        <v>0</v>
      </c>
      <c r="I184" s="5">
        <f>ROUND(ROUND(H184,2)*ROUND(G184,3),2)</f>
        <v>0</v>
      </c>
      <c r="O184">
        <f>(I184*21)/100</f>
        <v>0</v>
      </c>
      <c r="P184" t="s">
        <v>6</v>
      </c>
    </row>
    <row r="185" spans="1:16" x14ac:dyDescent="0.2">
      <c r="A185" s="4" t="s">
        <v>5</v>
      </c>
      <c r="E185" s="1" t="s">
        <v>4</v>
      </c>
    </row>
    <row r="186" spans="1:16" x14ac:dyDescent="0.2">
      <c r="A186" s="3" t="s">
        <v>3</v>
      </c>
      <c r="E186" s="2" t="s">
        <v>139</v>
      </c>
    </row>
    <row r="187" spans="1:16" ht="114.75" x14ac:dyDescent="0.2">
      <c r="A187" t="s">
        <v>1</v>
      </c>
      <c r="E187" s="1" t="s">
        <v>604</v>
      </c>
    </row>
    <row r="188" spans="1:16" x14ac:dyDescent="0.2">
      <c r="A188" s="9" t="s">
        <v>11</v>
      </c>
      <c r="B188" s="10" t="s">
        <v>603</v>
      </c>
      <c r="C188" s="10" t="s">
        <v>602</v>
      </c>
      <c r="D188" s="9" t="s">
        <v>4</v>
      </c>
      <c r="E188" s="8" t="s">
        <v>601</v>
      </c>
      <c r="F188" s="7" t="s">
        <v>52</v>
      </c>
      <c r="G188" s="6">
        <v>31</v>
      </c>
      <c r="H188" s="5">
        <v>0</v>
      </c>
      <c r="I188" s="5">
        <f>ROUND(ROUND(H188,2)*ROUND(G188,3),2)</f>
        <v>0</v>
      </c>
      <c r="O188">
        <f>(I188*21)/100</f>
        <v>0</v>
      </c>
      <c r="P188" t="s">
        <v>6</v>
      </c>
    </row>
    <row r="189" spans="1:16" x14ac:dyDescent="0.2">
      <c r="A189" s="4" t="s">
        <v>5</v>
      </c>
      <c r="E189" s="1" t="s">
        <v>4</v>
      </c>
    </row>
    <row r="190" spans="1:16" x14ac:dyDescent="0.2">
      <c r="A190" s="3" t="s">
        <v>3</v>
      </c>
      <c r="E190" s="2" t="s">
        <v>139</v>
      </c>
    </row>
    <row r="191" spans="1:16" ht="102" x14ac:dyDescent="0.2">
      <c r="A191" t="s">
        <v>1</v>
      </c>
      <c r="E191" s="1" t="s">
        <v>600</v>
      </c>
    </row>
    <row r="192" spans="1:16" x14ac:dyDescent="0.2">
      <c r="A192" s="9" t="s">
        <v>11</v>
      </c>
      <c r="B192" s="10" t="s">
        <v>599</v>
      </c>
      <c r="C192" s="10" t="s">
        <v>598</v>
      </c>
      <c r="D192" s="9" t="s">
        <v>4</v>
      </c>
      <c r="E192" s="8" t="s">
        <v>597</v>
      </c>
      <c r="F192" s="7" t="s">
        <v>52</v>
      </c>
      <c r="G192" s="6">
        <v>12</v>
      </c>
      <c r="H192" s="5">
        <v>0</v>
      </c>
      <c r="I192" s="5">
        <f>ROUND(ROUND(H192,2)*ROUND(G192,3),2)</f>
        <v>0</v>
      </c>
      <c r="O192">
        <f>(I192*21)/100</f>
        <v>0</v>
      </c>
      <c r="P192" t="s">
        <v>6</v>
      </c>
    </row>
    <row r="193" spans="1:16" x14ac:dyDescent="0.2">
      <c r="A193" s="4" t="s">
        <v>5</v>
      </c>
      <c r="E193" s="1" t="s">
        <v>4</v>
      </c>
    </row>
    <row r="194" spans="1:16" x14ac:dyDescent="0.2">
      <c r="A194" s="3" t="s">
        <v>3</v>
      </c>
      <c r="E194" s="2" t="s">
        <v>139</v>
      </c>
    </row>
    <row r="195" spans="1:16" ht="114.75" x14ac:dyDescent="0.2">
      <c r="A195" t="s">
        <v>1</v>
      </c>
      <c r="E195" s="1" t="s">
        <v>596</v>
      </c>
    </row>
    <row r="196" spans="1:16" x14ac:dyDescent="0.2">
      <c r="A196" s="9" t="s">
        <v>11</v>
      </c>
      <c r="B196" s="10" t="s">
        <v>595</v>
      </c>
      <c r="C196" s="10" t="s">
        <v>594</v>
      </c>
      <c r="D196" s="9" t="s">
        <v>4</v>
      </c>
      <c r="E196" s="8" t="s">
        <v>593</v>
      </c>
      <c r="F196" s="7" t="s">
        <v>52</v>
      </c>
      <c r="G196" s="6">
        <v>12</v>
      </c>
      <c r="H196" s="5">
        <v>0</v>
      </c>
      <c r="I196" s="5">
        <f>ROUND(ROUND(H196,2)*ROUND(G196,3),2)</f>
        <v>0</v>
      </c>
      <c r="O196">
        <f>(I196*21)/100</f>
        <v>0</v>
      </c>
      <c r="P196" t="s">
        <v>6</v>
      </c>
    </row>
    <row r="197" spans="1:16" x14ac:dyDescent="0.2">
      <c r="A197" s="4" t="s">
        <v>5</v>
      </c>
      <c r="E197" s="1" t="s">
        <v>4</v>
      </c>
    </row>
    <row r="198" spans="1:16" x14ac:dyDescent="0.2">
      <c r="A198" s="3" t="s">
        <v>3</v>
      </c>
      <c r="E198" s="2" t="s">
        <v>139</v>
      </c>
    </row>
    <row r="199" spans="1:16" ht="165.75" x14ac:dyDescent="0.2">
      <c r="A199" t="s">
        <v>1</v>
      </c>
      <c r="E199" s="1" t="s">
        <v>592</v>
      </c>
    </row>
    <row r="200" spans="1:16" x14ac:dyDescent="0.2">
      <c r="A200" s="9" t="s">
        <v>11</v>
      </c>
      <c r="B200" s="10" t="s">
        <v>591</v>
      </c>
      <c r="C200" s="10" t="s">
        <v>590</v>
      </c>
      <c r="D200" s="9" t="s">
        <v>4</v>
      </c>
      <c r="E200" s="8" t="s">
        <v>589</v>
      </c>
      <c r="F200" s="7" t="s">
        <v>52</v>
      </c>
      <c r="G200" s="6">
        <v>36</v>
      </c>
      <c r="H200" s="5">
        <v>0</v>
      </c>
      <c r="I200" s="5">
        <f>ROUND(ROUND(H200,2)*ROUND(G200,3),2)</f>
        <v>0</v>
      </c>
      <c r="O200">
        <f>(I200*21)/100</f>
        <v>0</v>
      </c>
      <c r="P200" t="s">
        <v>6</v>
      </c>
    </row>
    <row r="201" spans="1:16" x14ac:dyDescent="0.2">
      <c r="A201" s="4" t="s">
        <v>5</v>
      </c>
      <c r="E201" s="1" t="s">
        <v>4</v>
      </c>
    </row>
    <row r="202" spans="1:16" x14ac:dyDescent="0.2">
      <c r="A202" s="3" t="s">
        <v>3</v>
      </c>
      <c r="E202" s="2" t="s">
        <v>139</v>
      </c>
    </row>
    <row r="203" spans="1:16" ht="114.75" x14ac:dyDescent="0.2">
      <c r="A203" t="s">
        <v>1</v>
      </c>
      <c r="E203" s="1" t="s">
        <v>588</v>
      </c>
    </row>
    <row r="204" spans="1:16" x14ac:dyDescent="0.2">
      <c r="A204" s="9" t="s">
        <v>11</v>
      </c>
      <c r="B204" s="10" t="s">
        <v>587</v>
      </c>
      <c r="C204" s="10" t="s">
        <v>586</v>
      </c>
      <c r="D204" s="9" t="s">
        <v>4</v>
      </c>
      <c r="E204" s="8" t="s">
        <v>585</v>
      </c>
      <c r="F204" s="7" t="s">
        <v>52</v>
      </c>
      <c r="G204" s="6">
        <v>36</v>
      </c>
      <c r="H204" s="5">
        <v>0</v>
      </c>
      <c r="I204" s="5">
        <f>ROUND(ROUND(H204,2)*ROUND(G204,3),2)</f>
        <v>0</v>
      </c>
      <c r="O204">
        <f>(I204*21)/100</f>
        <v>0</v>
      </c>
      <c r="P204" t="s">
        <v>6</v>
      </c>
    </row>
    <row r="205" spans="1:16" x14ac:dyDescent="0.2">
      <c r="A205" s="4" t="s">
        <v>5</v>
      </c>
      <c r="E205" s="1" t="s">
        <v>4</v>
      </c>
    </row>
    <row r="206" spans="1:16" x14ac:dyDescent="0.2">
      <c r="A206" s="3" t="s">
        <v>3</v>
      </c>
      <c r="E206" s="2" t="s">
        <v>139</v>
      </c>
    </row>
    <row r="207" spans="1:16" ht="114.75" x14ac:dyDescent="0.2">
      <c r="A207" t="s">
        <v>1</v>
      </c>
      <c r="E207" s="1" t="s">
        <v>584</v>
      </c>
    </row>
    <row r="208" spans="1:16" ht="25.5" x14ac:dyDescent="0.2">
      <c r="A208" s="9" t="s">
        <v>11</v>
      </c>
      <c r="B208" s="10" t="s">
        <v>583</v>
      </c>
      <c r="C208" s="10" t="s">
        <v>582</v>
      </c>
      <c r="D208" s="9" t="s">
        <v>4</v>
      </c>
      <c r="E208" s="8" t="s">
        <v>581</v>
      </c>
      <c r="F208" s="7" t="s">
        <v>52</v>
      </c>
      <c r="G208" s="6">
        <v>19</v>
      </c>
      <c r="H208" s="5">
        <v>0</v>
      </c>
      <c r="I208" s="5">
        <f>ROUND(ROUND(H208,2)*ROUND(G208,3),2)</f>
        <v>0</v>
      </c>
      <c r="O208">
        <f>(I208*21)/100</f>
        <v>0</v>
      </c>
      <c r="P208" t="s">
        <v>6</v>
      </c>
    </row>
    <row r="209" spans="1:18" x14ac:dyDescent="0.2">
      <c r="A209" s="4" t="s">
        <v>5</v>
      </c>
      <c r="E209" s="1" t="s">
        <v>4</v>
      </c>
    </row>
    <row r="210" spans="1:18" x14ac:dyDescent="0.2">
      <c r="A210" s="3" t="s">
        <v>3</v>
      </c>
      <c r="E210" s="2" t="s">
        <v>139</v>
      </c>
    </row>
    <row r="211" spans="1:18" ht="114.75" x14ac:dyDescent="0.2">
      <c r="A211" t="s">
        <v>1</v>
      </c>
      <c r="E211" s="1" t="s">
        <v>580</v>
      </c>
    </row>
    <row r="212" spans="1:18" ht="25.5" x14ac:dyDescent="0.2">
      <c r="A212" s="9" t="s">
        <v>11</v>
      </c>
      <c r="B212" s="10" t="s">
        <v>579</v>
      </c>
      <c r="C212" s="10" t="s">
        <v>578</v>
      </c>
      <c r="D212" s="9" t="s">
        <v>4</v>
      </c>
      <c r="E212" s="8" t="s">
        <v>577</v>
      </c>
      <c r="F212" s="7" t="s">
        <v>52</v>
      </c>
      <c r="G212" s="6">
        <v>19</v>
      </c>
      <c r="H212" s="5">
        <v>0</v>
      </c>
      <c r="I212" s="5">
        <f>ROUND(ROUND(H212,2)*ROUND(G212,3),2)</f>
        <v>0</v>
      </c>
      <c r="O212">
        <f>(I212*21)/100</f>
        <v>0</v>
      </c>
      <c r="P212" t="s">
        <v>6</v>
      </c>
    </row>
    <row r="213" spans="1:18" x14ac:dyDescent="0.2">
      <c r="A213" s="4" t="s">
        <v>5</v>
      </c>
      <c r="E213" s="1" t="s">
        <v>4</v>
      </c>
    </row>
    <row r="214" spans="1:18" x14ac:dyDescent="0.2">
      <c r="A214" s="3" t="s">
        <v>3</v>
      </c>
      <c r="E214" s="2" t="s">
        <v>139</v>
      </c>
    </row>
    <row r="215" spans="1:18" ht="127.5" x14ac:dyDescent="0.2">
      <c r="A215" t="s">
        <v>1</v>
      </c>
      <c r="E215" s="1" t="s">
        <v>576</v>
      </c>
    </row>
    <row r="216" spans="1:18" ht="38.25" x14ac:dyDescent="0.2">
      <c r="A216" s="9" t="s">
        <v>11</v>
      </c>
      <c r="B216" s="10" t="s">
        <v>575</v>
      </c>
      <c r="C216" s="10" t="s">
        <v>574</v>
      </c>
      <c r="D216" s="9" t="s">
        <v>4</v>
      </c>
      <c r="E216" s="8" t="s">
        <v>573</v>
      </c>
      <c r="F216" s="7" t="s">
        <v>52</v>
      </c>
      <c r="G216" s="6">
        <v>1</v>
      </c>
      <c r="H216" s="5">
        <v>0</v>
      </c>
      <c r="I216" s="5">
        <f>ROUND(ROUND(H216,2)*ROUND(G216,3),2)</f>
        <v>0</v>
      </c>
      <c r="O216">
        <f>(I216*21)/100</f>
        <v>0</v>
      </c>
      <c r="P216" t="s">
        <v>6</v>
      </c>
    </row>
    <row r="217" spans="1:18" x14ac:dyDescent="0.2">
      <c r="A217" s="4" t="s">
        <v>5</v>
      </c>
      <c r="E217" s="1" t="s">
        <v>4</v>
      </c>
    </row>
    <row r="218" spans="1:18" x14ac:dyDescent="0.2">
      <c r="A218" s="3" t="s">
        <v>3</v>
      </c>
      <c r="E218" s="2" t="s">
        <v>139</v>
      </c>
    </row>
    <row r="219" spans="1:18" ht="140.25" x14ac:dyDescent="0.2">
      <c r="A219" t="s">
        <v>1</v>
      </c>
      <c r="E219" s="1" t="s">
        <v>572</v>
      </c>
    </row>
    <row r="220" spans="1:18" ht="25.5" x14ac:dyDescent="0.2">
      <c r="A220" s="9" t="s">
        <v>11</v>
      </c>
      <c r="B220" s="10" t="s">
        <v>571</v>
      </c>
      <c r="C220" s="10" t="s">
        <v>570</v>
      </c>
      <c r="D220" s="9" t="s">
        <v>4</v>
      </c>
      <c r="E220" s="8" t="s">
        <v>569</v>
      </c>
      <c r="F220" s="7" t="s">
        <v>52</v>
      </c>
      <c r="G220" s="6">
        <v>1</v>
      </c>
      <c r="H220" s="5">
        <v>0</v>
      </c>
      <c r="I220" s="5">
        <f>ROUND(ROUND(H220,2)*ROUND(G220,3),2)</f>
        <v>0</v>
      </c>
      <c r="O220">
        <f>(I220*21)/100</f>
        <v>0</v>
      </c>
      <c r="P220" t="s">
        <v>6</v>
      </c>
    </row>
    <row r="221" spans="1:18" x14ac:dyDescent="0.2">
      <c r="A221" s="4" t="s">
        <v>5</v>
      </c>
      <c r="E221" s="1" t="s">
        <v>4</v>
      </c>
    </row>
    <row r="222" spans="1:18" x14ac:dyDescent="0.2">
      <c r="A222" s="3" t="s">
        <v>3</v>
      </c>
      <c r="E222" s="2" t="s">
        <v>139</v>
      </c>
    </row>
    <row r="223" spans="1:18" ht="153" x14ac:dyDescent="0.2">
      <c r="A223" t="s">
        <v>1</v>
      </c>
      <c r="E223" s="1" t="s">
        <v>568</v>
      </c>
    </row>
    <row r="224" spans="1:18" ht="12.75" customHeight="1" x14ac:dyDescent="0.2">
      <c r="A224" s="12" t="s">
        <v>67</v>
      </c>
      <c r="B224" s="12"/>
      <c r="C224" s="14" t="s">
        <v>567</v>
      </c>
      <c r="D224" s="12"/>
      <c r="E224" s="13" t="s">
        <v>566</v>
      </c>
      <c r="F224" s="12"/>
      <c r="G224" s="12"/>
      <c r="H224" s="12"/>
      <c r="I224" s="11">
        <f>0+Q224</f>
        <v>0</v>
      </c>
      <c r="O224">
        <f>0+R224</f>
        <v>0</v>
      </c>
      <c r="Q224">
        <f>0+I225+I229+I233+I237+I241+I245+I249+I253+I257+I261+I265+I269+I273+I277+I281+I285+I289+I293+I297+I301+I305</f>
        <v>0</v>
      </c>
      <c r="R224">
        <f>0+O225+O229+O233+O237+O241+O245+O249+O253+O257+O261+O265+O269+O273+O277+O281+O285+O289+O293+O297+O301+O305</f>
        <v>0</v>
      </c>
    </row>
    <row r="225" spans="1:16" x14ac:dyDescent="0.2">
      <c r="A225" s="9" t="s">
        <v>11</v>
      </c>
      <c r="B225" s="10" t="s">
        <v>565</v>
      </c>
      <c r="C225" s="10" t="s">
        <v>564</v>
      </c>
      <c r="D225" s="9" t="s">
        <v>4</v>
      </c>
      <c r="E225" s="8" t="s">
        <v>563</v>
      </c>
      <c r="F225" s="7" t="s">
        <v>52</v>
      </c>
      <c r="G225" s="6">
        <v>59</v>
      </c>
      <c r="H225" s="5">
        <v>0</v>
      </c>
      <c r="I225" s="5">
        <f>ROUND(ROUND(H225,2)*ROUND(G225,3),2)</f>
        <v>0</v>
      </c>
      <c r="O225">
        <f>(I225*21)/100</f>
        <v>0</v>
      </c>
      <c r="P225" t="s">
        <v>6</v>
      </c>
    </row>
    <row r="226" spans="1:16" x14ac:dyDescent="0.2">
      <c r="A226" s="4" t="s">
        <v>5</v>
      </c>
      <c r="E226" s="1" t="s">
        <v>4</v>
      </c>
    </row>
    <row r="227" spans="1:16" x14ac:dyDescent="0.2">
      <c r="A227" s="3" t="s">
        <v>3</v>
      </c>
      <c r="E227" s="2" t="s">
        <v>509</v>
      </c>
    </row>
    <row r="228" spans="1:16" ht="114.75" x14ac:dyDescent="0.2">
      <c r="A228" t="s">
        <v>1</v>
      </c>
      <c r="E228" s="1" t="s">
        <v>559</v>
      </c>
    </row>
    <row r="229" spans="1:16" x14ac:dyDescent="0.2">
      <c r="A229" s="9" t="s">
        <v>11</v>
      </c>
      <c r="B229" s="10" t="s">
        <v>562</v>
      </c>
      <c r="C229" s="10" t="s">
        <v>561</v>
      </c>
      <c r="D229" s="9" t="s">
        <v>4</v>
      </c>
      <c r="E229" s="8" t="s">
        <v>560</v>
      </c>
      <c r="F229" s="7" t="s">
        <v>52</v>
      </c>
      <c r="G229" s="6">
        <v>5</v>
      </c>
      <c r="H229" s="5">
        <v>0</v>
      </c>
      <c r="I229" s="5">
        <f>ROUND(ROUND(H229,2)*ROUND(G229,3),2)</f>
        <v>0</v>
      </c>
      <c r="O229">
        <f>(I229*21)/100</f>
        <v>0</v>
      </c>
      <c r="P229" t="s">
        <v>6</v>
      </c>
    </row>
    <row r="230" spans="1:16" x14ac:dyDescent="0.2">
      <c r="A230" s="4" t="s">
        <v>5</v>
      </c>
      <c r="E230" s="1" t="s">
        <v>4</v>
      </c>
    </row>
    <row r="231" spans="1:16" x14ac:dyDescent="0.2">
      <c r="A231" s="3" t="s">
        <v>3</v>
      </c>
      <c r="E231" s="2" t="s">
        <v>509</v>
      </c>
    </row>
    <row r="232" spans="1:16" ht="114.75" x14ac:dyDescent="0.2">
      <c r="A232" t="s">
        <v>1</v>
      </c>
      <c r="E232" s="1" t="s">
        <v>559</v>
      </c>
    </row>
    <row r="233" spans="1:16" ht="25.5" x14ac:dyDescent="0.2">
      <c r="A233" s="9" t="s">
        <v>11</v>
      </c>
      <c r="B233" s="10" t="s">
        <v>558</v>
      </c>
      <c r="C233" s="10" t="s">
        <v>557</v>
      </c>
      <c r="D233" s="9" t="s">
        <v>4</v>
      </c>
      <c r="E233" s="8" t="s">
        <v>556</v>
      </c>
      <c r="F233" s="7" t="s">
        <v>52</v>
      </c>
      <c r="G233" s="6">
        <v>64</v>
      </c>
      <c r="H233" s="5">
        <v>0</v>
      </c>
      <c r="I233" s="5">
        <f>ROUND(ROUND(H233,2)*ROUND(G233,3),2)</f>
        <v>0</v>
      </c>
      <c r="O233">
        <f>(I233*21)/100</f>
        <v>0</v>
      </c>
      <c r="P233" t="s">
        <v>6</v>
      </c>
    </row>
    <row r="234" spans="1:16" x14ac:dyDescent="0.2">
      <c r="A234" s="4" t="s">
        <v>5</v>
      </c>
      <c r="E234" s="1" t="s">
        <v>4</v>
      </c>
    </row>
    <row r="235" spans="1:16" x14ac:dyDescent="0.2">
      <c r="A235" s="3" t="s">
        <v>3</v>
      </c>
      <c r="E235" s="2" t="s">
        <v>509</v>
      </c>
    </row>
    <row r="236" spans="1:16" ht="140.25" x14ac:dyDescent="0.2">
      <c r="A236" t="s">
        <v>1</v>
      </c>
      <c r="E236" s="1" t="s">
        <v>555</v>
      </c>
    </row>
    <row r="237" spans="1:16" ht="25.5" x14ac:dyDescent="0.2">
      <c r="A237" s="9" t="s">
        <v>11</v>
      </c>
      <c r="B237" s="10" t="s">
        <v>554</v>
      </c>
      <c r="C237" s="10" t="s">
        <v>553</v>
      </c>
      <c r="D237" s="9" t="s">
        <v>4</v>
      </c>
      <c r="E237" s="8" t="s">
        <v>552</v>
      </c>
      <c r="F237" s="7" t="s">
        <v>52</v>
      </c>
      <c r="G237" s="6">
        <v>12</v>
      </c>
      <c r="H237" s="5">
        <v>0</v>
      </c>
      <c r="I237" s="5">
        <f>ROUND(ROUND(H237,2)*ROUND(G237,3),2)</f>
        <v>0</v>
      </c>
      <c r="O237">
        <f>(I237*21)/100</f>
        <v>0</v>
      </c>
      <c r="P237" t="s">
        <v>6</v>
      </c>
    </row>
    <row r="238" spans="1:16" x14ac:dyDescent="0.2">
      <c r="A238" s="4" t="s">
        <v>5</v>
      </c>
      <c r="E238" s="1" t="s">
        <v>4</v>
      </c>
    </row>
    <row r="239" spans="1:16" x14ac:dyDescent="0.2">
      <c r="A239" s="3" t="s">
        <v>3</v>
      </c>
      <c r="E239" s="2" t="s">
        <v>509</v>
      </c>
    </row>
    <row r="240" spans="1:16" ht="114.75" x14ac:dyDescent="0.2">
      <c r="A240" t="s">
        <v>1</v>
      </c>
      <c r="E240" s="1" t="s">
        <v>551</v>
      </c>
    </row>
    <row r="241" spans="1:16" ht="25.5" x14ac:dyDescent="0.2">
      <c r="A241" s="9" t="s">
        <v>11</v>
      </c>
      <c r="B241" s="10" t="s">
        <v>550</v>
      </c>
      <c r="C241" s="10" t="s">
        <v>549</v>
      </c>
      <c r="D241" s="9" t="s">
        <v>4</v>
      </c>
      <c r="E241" s="8" t="s">
        <v>548</v>
      </c>
      <c r="F241" s="7" t="s">
        <v>52</v>
      </c>
      <c r="G241" s="6">
        <v>12</v>
      </c>
      <c r="H241" s="5">
        <v>0</v>
      </c>
      <c r="I241" s="5">
        <f>ROUND(ROUND(H241,2)*ROUND(G241,3),2)</f>
        <v>0</v>
      </c>
      <c r="O241">
        <f>(I241*21)/100</f>
        <v>0</v>
      </c>
      <c r="P241" t="s">
        <v>6</v>
      </c>
    </row>
    <row r="242" spans="1:16" x14ac:dyDescent="0.2">
      <c r="A242" s="4" t="s">
        <v>5</v>
      </c>
      <c r="E242" s="1" t="s">
        <v>4</v>
      </c>
    </row>
    <row r="243" spans="1:16" x14ac:dyDescent="0.2">
      <c r="A243" s="3" t="s">
        <v>3</v>
      </c>
      <c r="E243" s="2" t="s">
        <v>509</v>
      </c>
    </row>
    <row r="244" spans="1:16" ht="140.25" x14ac:dyDescent="0.2">
      <c r="A244" t="s">
        <v>1</v>
      </c>
      <c r="E244" s="1" t="s">
        <v>547</v>
      </c>
    </row>
    <row r="245" spans="1:16" ht="25.5" x14ac:dyDescent="0.2">
      <c r="A245" s="9" t="s">
        <v>11</v>
      </c>
      <c r="B245" s="10" t="s">
        <v>546</v>
      </c>
      <c r="C245" s="10" t="s">
        <v>545</v>
      </c>
      <c r="D245" s="9" t="s">
        <v>4</v>
      </c>
      <c r="E245" s="8" t="s">
        <v>544</v>
      </c>
      <c r="F245" s="7" t="s">
        <v>52</v>
      </c>
      <c r="G245" s="6">
        <v>28</v>
      </c>
      <c r="H245" s="5">
        <v>0</v>
      </c>
      <c r="I245" s="5">
        <f>ROUND(ROUND(H245,2)*ROUND(G245,3),2)</f>
        <v>0</v>
      </c>
      <c r="O245">
        <f>(I245*21)/100</f>
        <v>0</v>
      </c>
      <c r="P245" t="s">
        <v>6</v>
      </c>
    </row>
    <row r="246" spans="1:16" x14ac:dyDescent="0.2">
      <c r="A246" s="4" t="s">
        <v>5</v>
      </c>
      <c r="E246" s="1" t="s">
        <v>4</v>
      </c>
    </row>
    <row r="247" spans="1:16" x14ac:dyDescent="0.2">
      <c r="A247" s="3" t="s">
        <v>3</v>
      </c>
      <c r="E247" s="2" t="s">
        <v>509</v>
      </c>
    </row>
    <row r="248" spans="1:16" ht="140.25" x14ac:dyDescent="0.2">
      <c r="A248" t="s">
        <v>1</v>
      </c>
      <c r="E248" s="1" t="s">
        <v>543</v>
      </c>
    </row>
    <row r="249" spans="1:16" ht="25.5" x14ac:dyDescent="0.2">
      <c r="A249" s="9" t="s">
        <v>11</v>
      </c>
      <c r="B249" s="10" t="s">
        <v>542</v>
      </c>
      <c r="C249" s="10" t="s">
        <v>541</v>
      </c>
      <c r="D249" s="9" t="s">
        <v>4</v>
      </c>
      <c r="E249" s="8" t="s">
        <v>540</v>
      </c>
      <c r="F249" s="7" t="s">
        <v>52</v>
      </c>
      <c r="G249" s="6">
        <v>28</v>
      </c>
      <c r="H249" s="5">
        <v>0</v>
      </c>
      <c r="I249" s="5">
        <f>ROUND(ROUND(H249,2)*ROUND(G249,3),2)</f>
        <v>0</v>
      </c>
      <c r="O249">
        <f>(I249*21)/100</f>
        <v>0</v>
      </c>
      <c r="P249" t="s">
        <v>6</v>
      </c>
    </row>
    <row r="250" spans="1:16" x14ac:dyDescent="0.2">
      <c r="A250" s="4" t="s">
        <v>5</v>
      </c>
      <c r="E250" s="1" t="s">
        <v>4</v>
      </c>
    </row>
    <row r="251" spans="1:16" x14ac:dyDescent="0.2">
      <c r="A251" s="3" t="s">
        <v>3</v>
      </c>
      <c r="E251" s="2" t="s">
        <v>509</v>
      </c>
    </row>
    <row r="252" spans="1:16" ht="140.25" x14ac:dyDescent="0.2">
      <c r="A252" t="s">
        <v>1</v>
      </c>
      <c r="E252" s="1" t="s">
        <v>539</v>
      </c>
    </row>
    <row r="253" spans="1:16" s="40" customFormat="1" x14ac:dyDescent="0.2">
      <c r="A253" s="34" t="s">
        <v>11</v>
      </c>
      <c r="B253" s="35" t="s">
        <v>538</v>
      </c>
      <c r="C253" s="35" t="s">
        <v>537</v>
      </c>
      <c r="D253" s="34" t="s">
        <v>4</v>
      </c>
      <c r="E253" s="36" t="s">
        <v>536</v>
      </c>
      <c r="F253" s="37" t="s">
        <v>52</v>
      </c>
      <c r="G253" s="38">
        <v>21</v>
      </c>
      <c r="H253" s="39">
        <v>0</v>
      </c>
      <c r="I253" s="39">
        <f>ROUND(ROUND(H253,2)*ROUND(G253,3),2)</f>
        <v>0</v>
      </c>
      <c r="O253" s="40">
        <f>(I253*21)/100</f>
        <v>0</v>
      </c>
      <c r="P253" s="40" t="s">
        <v>6</v>
      </c>
    </row>
    <row r="254" spans="1:16" x14ac:dyDescent="0.2">
      <c r="A254" s="4" t="s">
        <v>5</v>
      </c>
      <c r="E254" s="1" t="s">
        <v>4</v>
      </c>
    </row>
    <row r="255" spans="1:16" x14ac:dyDescent="0.2">
      <c r="A255" s="3" t="s">
        <v>3</v>
      </c>
      <c r="E255" s="2" t="s">
        <v>509</v>
      </c>
    </row>
    <row r="256" spans="1:16" ht="114.75" x14ac:dyDescent="0.2">
      <c r="A256" t="s">
        <v>1</v>
      </c>
      <c r="E256" s="1" t="s">
        <v>532</v>
      </c>
    </row>
    <row r="257" spans="1:16" x14ac:dyDescent="0.2">
      <c r="A257" s="9" t="s">
        <v>11</v>
      </c>
      <c r="B257" s="10" t="s">
        <v>535</v>
      </c>
      <c r="C257" s="10" t="s">
        <v>534</v>
      </c>
      <c r="D257" s="9" t="s">
        <v>4</v>
      </c>
      <c r="E257" s="8" t="s">
        <v>533</v>
      </c>
      <c r="F257" s="7" t="s">
        <v>52</v>
      </c>
      <c r="G257" s="6">
        <v>7</v>
      </c>
      <c r="H257" s="5">
        <v>0</v>
      </c>
      <c r="I257" s="5">
        <f>ROUND(ROUND(H257,2)*ROUND(G257,3),2)</f>
        <v>0</v>
      </c>
      <c r="O257">
        <f>(I257*21)/100</f>
        <v>0</v>
      </c>
      <c r="P257" t="s">
        <v>6</v>
      </c>
    </row>
    <row r="258" spans="1:16" x14ac:dyDescent="0.2">
      <c r="A258" s="4" t="s">
        <v>5</v>
      </c>
      <c r="E258" s="1" t="s">
        <v>4</v>
      </c>
    </row>
    <row r="259" spans="1:16" x14ac:dyDescent="0.2">
      <c r="A259" s="3" t="s">
        <v>3</v>
      </c>
      <c r="E259" s="2" t="s">
        <v>509</v>
      </c>
    </row>
    <row r="260" spans="1:16" ht="114.75" x14ac:dyDescent="0.2">
      <c r="A260" t="s">
        <v>1</v>
      </c>
      <c r="E260" s="1" t="s">
        <v>532</v>
      </c>
    </row>
    <row r="261" spans="1:16" s="40" customFormat="1" x14ac:dyDescent="0.2">
      <c r="A261" s="34" t="s">
        <v>11</v>
      </c>
      <c r="B261" s="35" t="s">
        <v>531</v>
      </c>
      <c r="C261" s="35" t="s">
        <v>530</v>
      </c>
      <c r="D261" s="34" t="s">
        <v>4</v>
      </c>
      <c r="E261" s="36" t="s">
        <v>529</v>
      </c>
      <c r="F261" s="37" t="s">
        <v>52</v>
      </c>
      <c r="G261" s="38">
        <v>21</v>
      </c>
      <c r="H261" s="39">
        <v>0</v>
      </c>
      <c r="I261" s="39">
        <f>ROUND(ROUND(H261,2)*ROUND(G261,3),2)</f>
        <v>0</v>
      </c>
      <c r="O261" s="40">
        <f>(I261*21)/100</f>
        <v>0</v>
      </c>
      <c r="P261" s="40" t="s">
        <v>6</v>
      </c>
    </row>
    <row r="262" spans="1:16" x14ac:dyDescent="0.2">
      <c r="A262" s="4" t="s">
        <v>5</v>
      </c>
      <c r="E262" s="1" t="s">
        <v>4</v>
      </c>
    </row>
    <row r="263" spans="1:16" x14ac:dyDescent="0.2">
      <c r="A263" s="3" t="s">
        <v>3</v>
      </c>
      <c r="E263" s="2" t="s">
        <v>509</v>
      </c>
    </row>
    <row r="264" spans="1:16" ht="127.5" x14ac:dyDescent="0.2">
      <c r="A264" t="s">
        <v>1</v>
      </c>
      <c r="E264" s="1" t="s">
        <v>525</v>
      </c>
    </row>
    <row r="265" spans="1:16" x14ac:dyDescent="0.2">
      <c r="A265" s="9" t="s">
        <v>11</v>
      </c>
      <c r="B265" s="10" t="s">
        <v>528</v>
      </c>
      <c r="C265" s="10" t="s">
        <v>527</v>
      </c>
      <c r="D265" s="9" t="s">
        <v>4</v>
      </c>
      <c r="E265" s="8" t="s">
        <v>526</v>
      </c>
      <c r="F265" s="7" t="s">
        <v>52</v>
      </c>
      <c r="G265" s="6">
        <v>7</v>
      </c>
      <c r="H265" s="5">
        <v>0</v>
      </c>
      <c r="I265" s="5">
        <f>ROUND(ROUND(H265,2)*ROUND(G265,3),2)</f>
        <v>0</v>
      </c>
      <c r="O265">
        <f>(I265*21)/100</f>
        <v>0</v>
      </c>
      <c r="P265" t="s">
        <v>6</v>
      </c>
    </row>
    <row r="266" spans="1:16" x14ac:dyDescent="0.2">
      <c r="A266" s="4" t="s">
        <v>5</v>
      </c>
      <c r="E266" s="1" t="s">
        <v>4</v>
      </c>
    </row>
    <row r="267" spans="1:16" x14ac:dyDescent="0.2">
      <c r="A267" s="3" t="s">
        <v>3</v>
      </c>
      <c r="E267" s="2" t="s">
        <v>509</v>
      </c>
    </row>
    <row r="268" spans="1:16" ht="127.5" x14ac:dyDescent="0.2">
      <c r="A268" t="s">
        <v>1</v>
      </c>
      <c r="E268" s="1" t="s">
        <v>525</v>
      </c>
    </row>
    <row r="269" spans="1:16" s="40" customFormat="1" x14ac:dyDescent="0.2">
      <c r="A269" s="34" t="s">
        <v>11</v>
      </c>
      <c r="B269" s="35" t="s">
        <v>524</v>
      </c>
      <c r="C269" s="35" t="s">
        <v>523</v>
      </c>
      <c r="D269" s="34" t="s">
        <v>4</v>
      </c>
      <c r="E269" s="36" t="s">
        <v>522</v>
      </c>
      <c r="F269" s="37" t="s">
        <v>52</v>
      </c>
      <c r="G269" s="38">
        <v>7</v>
      </c>
      <c r="H269" s="39">
        <v>0</v>
      </c>
      <c r="I269" s="39">
        <f>ROUND(ROUND(H269,2)*ROUND(G269,3),2)</f>
        <v>0</v>
      </c>
      <c r="O269" s="40">
        <f>(I269*21)/100</f>
        <v>0</v>
      </c>
      <c r="P269" s="40" t="s">
        <v>6</v>
      </c>
    </row>
    <row r="270" spans="1:16" x14ac:dyDescent="0.2">
      <c r="A270" s="4" t="s">
        <v>5</v>
      </c>
      <c r="E270" s="1" t="s">
        <v>4</v>
      </c>
    </row>
    <row r="271" spans="1:16" x14ac:dyDescent="0.2">
      <c r="A271" s="3" t="s">
        <v>3</v>
      </c>
      <c r="E271" s="2" t="s">
        <v>509</v>
      </c>
    </row>
    <row r="272" spans="1:16" ht="114.75" x14ac:dyDescent="0.2">
      <c r="A272" t="s">
        <v>1</v>
      </c>
      <c r="E272" s="1" t="s">
        <v>521</v>
      </c>
    </row>
    <row r="273" spans="1:16" s="40" customFormat="1" x14ac:dyDescent="0.2">
      <c r="A273" s="34" t="s">
        <v>11</v>
      </c>
      <c r="B273" s="35" t="s">
        <v>520</v>
      </c>
      <c r="C273" s="35" t="s">
        <v>519</v>
      </c>
      <c r="D273" s="34" t="s">
        <v>4</v>
      </c>
      <c r="E273" s="36" t="s">
        <v>518</v>
      </c>
      <c r="F273" s="37" t="s">
        <v>52</v>
      </c>
      <c r="G273" s="38">
        <v>7</v>
      </c>
      <c r="H273" s="39">
        <v>0</v>
      </c>
      <c r="I273" s="39">
        <f>ROUND(ROUND(H273,2)*ROUND(G273,3),2)</f>
        <v>0</v>
      </c>
      <c r="O273" s="40">
        <f>(I273*21)/100</f>
        <v>0</v>
      </c>
      <c r="P273" s="40" t="s">
        <v>6</v>
      </c>
    </row>
    <row r="274" spans="1:16" x14ac:dyDescent="0.2">
      <c r="A274" s="4" t="s">
        <v>5</v>
      </c>
      <c r="E274" s="1" t="s">
        <v>4</v>
      </c>
    </row>
    <row r="275" spans="1:16" x14ac:dyDescent="0.2">
      <c r="A275" s="3" t="s">
        <v>3</v>
      </c>
      <c r="E275" s="2" t="s">
        <v>509</v>
      </c>
    </row>
    <row r="276" spans="1:16" ht="127.5" x14ac:dyDescent="0.2">
      <c r="A276" t="s">
        <v>1</v>
      </c>
      <c r="E276" s="1" t="s">
        <v>517</v>
      </c>
    </row>
    <row r="277" spans="1:16" s="40" customFormat="1" x14ac:dyDescent="0.2">
      <c r="A277" s="34" t="s">
        <v>11</v>
      </c>
      <c r="B277" s="35" t="s">
        <v>516</v>
      </c>
      <c r="C277" s="35" t="s">
        <v>515</v>
      </c>
      <c r="D277" s="34" t="s">
        <v>4</v>
      </c>
      <c r="E277" s="36" t="s">
        <v>514</v>
      </c>
      <c r="F277" s="37" t="s">
        <v>52</v>
      </c>
      <c r="G277" s="38">
        <v>2</v>
      </c>
      <c r="H277" s="39">
        <v>0</v>
      </c>
      <c r="I277" s="39">
        <f>ROUND(ROUND(H277,2)*ROUND(G277,3),2)</f>
        <v>0</v>
      </c>
      <c r="O277" s="40">
        <f>(I277*21)/100</f>
        <v>0</v>
      </c>
      <c r="P277" s="40" t="s">
        <v>6</v>
      </c>
    </row>
    <row r="278" spans="1:16" x14ac:dyDescent="0.2">
      <c r="A278" s="4" t="s">
        <v>5</v>
      </c>
      <c r="E278" s="1" t="s">
        <v>4</v>
      </c>
    </row>
    <row r="279" spans="1:16" x14ac:dyDescent="0.2">
      <c r="A279" s="3" t="s">
        <v>3</v>
      </c>
      <c r="E279" s="2" t="s">
        <v>509</v>
      </c>
    </row>
    <row r="280" spans="1:16" ht="114.75" x14ac:dyDescent="0.2">
      <c r="A280" t="s">
        <v>1</v>
      </c>
      <c r="E280" s="1" t="s">
        <v>513</v>
      </c>
    </row>
    <row r="281" spans="1:16" s="40" customFormat="1" x14ac:dyDescent="0.2">
      <c r="A281" s="34" t="s">
        <v>11</v>
      </c>
      <c r="B281" s="35" t="s">
        <v>512</v>
      </c>
      <c r="C281" s="35" t="s">
        <v>511</v>
      </c>
      <c r="D281" s="34" t="s">
        <v>4</v>
      </c>
      <c r="E281" s="36" t="s">
        <v>510</v>
      </c>
      <c r="F281" s="37" t="s">
        <v>52</v>
      </c>
      <c r="G281" s="38">
        <v>2</v>
      </c>
      <c r="H281" s="39">
        <v>0</v>
      </c>
      <c r="I281" s="39">
        <f>ROUND(ROUND(H281,2)*ROUND(G281,3),2)</f>
        <v>0</v>
      </c>
      <c r="O281" s="40">
        <f>(I281*21)/100</f>
        <v>0</v>
      </c>
      <c r="P281" s="40" t="s">
        <v>6</v>
      </c>
    </row>
    <row r="282" spans="1:16" x14ac:dyDescent="0.2">
      <c r="A282" s="4" t="s">
        <v>5</v>
      </c>
      <c r="E282" s="1" t="s">
        <v>4</v>
      </c>
    </row>
    <row r="283" spans="1:16" x14ac:dyDescent="0.2">
      <c r="A283" s="3" t="s">
        <v>3</v>
      </c>
      <c r="E283" s="2" t="s">
        <v>509</v>
      </c>
    </row>
    <row r="284" spans="1:16" ht="127.5" x14ac:dyDescent="0.2">
      <c r="A284" t="s">
        <v>1</v>
      </c>
      <c r="E284" s="1" t="s">
        <v>508</v>
      </c>
    </row>
    <row r="285" spans="1:16" x14ac:dyDescent="0.2">
      <c r="A285" s="9" t="s">
        <v>11</v>
      </c>
      <c r="B285" s="10" t="s">
        <v>507</v>
      </c>
      <c r="C285" s="10" t="s">
        <v>506</v>
      </c>
      <c r="D285" s="9" t="s">
        <v>4</v>
      </c>
      <c r="E285" s="8" t="s">
        <v>505</v>
      </c>
      <c r="F285" s="7" t="s">
        <v>52</v>
      </c>
      <c r="G285" s="6">
        <v>13</v>
      </c>
      <c r="H285" s="5">
        <v>0</v>
      </c>
      <c r="I285" s="5">
        <f>ROUND(ROUND(H285,2)*ROUND(G285,3),2)</f>
        <v>0</v>
      </c>
      <c r="O285">
        <f>(I285*21)/100</f>
        <v>0</v>
      </c>
      <c r="P285" t="s">
        <v>6</v>
      </c>
    </row>
    <row r="286" spans="1:16" x14ac:dyDescent="0.2">
      <c r="A286" s="4" t="s">
        <v>5</v>
      </c>
      <c r="E286" s="1" t="s">
        <v>4</v>
      </c>
    </row>
    <row r="287" spans="1:16" x14ac:dyDescent="0.2">
      <c r="A287" s="3" t="s">
        <v>3</v>
      </c>
      <c r="E287" s="2" t="s">
        <v>139</v>
      </c>
    </row>
    <row r="288" spans="1:16" ht="63.75" x14ac:dyDescent="0.2">
      <c r="A288" t="s">
        <v>1</v>
      </c>
      <c r="E288" s="1" t="s">
        <v>504</v>
      </c>
    </row>
    <row r="289" spans="1:16" x14ac:dyDescent="0.2">
      <c r="A289" s="9" t="s">
        <v>11</v>
      </c>
      <c r="B289" s="10" t="s">
        <v>503</v>
      </c>
      <c r="C289" s="10" t="s">
        <v>502</v>
      </c>
      <c r="D289" s="9" t="s">
        <v>4</v>
      </c>
      <c r="E289" s="8" t="s">
        <v>501</v>
      </c>
      <c r="F289" s="7" t="s">
        <v>52</v>
      </c>
      <c r="G289" s="6">
        <v>13</v>
      </c>
      <c r="H289" s="5">
        <v>0</v>
      </c>
      <c r="I289" s="5">
        <f>ROUND(ROUND(H289,2)*ROUND(G289,3),2)</f>
        <v>0</v>
      </c>
      <c r="O289">
        <f>(I289*21)/100</f>
        <v>0</v>
      </c>
      <c r="P289" t="s">
        <v>6</v>
      </c>
    </row>
    <row r="290" spans="1:16" x14ac:dyDescent="0.2">
      <c r="A290" s="4" t="s">
        <v>5</v>
      </c>
      <c r="E290" s="1" t="s">
        <v>4</v>
      </c>
    </row>
    <row r="291" spans="1:16" x14ac:dyDescent="0.2">
      <c r="A291" s="3" t="s">
        <v>3</v>
      </c>
      <c r="E291" s="2" t="s">
        <v>139</v>
      </c>
    </row>
    <row r="292" spans="1:16" ht="127.5" x14ac:dyDescent="0.2">
      <c r="A292" t="s">
        <v>1</v>
      </c>
      <c r="E292" s="1" t="s">
        <v>500</v>
      </c>
    </row>
    <row r="293" spans="1:16" x14ac:dyDescent="0.2">
      <c r="A293" s="9" t="s">
        <v>11</v>
      </c>
      <c r="B293" s="10" t="s">
        <v>499</v>
      </c>
      <c r="C293" s="10" t="s">
        <v>498</v>
      </c>
      <c r="D293" s="9" t="s">
        <v>4</v>
      </c>
      <c r="E293" s="8" t="s">
        <v>497</v>
      </c>
      <c r="F293" s="7" t="s">
        <v>52</v>
      </c>
      <c r="G293" s="6">
        <v>1</v>
      </c>
      <c r="H293" s="5">
        <v>0</v>
      </c>
      <c r="I293" s="5">
        <f>ROUND(ROUND(H293,2)*ROUND(G293,3),2)</f>
        <v>0</v>
      </c>
      <c r="O293">
        <f>(I293*21)/100</f>
        <v>0</v>
      </c>
      <c r="P293" t="s">
        <v>6</v>
      </c>
    </row>
    <row r="294" spans="1:16" x14ac:dyDescent="0.2">
      <c r="A294" s="4" t="s">
        <v>5</v>
      </c>
      <c r="E294" s="1" t="s">
        <v>4</v>
      </c>
    </row>
    <row r="295" spans="1:16" x14ac:dyDescent="0.2">
      <c r="A295" s="3" t="s">
        <v>3</v>
      </c>
      <c r="E295" s="2" t="s">
        <v>492</v>
      </c>
    </row>
    <row r="296" spans="1:16" ht="114.75" x14ac:dyDescent="0.2">
      <c r="A296" t="s">
        <v>1</v>
      </c>
      <c r="E296" s="1" t="s">
        <v>496</v>
      </c>
    </row>
    <row r="297" spans="1:16" x14ac:dyDescent="0.2">
      <c r="A297" s="9" t="s">
        <v>11</v>
      </c>
      <c r="B297" s="10" t="s">
        <v>495</v>
      </c>
      <c r="C297" s="10" t="s">
        <v>494</v>
      </c>
      <c r="D297" s="9" t="s">
        <v>4</v>
      </c>
      <c r="E297" s="8" t="s">
        <v>493</v>
      </c>
      <c r="F297" s="7" t="s">
        <v>52</v>
      </c>
      <c r="G297" s="6">
        <v>1</v>
      </c>
      <c r="H297" s="5">
        <v>0</v>
      </c>
      <c r="I297" s="5">
        <f>ROUND(ROUND(H297,2)*ROUND(G297,3),2)</f>
        <v>0</v>
      </c>
      <c r="O297">
        <f>(I297*21)/100</f>
        <v>0</v>
      </c>
      <c r="P297" t="s">
        <v>6</v>
      </c>
    </row>
    <row r="298" spans="1:16" x14ac:dyDescent="0.2">
      <c r="A298" s="4" t="s">
        <v>5</v>
      </c>
      <c r="E298" s="1" t="s">
        <v>4</v>
      </c>
    </row>
    <row r="299" spans="1:16" x14ac:dyDescent="0.2">
      <c r="A299" s="3" t="s">
        <v>3</v>
      </c>
      <c r="E299" s="2" t="s">
        <v>492</v>
      </c>
    </row>
    <row r="300" spans="1:16" ht="102" x14ac:dyDescent="0.2">
      <c r="A300" t="s">
        <v>1</v>
      </c>
      <c r="E300" s="1" t="s">
        <v>491</v>
      </c>
    </row>
    <row r="301" spans="1:16" x14ac:dyDescent="0.2">
      <c r="A301" s="9" t="s">
        <v>11</v>
      </c>
      <c r="B301" s="10" t="s">
        <v>490</v>
      </c>
      <c r="C301" s="10" t="s">
        <v>489</v>
      </c>
      <c r="D301" s="9" t="s">
        <v>4</v>
      </c>
      <c r="E301" s="8" t="s">
        <v>488</v>
      </c>
      <c r="F301" s="7" t="s">
        <v>52</v>
      </c>
      <c r="G301" s="6">
        <v>15</v>
      </c>
      <c r="H301" s="5">
        <v>0</v>
      </c>
      <c r="I301" s="5">
        <f>ROUND(ROUND(H301,2)*ROUND(G301,3),2)</f>
        <v>0</v>
      </c>
      <c r="O301">
        <f>(I301*21)/100</f>
        <v>0</v>
      </c>
      <c r="P301" t="s">
        <v>6</v>
      </c>
    </row>
    <row r="302" spans="1:16" x14ac:dyDescent="0.2">
      <c r="A302" s="4" t="s">
        <v>5</v>
      </c>
      <c r="E302" s="1" t="s">
        <v>4</v>
      </c>
    </row>
    <row r="303" spans="1:16" x14ac:dyDescent="0.2">
      <c r="A303" s="3" t="s">
        <v>3</v>
      </c>
      <c r="E303" s="2" t="s">
        <v>2</v>
      </c>
    </row>
    <row r="304" spans="1:16" ht="114.75" x14ac:dyDescent="0.2">
      <c r="A304" t="s">
        <v>1</v>
      </c>
      <c r="E304" s="1" t="s">
        <v>487</v>
      </c>
    </row>
    <row r="305" spans="1:18" x14ac:dyDescent="0.2">
      <c r="A305" s="9" t="s">
        <v>11</v>
      </c>
      <c r="B305" s="10" t="s">
        <v>486</v>
      </c>
      <c r="C305" s="10" t="s">
        <v>485</v>
      </c>
      <c r="D305" s="9" t="s">
        <v>4</v>
      </c>
      <c r="E305" s="8" t="s">
        <v>484</v>
      </c>
      <c r="F305" s="7" t="s">
        <v>52</v>
      </c>
      <c r="G305" s="6">
        <v>15</v>
      </c>
      <c r="H305" s="5">
        <v>0</v>
      </c>
      <c r="I305" s="5">
        <f>ROUND(ROUND(H305,2)*ROUND(G305,3),2)</f>
        <v>0</v>
      </c>
      <c r="O305">
        <f>(I305*21)/100</f>
        <v>0</v>
      </c>
      <c r="P305" t="s">
        <v>6</v>
      </c>
    </row>
    <row r="306" spans="1:18" x14ac:dyDescent="0.2">
      <c r="A306" s="4" t="s">
        <v>5</v>
      </c>
      <c r="E306" s="1" t="s">
        <v>4</v>
      </c>
    </row>
    <row r="307" spans="1:18" x14ac:dyDescent="0.2">
      <c r="A307" s="3" t="s">
        <v>3</v>
      </c>
      <c r="E307" s="2" t="s">
        <v>2</v>
      </c>
    </row>
    <row r="308" spans="1:18" ht="127.5" x14ac:dyDescent="0.2">
      <c r="A308" t="s">
        <v>1</v>
      </c>
      <c r="E308" s="1" t="s">
        <v>483</v>
      </c>
    </row>
    <row r="309" spans="1:18" ht="12.75" customHeight="1" x14ac:dyDescent="0.2">
      <c r="A309" s="12" t="s">
        <v>67</v>
      </c>
      <c r="B309" s="12"/>
      <c r="C309" s="14" t="s">
        <v>482</v>
      </c>
      <c r="D309" s="12"/>
      <c r="E309" s="13" t="s">
        <v>481</v>
      </c>
      <c r="F309" s="12"/>
      <c r="G309" s="12"/>
      <c r="H309" s="12"/>
      <c r="I309" s="11">
        <f>0+Q309</f>
        <v>0</v>
      </c>
      <c r="O309">
        <f>0+R309</f>
        <v>0</v>
      </c>
      <c r="Q309">
        <f>0+I310+I314+I318+I322+I326+I330+I334+I338</f>
        <v>0</v>
      </c>
      <c r="R309">
        <f>0+O310+O314+O318+O322+O326+O330+O334+O338</f>
        <v>0</v>
      </c>
    </row>
    <row r="310" spans="1:18" x14ac:dyDescent="0.2">
      <c r="A310" s="9" t="s">
        <v>11</v>
      </c>
      <c r="B310" s="10" t="s">
        <v>480</v>
      </c>
      <c r="C310" s="10" t="s">
        <v>479</v>
      </c>
      <c r="D310" s="9" t="s">
        <v>4</v>
      </c>
      <c r="E310" s="8" t="s">
        <v>478</v>
      </c>
      <c r="F310" s="7" t="s">
        <v>52</v>
      </c>
      <c r="G310" s="6">
        <v>21</v>
      </c>
      <c r="H310" s="5">
        <v>0</v>
      </c>
      <c r="I310" s="5">
        <f>ROUND(ROUND(H310,2)*ROUND(G310,3),2)</f>
        <v>0</v>
      </c>
      <c r="O310">
        <f>(I310*21)/100</f>
        <v>0</v>
      </c>
      <c r="P310" t="s">
        <v>6</v>
      </c>
    </row>
    <row r="311" spans="1:18" x14ac:dyDescent="0.2">
      <c r="A311" s="4" t="s">
        <v>5</v>
      </c>
      <c r="E311" s="1" t="s">
        <v>4</v>
      </c>
    </row>
    <row r="312" spans="1:18" x14ac:dyDescent="0.2">
      <c r="A312" s="3" t="s">
        <v>3</v>
      </c>
      <c r="E312" s="2" t="s">
        <v>139</v>
      </c>
    </row>
    <row r="313" spans="1:18" ht="114.75" x14ac:dyDescent="0.2">
      <c r="A313" t="s">
        <v>1</v>
      </c>
      <c r="E313" s="1" t="s">
        <v>477</v>
      </c>
    </row>
    <row r="314" spans="1:18" x14ac:dyDescent="0.2">
      <c r="A314" s="9" t="s">
        <v>11</v>
      </c>
      <c r="B314" s="10" t="s">
        <v>476</v>
      </c>
      <c r="C314" s="10" t="s">
        <v>475</v>
      </c>
      <c r="D314" s="9" t="s">
        <v>4</v>
      </c>
      <c r="E314" s="8" t="s">
        <v>474</v>
      </c>
      <c r="F314" s="7" t="s">
        <v>52</v>
      </c>
      <c r="G314" s="6">
        <v>21</v>
      </c>
      <c r="H314" s="5">
        <v>0</v>
      </c>
      <c r="I314" s="5">
        <f>ROUND(ROUND(H314,2)*ROUND(G314,3),2)</f>
        <v>0</v>
      </c>
      <c r="O314">
        <f>(I314*21)/100</f>
        <v>0</v>
      </c>
      <c r="P314" t="s">
        <v>6</v>
      </c>
    </row>
    <row r="315" spans="1:18" x14ac:dyDescent="0.2">
      <c r="A315" s="4" t="s">
        <v>5</v>
      </c>
      <c r="E315" s="1" t="s">
        <v>4</v>
      </c>
    </row>
    <row r="316" spans="1:18" x14ac:dyDescent="0.2">
      <c r="A316" s="3" t="s">
        <v>3</v>
      </c>
      <c r="E316" s="2" t="s">
        <v>139</v>
      </c>
    </row>
    <row r="317" spans="1:18" ht="140.25" x14ac:dyDescent="0.2">
      <c r="A317" t="s">
        <v>1</v>
      </c>
      <c r="E317" s="1" t="s">
        <v>473</v>
      </c>
    </row>
    <row r="318" spans="1:18" x14ac:dyDescent="0.2">
      <c r="A318" s="9" t="s">
        <v>11</v>
      </c>
      <c r="B318" s="10" t="s">
        <v>472</v>
      </c>
      <c r="C318" s="10" t="s">
        <v>471</v>
      </c>
      <c r="D318" s="9" t="s">
        <v>4</v>
      </c>
      <c r="E318" s="8" t="s">
        <v>470</v>
      </c>
      <c r="F318" s="7" t="s">
        <v>52</v>
      </c>
      <c r="G318" s="6">
        <v>31</v>
      </c>
      <c r="H318" s="5">
        <v>0</v>
      </c>
      <c r="I318" s="5">
        <f>ROUND(ROUND(H318,2)*ROUND(G318,3),2)</f>
        <v>0</v>
      </c>
      <c r="O318">
        <f>(I318*21)/100</f>
        <v>0</v>
      </c>
      <c r="P318" t="s">
        <v>6</v>
      </c>
    </row>
    <row r="319" spans="1:18" x14ac:dyDescent="0.2">
      <c r="A319" s="4" t="s">
        <v>5</v>
      </c>
      <c r="E319" s="1" t="s">
        <v>4</v>
      </c>
    </row>
    <row r="320" spans="1:18" x14ac:dyDescent="0.2">
      <c r="A320" s="3" t="s">
        <v>3</v>
      </c>
      <c r="E320" s="2" t="s">
        <v>139</v>
      </c>
    </row>
    <row r="321" spans="1:16" ht="114.75" x14ac:dyDescent="0.2">
      <c r="A321" t="s">
        <v>1</v>
      </c>
      <c r="E321" s="1" t="s">
        <v>469</v>
      </c>
    </row>
    <row r="322" spans="1:16" x14ac:dyDescent="0.2">
      <c r="A322" s="9" t="s">
        <v>11</v>
      </c>
      <c r="B322" s="10" t="s">
        <v>468</v>
      </c>
      <c r="C322" s="10" t="s">
        <v>467</v>
      </c>
      <c r="D322" s="9" t="s">
        <v>4</v>
      </c>
      <c r="E322" s="8" t="s">
        <v>466</v>
      </c>
      <c r="F322" s="7" t="s">
        <v>52</v>
      </c>
      <c r="G322" s="6">
        <v>31</v>
      </c>
      <c r="H322" s="5">
        <v>0</v>
      </c>
      <c r="I322" s="5">
        <f>ROUND(ROUND(H322,2)*ROUND(G322,3),2)</f>
        <v>0</v>
      </c>
      <c r="O322">
        <f>(I322*21)/100</f>
        <v>0</v>
      </c>
      <c r="P322" t="s">
        <v>6</v>
      </c>
    </row>
    <row r="323" spans="1:16" x14ac:dyDescent="0.2">
      <c r="A323" s="4" t="s">
        <v>5</v>
      </c>
      <c r="E323" s="1" t="s">
        <v>4</v>
      </c>
    </row>
    <row r="324" spans="1:16" x14ac:dyDescent="0.2">
      <c r="A324" s="3" t="s">
        <v>3</v>
      </c>
      <c r="E324" s="2" t="s">
        <v>139</v>
      </c>
    </row>
    <row r="325" spans="1:16" ht="140.25" x14ac:dyDescent="0.2">
      <c r="A325" t="s">
        <v>1</v>
      </c>
      <c r="E325" s="1" t="s">
        <v>465</v>
      </c>
    </row>
    <row r="326" spans="1:16" x14ac:dyDescent="0.2">
      <c r="A326" s="9" t="s">
        <v>11</v>
      </c>
      <c r="B326" s="10" t="s">
        <v>464</v>
      </c>
      <c r="C326" s="10" t="s">
        <v>463</v>
      </c>
      <c r="D326" s="9" t="s">
        <v>4</v>
      </c>
      <c r="E326" s="8" t="s">
        <v>462</v>
      </c>
      <c r="F326" s="7" t="s">
        <v>52</v>
      </c>
      <c r="G326" s="6">
        <v>3</v>
      </c>
      <c r="H326" s="5">
        <v>0</v>
      </c>
      <c r="I326" s="5">
        <f>ROUND(ROUND(H326,2)*ROUND(G326,3),2)</f>
        <v>0</v>
      </c>
      <c r="O326">
        <f>(I326*21)/100</f>
        <v>0</v>
      </c>
      <c r="P326" t="s">
        <v>6</v>
      </c>
    </row>
    <row r="327" spans="1:16" x14ac:dyDescent="0.2">
      <c r="A327" s="4" t="s">
        <v>5</v>
      </c>
      <c r="E327" s="1" t="s">
        <v>4</v>
      </c>
    </row>
    <row r="328" spans="1:16" x14ac:dyDescent="0.2">
      <c r="A328" s="3" t="s">
        <v>3</v>
      </c>
      <c r="E328" s="2" t="s">
        <v>139</v>
      </c>
    </row>
    <row r="329" spans="1:16" ht="114.75" x14ac:dyDescent="0.2">
      <c r="A329" t="s">
        <v>1</v>
      </c>
      <c r="E329" s="1" t="s">
        <v>461</v>
      </c>
    </row>
    <row r="330" spans="1:16" x14ac:dyDescent="0.2">
      <c r="A330" s="9" t="s">
        <v>11</v>
      </c>
      <c r="B330" s="10" t="s">
        <v>460</v>
      </c>
      <c r="C330" s="10" t="s">
        <v>459</v>
      </c>
      <c r="D330" s="9" t="s">
        <v>4</v>
      </c>
      <c r="E330" s="8" t="s">
        <v>458</v>
      </c>
      <c r="F330" s="7" t="s">
        <v>52</v>
      </c>
      <c r="G330" s="6">
        <v>3</v>
      </c>
      <c r="H330" s="5">
        <v>0</v>
      </c>
      <c r="I330" s="5">
        <f>ROUND(ROUND(H330,2)*ROUND(G330,3),2)</f>
        <v>0</v>
      </c>
      <c r="O330">
        <f>(I330*21)/100</f>
        <v>0</v>
      </c>
      <c r="P330" t="s">
        <v>6</v>
      </c>
    </row>
    <row r="331" spans="1:16" x14ac:dyDescent="0.2">
      <c r="A331" s="4" t="s">
        <v>5</v>
      </c>
      <c r="E331" s="1" t="s">
        <v>4</v>
      </c>
    </row>
    <row r="332" spans="1:16" x14ac:dyDescent="0.2">
      <c r="A332" s="3" t="s">
        <v>3</v>
      </c>
      <c r="E332" s="2" t="s">
        <v>139</v>
      </c>
    </row>
    <row r="333" spans="1:16" ht="153" x14ac:dyDescent="0.2">
      <c r="A333" t="s">
        <v>1</v>
      </c>
      <c r="E333" s="1" t="s">
        <v>457</v>
      </c>
    </row>
    <row r="334" spans="1:16" x14ac:dyDescent="0.2">
      <c r="A334" s="9" t="s">
        <v>11</v>
      </c>
      <c r="B334" s="10" t="s">
        <v>456</v>
      </c>
      <c r="C334" s="10" t="s">
        <v>455</v>
      </c>
      <c r="D334" s="9" t="s">
        <v>4</v>
      </c>
      <c r="E334" s="8" t="s">
        <v>454</v>
      </c>
      <c r="F334" s="7" t="s">
        <v>52</v>
      </c>
      <c r="G334" s="6">
        <v>3</v>
      </c>
      <c r="H334" s="5">
        <v>0</v>
      </c>
      <c r="I334" s="5">
        <f>ROUND(ROUND(H334,2)*ROUND(G334,3),2)</f>
        <v>0</v>
      </c>
      <c r="O334">
        <f>(I334*21)/100</f>
        <v>0</v>
      </c>
      <c r="P334" t="s">
        <v>6</v>
      </c>
    </row>
    <row r="335" spans="1:16" x14ac:dyDescent="0.2">
      <c r="A335" s="4" t="s">
        <v>5</v>
      </c>
      <c r="E335" s="1" t="s">
        <v>4</v>
      </c>
    </row>
    <row r="336" spans="1:16" x14ac:dyDescent="0.2">
      <c r="A336" s="3" t="s">
        <v>3</v>
      </c>
      <c r="E336" s="2" t="s">
        <v>139</v>
      </c>
    </row>
    <row r="337" spans="1:18" ht="114.75" x14ac:dyDescent="0.2">
      <c r="A337" t="s">
        <v>1</v>
      </c>
      <c r="E337" s="1" t="s">
        <v>453</v>
      </c>
    </row>
    <row r="338" spans="1:18" x14ac:dyDescent="0.2">
      <c r="A338" s="9" t="s">
        <v>11</v>
      </c>
      <c r="B338" s="10" t="s">
        <v>452</v>
      </c>
      <c r="C338" s="10" t="s">
        <v>451</v>
      </c>
      <c r="D338" s="9" t="s">
        <v>4</v>
      </c>
      <c r="E338" s="8" t="s">
        <v>450</v>
      </c>
      <c r="F338" s="7" t="s">
        <v>52</v>
      </c>
      <c r="G338" s="6">
        <v>3</v>
      </c>
      <c r="H338" s="5">
        <v>0</v>
      </c>
      <c r="I338" s="5">
        <f>ROUND(ROUND(H338,2)*ROUND(G338,3),2)</f>
        <v>0</v>
      </c>
      <c r="O338">
        <f>(I338*21)/100</f>
        <v>0</v>
      </c>
      <c r="P338" t="s">
        <v>6</v>
      </c>
    </row>
    <row r="339" spans="1:18" x14ac:dyDescent="0.2">
      <c r="A339" s="4" t="s">
        <v>5</v>
      </c>
      <c r="E339" s="1" t="s">
        <v>4</v>
      </c>
    </row>
    <row r="340" spans="1:18" x14ac:dyDescent="0.2">
      <c r="A340" s="3" t="s">
        <v>3</v>
      </c>
      <c r="E340" s="2" t="s">
        <v>139</v>
      </c>
    </row>
    <row r="341" spans="1:18" ht="127.5" x14ac:dyDescent="0.2">
      <c r="A341" t="s">
        <v>1</v>
      </c>
      <c r="E341" s="1" t="s">
        <v>449</v>
      </c>
    </row>
    <row r="342" spans="1:18" ht="12.75" customHeight="1" x14ac:dyDescent="0.2">
      <c r="A342" s="12" t="s">
        <v>67</v>
      </c>
      <c r="B342" s="12"/>
      <c r="C342" s="14" t="s">
        <v>448</v>
      </c>
      <c r="D342" s="12"/>
      <c r="E342" s="13" t="s">
        <v>447</v>
      </c>
      <c r="F342" s="12"/>
      <c r="G342" s="12"/>
      <c r="H342" s="12"/>
      <c r="I342" s="11">
        <f>0+Q342</f>
        <v>0</v>
      </c>
      <c r="O342">
        <f>0+R342</f>
        <v>0</v>
      </c>
      <c r="Q342">
        <f>0+I343+I347+I351+I355+I359+I363+I367+I371+I375+I379+I383+I387+I391+I395+I399+I403+I407+I411+I415+I419+I423+I427+I431+I435+I439+I443+I447+I451+I455+I459+I463+I467+I471+I475+I479+I483+I487+I491+I495+I499+I503+I507+I511+I515+I519</f>
        <v>0</v>
      </c>
      <c r="R342">
        <f>0+O343+O347+O351+O355+O359+O363+O367+O371+O375+O379+O383+O387+O391+O395+O399+O403+O407+O411+O415+O419+O423+O427+O431+O435+O439+O443+O447+O451+O455+O459+O463+O467+O471+O475+O479+O483+O487+O491+O495+O499+O503+O507+O511+O515+O519</f>
        <v>0</v>
      </c>
    </row>
    <row r="343" spans="1:18" x14ac:dyDescent="0.2">
      <c r="A343" s="9" t="s">
        <v>11</v>
      </c>
      <c r="B343" s="10" t="s">
        <v>446</v>
      </c>
      <c r="C343" s="10" t="s">
        <v>445</v>
      </c>
      <c r="D343" s="9" t="s">
        <v>4</v>
      </c>
      <c r="E343" s="8" t="s">
        <v>444</v>
      </c>
      <c r="F343" s="7" t="s">
        <v>52</v>
      </c>
      <c r="G343" s="6">
        <v>8</v>
      </c>
      <c r="H343" s="5">
        <v>0</v>
      </c>
      <c r="I343" s="5">
        <f>ROUND(ROUND(H343,2)*ROUND(G343,3),2)</f>
        <v>0</v>
      </c>
      <c r="O343">
        <f>(I343*21)/100</f>
        <v>0</v>
      </c>
      <c r="P343" t="s">
        <v>6</v>
      </c>
    </row>
    <row r="344" spans="1:18" x14ac:dyDescent="0.2">
      <c r="A344" s="4" t="s">
        <v>5</v>
      </c>
      <c r="E344" s="1" t="s">
        <v>4</v>
      </c>
    </row>
    <row r="345" spans="1:18" x14ac:dyDescent="0.2">
      <c r="A345" s="3" t="s">
        <v>3</v>
      </c>
      <c r="E345" s="2" t="s">
        <v>205</v>
      </c>
    </row>
    <row r="346" spans="1:18" ht="38.25" x14ac:dyDescent="0.2">
      <c r="A346" t="s">
        <v>1</v>
      </c>
      <c r="E346" s="1" t="s">
        <v>440</v>
      </c>
    </row>
    <row r="347" spans="1:18" ht="25.5" x14ac:dyDescent="0.2">
      <c r="A347" s="9" t="s">
        <v>11</v>
      </c>
      <c r="B347" s="10" t="s">
        <v>443</v>
      </c>
      <c r="C347" s="10" t="s">
        <v>442</v>
      </c>
      <c r="D347" s="9" t="s">
        <v>4</v>
      </c>
      <c r="E347" s="8" t="s">
        <v>441</v>
      </c>
      <c r="F347" s="7" t="s">
        <v>52</v>
      </c>
      <c r="G347" s="6">
        <v>4</v>
      </c>
      <c r="H347" s="5">
        <v>0</v>
      </c>
      <c r="I347" s="5">
        <f>ROUND(ROUND(H347,2)*ROUND(G347,3),2)</f>
        <v>0</v>
      </c>
      <c r="O347">
        <f>(I347*21)/100</f>
        <v>0</v>
      </c>
      <c r="P347" t="s">
        <v>6</v>
      </c>
    </row>
    <row r="348" spans="1:18" x14ac:dyDescent="0.2">
      <c r="A348" s="4" t="s">
        <v>5</v>
      </c>
      <c r="E348" s="1" t="s">
        <v>4</v>
      </c>
    </row>
    <row r="349" spans="1:18" x14ac:dyDescent="0.2">
      <c r="A349" s="3" t="s">
        <v>3</v>
      </c>
      <c r="E349" s="2" t="s">
        <v>205</v>
      </c>
    </row>
    <row r="350" spans="1:18" ht="38.25" x14ac:dyDescent="0.2">
      <c r="A350" t="s">
        <v>1</v>
      </c>
      <c r="E350" s="1" t="s">
        <v>440</v>
      </c>
    </row>
    <row r="351" spans="1:18" x14ac:dyDescent="0.2">
      <c r="A351" s="9" t="s">
        <v>11</v>
      </c>
      <c r="B351" s="10" t="s">
        <v>439</v>
      </c>
      <c r="C351" s="10" t="s">
        <v>438</v>
      </c>
      <c r="D351" s="9" t="s">
        <v>4</v>
      </c>
      <c r="E351" s="8" t="s">
        <v>437</v>
      </c>
      <c r="F351" s="7" t="s">
        <v>52</v>
      </c>
      <c r="G351" s="6">
        <v>4</v>
      </c>
      <c r="H351" s="5">
        <v>0</v>
      </c>
      <c r="I351" s="5">
        <f>ROUND(ROUND(H351,2)*ROUND(G351,3),2)</f>
        <v>0</v>
      </c>
      <c r="O351">
        <f>(I351*21)/100</f>
        <v>0</v>
      </c>
      <c r="P351" t="s">
        <v>6</v>
      </c>
    </row>
    <row r="352" spans="1:18" x14ac:dyDescent="0.2">
      <c r="A352" s="4" t="s">
        <v>5</v>
      </c>
      <c r="E352" s="1" t="s">
        <v>4</v>
      </c>
    </row>
    <row r="353" spans="1:16" x14ac:dyDescent="0.2">
      <c r="A353" s="3" t="s">
        <v>3</v>
      </c>
      <c r="E353" s="2" t="s">
        <v>162</v>
      </c>
    </row>
    <row r="354" spans="1:16" ht="114.75" x14ac:dyDescent="0.2">
      <c r="A354" t="s">
        <v>1</v>
      </c>
      <c r="E354" s="1" t="s">
        <v>436</v>
      </c>
    </row>
    <row r="355" spans="1:16" x14ac:dyDescent="0.2">
      <c r="A355" s="9" t="s">
        <v>11</v>
      </c>
      <c r="B355" s="10" t="s">
        <v>435</v>
      </c>
      <c r="C355" s="10" t="s">
        <v>434</v>
      </c>
      <c r="D355" s="9" t="s">
        <v>4</v>
      </c>
      <c r="E355" s="8" t="s">
        <v>433</v>
      </c>
      <c r="F355" s="7" t="s">
        <v>52</v>
      </c>
      <c r="G355" s="6">
        <v>4</v>
      </c>
      <c r="H355" s="5">
        <v>0</v>
      </c>
      <c r="I355" s="5">
        <f>ROUND(ROUND(H355,2)*ROUND(G355,3),2)</f>
        <v>0</v>
      </c>
      <c r="O355">
        <f>(I355*21)/100</f>
        <v>0</v>
      </c>
      <c r="P355" t="s">
        <v>6</v>
      </c>
    </row>
    <row r="356" spans="1:16" x14ac:dyDescent="0.2">
      <c r="A356" s="4" t="s">
        <v>5</v>
      </c>
      <c r="E356" s="1" t="s">
        <v>4</v>
      </c>
    </row>
    <row r="357" spans="1:16" x14ac:dyDescent="0.2">
      <c r="A357" s="3" t="s">
        <v>3</v>
      </c>
      <c r="E357" s="2" t="s">
        <v>162</v>
      </c>
    </row>
    <row r="358" spans="1:16" ht="102" x14ac:dyDescent="0.2">
      <c r="A358" t="s">
        <v>1</v>
      </c>
      <c r="E358" s="1" t="s">
        <v>432</v>
      </c>
    </row>
    <row r="359" spans="1:16" x14ac:dyDescent="0.2">
      <c r="A359" s="9" t="s">
        <v>11</v>
      </c>
      <c r="B359" s="10" t="s">
        <v>431</v>
      </c>
      <c r="C359" s="10" t="s">
        <v>430</v>
      </c>
      <c r="D359" s="9" t="s">
        <v>4</v>
      </c>
      <c r="E359" s="8" t="s">
        <v>429</v>
      </c>
      <c r="F359" s="7" t="s">
        <v>52</v>
      </c>
      <c r="G359" s="6">
        <v>1</v>
      </c>
      <c r="H359" s="5">
        <v>0</v>
      </c>
      <c r="I359" s="5">
        <f>ROUND(ROUND(H359,2)*ROUND(G359,3),2)</f>
        <v>0</v>
      </c>
      <c r="O359">
        <f>(I359*21)/100</f>
        <v>0</v>
      </c>
      <c r="P359" t="s">
        <v>6</v>
      </c>
    </row>
    <row r="360" spans="1:16" x14ac:dyDescent="0.2">
      <c r="A360" s="4" t="s">
        <v>5</v>
      </c>
      <c r="E360" s="1" t="s">
        <v>4</v>
      </c>
    </row>
    <row r="361" spans="1:16" x14ac:dyDescent="0.2">
      <c r="A361" s="3" t="s">
        <v>3</v>
      </c>
      <c r="E361" s="2" t="s">
        <v>162</v>
      </c>
    </row>
    <row r="362" spans="1:16" ht="127.5" x14ac:dyDescent="0.2">
      <c r="A362" t="s">
        <v>1</v>
      </c>
      <c r="E362" s="1" t="s">
        <v>428</v>
      </c>
    </row>
    <row r="363" spans="1:16" x14ac:dyDescent="0.2">
      <c r="A363" s="9" t="s">
        <v>11</v>
      </c>
      <c r="B363" s="10" t="s">
        <v>427</v>
      </c>
      <c r="C363" s="10" t="s">
        <v>426</v>
      </c>
      <c r="D363" s="9" t="s">
        <v>4</v>
      </c>
      <c r="E363" s="8" t="s">
        <v>425</v>
      </c>
      <c r="F363" s="7" t="s">
        <v>52</v>
      </c>
      <c r="G363" s="6">
        <v>1</v>
      </c>
      <c r="H363" s="5">
        <v>0</v>
      </c>
      <c r="I363" s="5">
        <f>ROUND(ROUND(H363,2)*ROUND(G363,3),2)</f>
        <v>0</v>
      </c>
      <c r="O363">
        <f>(I363*21)/100</f>
        <v>0</v>
      </c>
      <c r="P363" t="s">
        <v>6</v>
      </c>
    </row>
    <row r="364" spans="1:16" x14ac:dyDescent="0.2">
      <c r="A364" s="4" t="s">
        <v>5</v>
      </c>
      <c r="E364" s="1" t="s">
        <v>4</v>
      </c>
    </row>
    <row r="365" spans="1:16" x14ac:dyDescent="0.2">
      <c r="A365" s="3" t="s">
        <v>3</v>
      </c>
      <c r="E365" s="2" t="s">
        <v>162</v>
      </c>
    </row>
    <row r="366" spans="1:16" ht="102" x14ac:dyDescent="0.2">
      <c r="A366" t="s">
        <v>1</v>
      </c>
      <c r="E366" s="1" t="s">
        <v>424</v>
      </c>
    </row>
    <row r="367" spans="1:16" x14ac:dyDescent="0.2">
      <c r="A367" s="9" t="s">
        <v>11</v>
      </c>
      <c r="B367" s="10" t="s">
        <v>423</v>
      </c>
      <c r="C367" s="10" t="s">
        <v>422</v>
      </c>
      <c r="D367" s="9" t="s">
        <v>4</v>
      </c>
      <c r="E367" s="8" t="s">
        <v>421</v>
      </c>
      <c r="F367" s="7" t="s">
        <v>52</v>
      </c>
      <c r="G367" s="6">
        <v>2</v>
      </c>
      <c r="H367" s="5">
        <v>0</v>
      </c>
      <c r="I367" s="5">
        <f>ROUND(ROUND(H367,2)*ROUND(G367,3),2)</f>
        <v>0</v>
      </c>
      <c r="O367">
        <f>(I367*21)/100</f>
        <v>0</v>
      </c>
      <c r="P367" t="s">
        <v>6</v>
      </c>
    </row>
    <row r="368" spans="1:16" x14ac:dyDescent="0.2">
      <c r="A368" s="4" t="s">
        <v>5</v>
      </c>
      <c r="E368" s="1" t="s">
        <v>4</v>
      </c>
    </row>
    <row r="369" spans="1:16" x14ac:dyDescent="0.2">
      <c r="A369" s="3" t="s">
        <v>3</v>
      </c>
      <c r="E369" s="2" t="s">
        <v>139</v>
      </c>
    </row>
    <row r="370" spans="1:16" ht="76.5" x14ac:dyDescent="0.2">
      <c r="A370" t="s">
        <v>1</v>
      </c>
      <c r="E370" s="1" t="s">
        <v>420</v>
      </c>
    </row>
    <row r="371" spans="1:16" ht="25.5" x14ac:dyDescent="0.2">
      <c r="A371" s="9" t="s">
        <v>11</v>
      </c>
      <c r="B371" s="10" t="s">
        <v>419</v>
      </c>
      <c r="C371" s="10" t="s">
        <v>418</v>
      </c>
      <c r="D371" s="9" t="s">
        <v>4</v>
      </c>
      <c r="E371" s="8" t="s">
        <v>417</v>
      </c>
      <c r="F371" s="7" t="s">
        <v>300</v>
      </c>
      <c r="G371" s="6">
        <v>24</v>
      </c>
      <c r="H371" s="5">
        <v>0</v>
      </c>
      <c r="I371" s="5">
        <f>ROUND(ROUND(H371,2)*ROUND(G371,3),2)</f>
        <v>0</v>
      </c>
      <c r="O371">
        <f>(I371*21)/100</f>
        <v>0</v>
      </c>
      <c r="P371" t="s">
        <v>6</v>
      </c>
    </row>
    <row r="372" spans="1:16" x14ac:dyDescent="0.2">
      <c r="A372" s="4" t="s">
        <v>5</v>
      </c>
      <c r="E372" s="1" t="s">
        <v>4</v>
      </c>
    </row>
    <row r="373" spans="1:16" x14ac:dyDescent="0.2">
      <c r="A373" s="3" t="s">
        <v>3</v>
      </c>
      <c r="E373" s="2" t="s">
        <v>412</v>
      </c>
    </row>
    <row r="374" spans="1:16" ht="127.5" x14ac:dyDescent="0.2">
      <c r="A374" t="s">
        <v>1</v>
      </c>
      <c r="E374" s="1" t="s">
        <v>416</v>
      </c>
    </row>
    <row r="375" spans="1:16" ht="25.5" x14ac:dyDescent="0.2">
      <c r="A375" s="9" t="s">
        <v>11</v>
      </c>
      <c r="B375" s="10" t="s">
        <v>415</v>
      </c>
      <c r="C375" s="10" t="s">
        <v>414</v>
      </c>
      <c r="D375" s="9" t="s">
        <v>4</v>
      </c>
      <c r="E375" s="8" t="s">
        <v>413</v>
      </c>
      <c r="F375" s="7" t="s">
        <v>300</v>
      </c>
      <c r="G375" s="6">
        <v>24</v>
      </c>
      <c r="H375" s="5">
        <v>0</v>
      </c>
      <c r="I375" s="5">
        <f>ROUND(ROUND(H375,2)*ROUND(G375,3),2)</f>
        <v>0</v>
      </c>
      <c r="O375">
        <f>(I375*21)/100</f>
        <v>0</v>
      </c>
      <c r="P375" t="s">
        <v>6</v>
      </c>
    </row>
    <row r="376" spans="1:16" x14ac:dyDescent="0.2">
      <c r="A376" s="4" t="s">
        <v>5</v>
      </c>
      <c r="E376" s="1" t="s">
        <v>4</v>
      </c>
    </row>
    <row r="377" spans="1:16" x14ac:dyDescent="0.2">
      <c r="A377" s="3" t="s">
        <v>3</v>
      </c>
      <c r="E377" s="2" t="s">
        <v>412</v>
      </c>
    </row>
    <row r="378" spans="1:16" ht="127.5" x14ac:dyDescent="0.2">
      <c r="A378" t="s">
        <v>1</v>
      </c>
      <c r="E378" s="1" t="s">
        <v>411</v>
      </c>
    </row>
    <row r="379" spans="1:16" x14ac:dyDescent="0.2">
      <c r="A379" s="9" t="s">
        <v>11</v>
      </c>
      <c r="B379" s="10" t="s">
        <v>410</v>
      </c>
      <c r="C379" s="10" t="s">
        <v>409</v>
      </c>
      <c r="D379" s="9" t="s">
        <v>4</v>
      </c>
      <c r="E379" s="8" t="s">
        <v>408</v>
      </c>
      <c r="F379" s="7" t="s">
        <v>52</v>
      </c>
      <c r="G379" s="6">
        <v>1</v>
      </c>
      <c r="H379" s="5">
        <v>0</v>
      </c>
      <c r="I379" s="5">
        <f>ROUND(ROUND(H379,2)*ROUND(G379,3),2)</f>
        <v>0</v>
      </c>
      <c r="O379">
        <f>(I379*21)/100</f>
        <v>0</v>
      </c>
      <c r="P379" t="s">
        <v>6</v>
      </c>
    </row>
    <row r="380" spans="1:16" x14ac:dyDescent="0.2">
      <c r="A380" s="4" t="s">
        <v>5</v>
      </c>
      <c r="E380" s="1" t="s">
        <v>4</v>
      </c>
    </row>
    <row r="381" spans="1:16" x14ac:dyDescent="0.2">
      <c r="A381" s="3" t="s">
        <v>3</v>
      </c>
      <c r="E381" s="2" t="s">
        <v>162</v>
      </c>
    </row>
    <row r="382" spans="1:16" ht="127.5" x14ac:dyDescent="0.2">
      <c r="A382" t="s">
        <v>1</v>
      </c>
      <c r="E382" s="1" t="s">
        <v>407</v>
      </c>
    </row>
    <row r="383" spans="1:16" x14ac:dyDescent="0.2">
      <c r="A383" s="9" t="s">
        <v>11</v>
      </c>
      <c r="B383" s="10" t="s">
        <v>406</v>
      </c>
      <c r="C383" s="10" t="s">
        <v>405</v>
      </c>
      <c r="D383" s="9" t="s">
        <v>4</v>
      </c>
      <c r="E383" s="8" t="s">
        <v>404</v>
      </c>
      <c r="F383" s="7" t="s">
        <v>52</v>
      </c>
      <c r="G383" s="6">
        <v>1</v>
      </c>
      <c r="H383" s="5">
        <v>0</v>
      </c>
      <c r="I383" s="5">
        <f>ROUND(ROUND(H383,2)*ROUND(G383,3),2)</f>
        <v>0</v>
      </c>
      <c r="O383">
        <f>(I383*21)/100</f>
        <v>0</v>
      </c>
      <c r="P383" t="s">
        <v>6</v>
      </c>
    </row>
    <row r="384" spans="1:16" x14ac:dyDescent="0.2">
      <c r="A384" s="4" t="s">
        <v>5</v>
      </c>
      <c r="E384" s="1" t="s">
        <v>4</v>
      </c>
    </row>
    <row r="385" spans="1:16" x14ac:dyDescent="0.2">
      <c r="A385" s="3" t="s">
        <v>3</v>
      </c>
      <c r="E385" s="2" t="s">
        <v>162</v>
      </c>
    </row>
    <row r="386" spans="1:16" ht="114.75" x14ac:dyDescent="0.2">
      <c r="A386" t="s">
        <v>1</v>
      </c>
      <c r="E386" s="1" t="s">
        <v>403</v>
      </c>
    </row>
    <row r="387" spans="1:16" x14ac:dyDescent="0.2">
      <c r="A387" s="9" t="s">
        <v>11</v>
      </c>
      <c r="B387" s="10" t="s">
        <v>402</v>
      </c>
      <c r="C387" s="10" t="s">
        <v>401</v>
      </c>
      <c r="D387" s="9" t="s">
        <v>4</v>
      </c>
      <c r="E387" s="8" t="s">
        <v>400</v>
      </c>
      <c r="F387" s="7" t="s">
        <v>52</v>
      </c>
      <c r="G387" s="6">
        <v>8</v>
      </c>
      <c r="H387" s="5">
        <v>0</v>
      </c>
      <c r="I387" s="5">
        <f>ROUND(ROUND(H387,2)*ROUND(G387,3),2)</f>
        <v>0</v>
      </c>
      <c r="O387">
        <f>(I387*21)/100</f>
        <v>0</v>
      </c>
      <c r="P387" t="s">
        <v>6</v>
      </c>
    </row>
    <row r="388" spans="1:16" x14ac:dyDescent="0.2">
      <c r="A388" s="4" t="s">
        <v>5</v>
      </c>
      <c r="E388" s="1" t="s">
        <v>4</v>
      </c>
    </row>
    <row r="389" spans="1:16" x14ac:dyDescent="0.2">
      <c r="A389" s="3" t="s">
        <v>3</v>
      </c>
      <c r="E389" s="2" t="s">
        <v>162</v>
      </c>
    </row>
    <row r="390" spans="1:16" ht="127.5" x14ac:dyDescent="0.2">
      <c r="A390" t="s">
        <v>1</v>
      </c>
      <c r="E390" s="1" t="s">
        <v>399</v>
      </c>
    </row>
    <row r="391" spans="1:16" x14ac:dyDescent="0.2">
      <c r="A391" s="9" t="s">
        <v>11</v>
      </c>
      <c r="B391" s="10" t="s">
        <v>398</v>
      </c>
      <c r="C391" s="10" t="s">
        <v>397</v>
      </c>
      <c r="D391" s="9" t="s">
        <v>4</v>
      </c>
      <c r="E391" s="8" t="s">
        <v>396</v>
      </c>
      <c r="F391" s="7" t="s">
        <v>52</v>
      </c>
      <c r="G391" s="6">
        <v>8</v>
      </c>
      <c r="H391" s="5">
        <v>0</v>
      </c>
      <c r="I391" s="5">
        <f>ROUND(ROUND(H391,2)*ROUND(G391,3),2)</f>
        <v>0</v>
      </c>
      <c r="O391">
        <f>(I391*21)/100</f>
        <v>0</v>
      </c>
      <c r="P391" t="s">
        <v>6</v>
      </c>
    </row>
    <row r="392" spans="1:16" x14ac:dyDescent="0.2">
      <c r="A392" s="4" t="s">
        <v>5</v>
      </c>
      <c r="E392" s="1" t="s">
        <v>4</v>
      </c>
    </row>
    <row r="393" spans="1:16" x14ac:dyDescent="0.2">
      <c r="A393" s="3" t="s">
        <v>3</v>
      </c>
      <c r="E393" s="2" t="s">
        <v>162</v>
      </c>
    </row>
    <row r="394" spans="1:16" ht="102" x14ac:dyDescent="0.2">
      <c r="A394" t="s">
        <v>1</v>
      </c>
      <c r="E394" s="1" t="s">
        <v>213</v>
      </c>
    </row>
    <row r="395" spans="1:16" x14ac:dyDescent="0.2">
      <c r="A395" s="9" t="s">
        <v>11</v>
      </c>
      <c r="B395" s="10" t="s">
        <v>395</v>
      </c>
      <c r="C395" s="10" t="s">
        <v>394</v>
      </c>
      <c r="D395" s="9" t="s">
        <v>4</v>
      </c>
      <c r="E395" s="8" t="s">
        <v>393</v>
      </c>
      <c r="F395" s="7" t="s">
        <v>52</v>
      </c>
      <c r="G395" s="6">
        <v>2</v>
      </c>
      <c r="H395" s="5">
        <v>0</v>
      </c>
      <c r="I395" s="5">
        <f>ROUND(ROUND(H395,2)*ROUND(G395,3),2)</f>
        <v>0</v>
      </c>
      <c r="O395">
        <f>(I395*21)/100</f>
        <v>0</v>
      </c>
      <c r="P395" t="s">
        <v>6</v>
      </c>
    </row>
    <row r="396" spans="1:16" x14ac:dyDescent="0.2">
      <c r="A396" s="4" t="s">
        <v>5</v>
      </c>
      <c r="E396" s="1" t="s">
        <v>4</v>
      </c>
    </row>
    <row r="397" spans="1:16" x14ac:dyDescent="0.2">
      <c r="A397" s="3" t="s">
        <v>3</v>
      </c>
      <c r="E397" s="2" t="s">
        <v>139</v>
      </c>
    </row>
    <row r="398" spans="1:16" ht="51" x14ac:dyDescent="0.2">
      <c r="A398" t="s">
        <v>1</v>
      </c>
      <c r="E398" s="1" t="s">
        <v>392</v>
      </c>
    </row>
    <row r="399" spans="1:16" x14ac:dyDescent="0.2">
      <c r="A399" s="9" t="s">
        <v>11</v>
      </c>
      <c r="B399" s="10" t="s">
        <v>391</v>
      </c>
      <c r="C399" s="10" t="s">
        <v>390</v>
      </c>
      <c r="D399" s="9" t="s">
        <v>4</v>
      </c>
      <c r="E399" s="8" t="s">
        <v>389</v>
      </c>
      <c r="F399" s="7" t="s">
        <v>52</v>
      </c>
      <c r="G399" s="6">
        <v>2</v>
      </c>
      <c r="H399" s="5">
        <v>0</v>
      </c>
      <c r="I399" s="5">
        <f>ROUND(ROUND(H399,2)*ROUND(G399,3),2)</f>
        <v>0</v>
      </c>
      <c r="O399">
        <f>(I399*21)/100</f>
        <v>0</v>
      </c>
      <c r="P399" t="s">
        <v>6</v>
      </c>
    </row>
    <row r="400" spans="1:16" x14ac:dyDescent="0.2">
      <c r="A400" s="4" t="s">
        <v>5</v>
      </c>
      <c r="E400" s="1" t="s">
        <v>4</v>
      </c>
    </row>
    <row r="401" spans="1:16" x14ac:dyDescent="0.2">
      <c r="A401" s="3" t="s">
        <v>3</v>
      </c>
      <c r="E401" s="2" t="s">
        <v>162</v>
      </c>
    </row>
    <row r="402" spans="1:16" ht="102" x14ac:dyDescent="0.2">
      <c r="A402" t="s">
        <v>1</v>
      </c>
      <c r="E402" s="1" t="s">
        <v>385</v>
      </c>
    </row>
    <row r="403" spans="1:16" x14ac:dyDescent="0.2">
      <c r="A403" s="9" t="s">
        <v>11</v>
      </c>
      <c r="B403" s="10" t="s">
        <v>388</v>
      </c>
      <c r="C403" s="10" t="s">
        <v>387</v>
      </c>
      <c r="D403" s="9" t="s">
        <v>4</v>
      </c>
      <c r="E403" s="8" t="s">
        <v>386</v>
      </c>
      <c r="F403" s="7" t="s">
        <v>52</v>
      </c>
      <c r="G403" s="6">
        <v>1</v>
      </c>
      <c r="H403" s="5">
        <v>0</v>
      </c>
      <c r="I403" s="5">
        <f>ROUND(ROUND(H403,2)*ROUND(G403,3),2)</f>
        <v>0</v>
      </c>
      <c r="O403">
        <f>(I403*21)/100</f>
        <v>0</v>
      </c>
      <c r="P403" t="s">
        <v>6</v>
      </c>
    </row>
    <row r="404" spans="1:16" x14ac:dyDescent="0.2">
      <c r="A404" s="4" t="s">
        <v>5</v>
      </c>
      <c r="E404" s="1" t="s">
        <v>4</v>
      </c>
    </row>
    <row r="405" spans="1:16" x14ac:dyDescent="0.2">
      <c r="A405" s="3" t="s">
        <v>3</v>
      </c>
      <c r="E405" s="2" t="s">
        <v>162</v>
      </c>
    </row>
    <row r="406" spans="1:16" ht="102" x14ac:dyDescent="0.2">
      <c r="A406" t="s">
        <v>1</v>
      </c>
      <c r="E406" s="1" t="s">
        <v>385</v>
      </c>
    </row>
    <row r="407" spans="1:16" x14ac:dyDescent="0.2">
      <c r="A407" s="9" t="s">
        <v>11</v>
      </c>
      <c r="B407" s="10" t="s">
        <v>384</v>
      </c>
      <c r="C407" s="10" t="s">
        <v>383</v>
      </c>
      <c r="D407" s="9" t="s">
        <v>4</v>
      </c>
      <c r="E407" s="8" t="s">
        <v>382</v>
      </c>
      <c r="F407" s="7" t="s">
        <v>52</v>
      </c>
      <c r="G407" s="6">
        <v>3</v>
      </c>
      <c r="H407" s="5">
        <v>0</v>
      </c>
      <c r="I407" s="5">
        <f>ROUND(ROUND(H407,2)*ROUND(G407,3),2)</f>
        <v>0</v>
      </c>
      <c r="O407">
        <f>(I407*21)/100</f>
        <v>0</v>
      </c>
      <c r="P407" t="s">
        <v>6</v>
      </c>
    </row>
    <row r="408" spans="1:16" x14ac:dyDescent="0.2">
      <c r="A408" s="4" t="s">
        <v>5</v>
      </c>
      <c r="E408" s="1" t="s">
        <v>4</v>
      </c>
    </row>
    <row r="409" spans="1:16" x14ac:dyDescent="0.2">
      <c r="A409" s="3" t="s">
        <v>3</v>
      </c>
      <c r="E409" s="2" t="s">
        <v>162</v>
      </c>
    </row>
    <row r="410" spans="1:16" ht="114.75" x14ac:dyDescent="0.2">
      <c r="A410" t="s">
        <v>1</v>
      </c>
      <c r="E410" s="1" t="s">
        <v>381</v>
      </c>
    </row>
    <row r="411" spans="1:16" x14ac:dyDescent="0.2">
      <c r="A411" s="9" t="s">
        <v>11</v>
      </c>
      <c r="B411" s="10" t="s">
        <v>380</v>
      </c>
      <c r="C411" s="10" t="s">
        <v>379</v>
      </c>
      <c r="D411" s="9" t="s">
        <v>4</v>
      </c>
      <c r="E411" s="8" t="s">
        <v>378</v>
      </c>
      <c r="F411" s="7" t="s">
        <v>52</v>
      </c>
      <c r="G411" s="6">
        <v>4</v>
      </c>
      <c r="H411" s="5">
        <v>0</v>
      </c>
      <c r="I411" s="5">
        <f>ROUND(ROUND(H411,2)*ROUND(G411,3),2)</f>
        <v>0</v>
      </c>
      <c r="O411">
        <f>(I411*21)/100</f>
        <v>0</v>
      </c>
      <c r="P411" t="s">
        <v>6</v>
      </c>
    </row>
    <row r="412" spans="1:16" x14ac:dyDescent="0.2">
      <c r="A412" s="4" t="s">
        <v>5</v>
      </c>
      <c r="E412" s="1" t="s">
        <v>4</v>
      </c>
    </row>
    <row r="413" spans="1:16" x14ac:dyDescent="0.2">
      <c r="A413" s="3" t="s">
        <v>3</v>
      </c>
      <c r="E413" s="2" t="s">
        <v>162</v>
      </c>
    </row>
    <row r="414" spans="1:16" ht="102" x14ac:dyDescent="0.2">
      <c r="A414" t="s">
        <v>1</v>
      </c>
      <c r="E414" s="1" t="s">
        <v>377</v>
      </c>
    </row>
    <row r="415" spans="1:16" x14ac:dyDescent="0.2">
      <c r="A415" s="9" t="s">
        <v>11</v>
      </c>
      <c r="B415" s="10" t="s">
        <v>376</v>
      </c>
      <c r="C415" s="10" t="s">
        <v>375</v>
      </c>
      <c r="D415" s="9" t="s">
        <v>4</v>
      </c>
      <c r="E415" s="8" t="s">
        <v>374</v>
      </c>
      <c r="F415" s="7" t="s">
        <v>52</v>
      </c>
      <c r="G415" s="6">
        <v>4</v>
      </c>
      <c r="H415" s="5">
        <v>0</v>
      </c>
      <c r="I415" s="5">
        <f>ROUND(ROUND(H415,2)*ROUND(G415,3),2)</f>
        <v>0</v>
      </c>
      <c r="O415">
        <f>(I415*21)/100</f>
        <v>0</v>
      </c>
      <c r="P415" t="s">
        <v>6</v>
      </c>
    </row>
    <row r="416" spans="1:16" x14ac:dyDescent="0.2">
      <c r="A416" s="4" t="s">
        <v>5</v>
      </c>
      <c r="E416" s="1" t="s">
        <v>4</v>
      </c>
    </row>
    <row r="417" spans="1:16" x14ac:dyDescent="0.2">
      <c r="A417" s="3" t="s">
        <v>3</v>
      </c>
      <c r="E417" s="2" t="s">
        <v>162</v>
      </c>
    </row>
    <row r="418" spans="1:16" ht="114.75" x14ac:dyDescent="0.2">
      <c r="A418" t="s">
        <v>1</v>
      </c>
      <c r="E418" s="1" t="s">
        <v>373</v>
      </c>
    </row>
    <row r="419" spans="1:16" x14ac:dyDescent="0.2">
      <c r="A419" s="9" t="s">
        <v>11</v>
      </c>
      <c r="B419" s="10" t="s">
        <v>372</v>
      </c>
      <c r="C419" s="10" t="s">
        <v>371</v>
      </c>
      <c r="D419" s="9" t="s">
        <v>4</v>
      </c>
      <c r="E419" s="8" t="s">
        <v>370</v>
      </c>
      <c r="F419" s="7" t="s">
        <v>52</v>
      </c>
      <c r="G419" s="6">
        <v>1</v>
      </c>
      <c r="H419" s="5">
        <v>0</v>
      </c>
      <c r="I419" s="5">
        <f>ROUND(ROUND(H419,2)*ROUND(G419,3),2)</f>
        <v>0</v>
      </c>
      <c r="O419">
        <f>(I419*21)/100</f>
        <v>0</v>
      </c>
      <c r="P419" t="s">
        <v>6</v>
      </c>
    </row>
    <row r="420" spans="1:16" x14ac:dyDescent="0.2">
      <c r="A420" s="4" t="s">
        <v>5</v>
      </c>
      <c r="E420" s="1" t="s">
        <v>4</v>
      </c>
    </row>
    <row r="421" spans="1:16" x14ac:dyDescent="0.2">
      <c r="A421" s="3" t="s">
        <v>3</v>
      </c>
      <c r="E421" s="2" t="s">
        <v>365</v>
      </c>
    </row>
    <row r="422" spans="1:16" ht="102" x14ac:dyDescent="0.2">
      <c r="A422" t="s">
        <v>1</v>
      </c>
      <c r="E422" s="1" t="s">
        <v>369</v>
      </c>
    </row>
    <row r="423" spans="1:16" x14ac:dyDescent="0.2">
      <c r="A423" s="9" t="s">
        <v>11</v>
      </c>
      <c r="B423" s="10" t="s">
        <v>368</v>
      </c>
      <c r="C423" s="10" t="s">
        <v>367</v>
      </c>
      <c r="D423" s="9" t="s">
        <v>4</v>
      </c>
      <c r="E423" s="8" t="s">
        <v>366</v>
      </c>
      <c r="F423" s="7" t="s">
        <v>52</v>
      </c>
      <c r="G423" s="6">
        <v>1</v>
      </c>
      <c r="H423" s="5">
        <v>0</v>
      </c>
      <c r="I423" s="5">
        <f>ROUND(ROUND(H423,2)*ROUND(G423,3),2)</f>
        <v>0</v>
      </c>
      <c r="O423">
        <f>(I423*21)/100</f>
        <v>0</v>
      </c>
      <c r="P423" t="s">
        <v>6</v>
      </c>
    </row>
    <row r="424" spans="1:16" x14ac:dyDescent="0.2">
      <c r="A424" s="4" t="s">
        <v>5</v>
      </c>
      <c r="E424" s="1" t="s">
        <v>4</v>
      </c>
    </row>
    <row r="425" spans="1:16" x14ac:dyDescent="0.2">
      <c r="A425" s="3" t="s">
        <v>3</v>
      </c>
      <c r="E425" s="2" t="s">
        <v>365</v>
      </c>
    </row>
    <row r="426" spans="1:16" ht="114.75" x14ac:dyDescent="0.2">
      <c r="A426" t="s">
        <v>1</v>
      </c>
      <c r="E426" s="1" t="s">
        <v>364</v>
      </c>
    </row>
    <row r="427" spans="1:16" x14ac:dyDescent="0.2">
      <c r="A427" s="9" t="s">
        <v>11</v>
      </c>
      <c r="B427" s="10" t="s">
        <v>363</v>
      </c>
      <c r="C427" s="10" t="s">
        <v>362</v>
      </c>
      <c r="D427" s="9" t="s">
        <v>4</v>
      </c>
      <c r="E427" s="8" t="s">
        <v>361</v>
      </c>
      <c r="F427" s="7" t="s">
        <v>52</v>
      </c>
      <c r="G427" s="6">
        <v>3</v>
      </c>
      <c r="H427" s="5">
        <v>0</v>
      </c>
      <c r="I427" s="5">
        <f>ROUND(ROUND(H427,2)*ROUND(G427,3),2)</f>
        <v>0</v>
      </c>
      <c r="O427">
        <f>(I427*21)/100</f>
        <v>0</v>
      </c>
      <c r="P427" t="s">
        <v>6</v>
      </c>
    </row>
    <row r="428" spans="1:16" x14ac:dyDescent="0.2">
      <c r="A428" s="4" t="s">
        <v>5</v>
      </c>
      <c r="E428" s="1" t="s">
        <v>4</v>
      </c>
    </row>
    <row r="429" spans="1:16" x14ac:dyDescent="0.2">
      <c r="A429" s="3" t="s">
        <v>3</v>
      </c>
      <c r="E429" s="2" t="s">
        <v>162</v>
      </c>
    </row>
    <row r="430" spans="1:16" ht="114.75" x14ac:dyDescent="0.2">
      <c r="A430" t="s">
        <v>1</v>
      </c>
      <c r="E430" s="1" t="s">
        <v>360</v>
      </c>
    </row>
    <row r="431" spans="1:16" x14ac:dyDescent="0.2">
      <c r="A431" s="9" t="s">
        <v>11</v>
      </c>
      <c r="B431" s="10" t="s">
        <v>359</v>
      </c>
      <c r="C431" s="10" t="s">
        <v>358</v>
      </c>
      <c r="D431" s="9" t="s">
        <v>4</v>
      </c>
      <c r="E431" s="8" t="s">
        <v>357</v>
      </c>
      <c r="F431" s="7" t="s">
        <v>52</v>
      </c>
      <c r="G431" s="6">
        <v>3</v>
      </c>
      <c r="H431" s="5">
        <v>0</v>
      </c>
      <c r="I431" s="5">
        <f>ROUND(ROUND(H431,2)*ROUND(G431,3),2)</f>
        <v>0</v>
      </c>
      <c r="O431">
        <f>(I431*21)/100</f>
        <v>0</v>
      </c>
      <c r="P431" t="s">
        <v>6</v>
      </c>
    </row>
    <row r="432" spans="1:16" x14ac:dyDescent="0.2">
      <c r="A432" s="4" t="s">
        <v>5</v>
      </c>
      <c r="E432" s="1" t="s">
        <v>4</v>
      </c>
    </row>
    <row r="433" spans="1:16" x14ac:dyDescent="0.2">
      <c r="A433" s="3" t="s">
        <v>3</v>
      </c>
      <c r="E433" s="2" t="s">
        <v>162</v>
      </c>
    </row>
    <row r="434" spans="1:16" ht="114.75" x14ac:dyDescent="0.2">
      <c r="A434" t="s">
        <v>1</v>
      </c>
      <c r="E434" s="1" t="s">
        <v>356</v>
      </c>
    </row>
    <row r="435" spans="1:16" x14ac:dyDescent="0.2">
      <c r="A435" s="9" t="s">
        <v>11</v>
      </c>
      <c r="B435" s="10" t="s">
        <v>355</v>
      </c>
      <c r="C435" s="10" t="s">
        <v>354</v>
      </c>
      <c r="D435" s="9" t="s">
        <v>4</v>
      </c>
      <c r="E435" s="8" t="s">
        <v>353</v>
      </c>
      <c r="F435" s="7" t="s">
        <v>52</v>
      </c>
      <c r="G435" s="6">
        <v>75</v>
      </c>
      <c r="H435" s="5">
        <v>0</v>
      </c>
      <c r="I435" s="5">
        <f>ROUND(ROUND(H435,2)*ROUND(G435,3),2)</f>
        <v>0</v>
      </c>
      <c r="O435">
        <f>(I435*21)/100</f>
        <v>0</v>
      </c>
      <c r="P435" t="s">
        <v>6</v>
      </c>
    </row>
    <row r="436" spans="1:16" x14ac:dyDescent="0.2">
      <c r="A436" s="4" t="s">
        <v>5</v>
      </c>
      <c r="E436" s="1" t="s">
        <v>4</v>
      </c>
    </row>
    <row r="437" spans="1:16" x14ac:dyDescent="0.2">
      <c r="A437" s="3" t="s">
        <v>3</v>
      </c>
      <c r="E437" s="2" t="s">
        <v>205</v>
      </c>
    </row>
    <row r="438" spans="1:16" ht="102" x14ac:dyDescent="0.2">
      <c r="A438" t="s">
        <v>1</v>
      </c>
      <c r="E438" s="1" t="s">
        <v>352</v>
      </c>
    </row>
    <row r="439" spans="1:16" x14ac:dyDescent="0.2">
      <c r="A439" s="9" t="s">
        <v>11</v>
      </c>
      <c r="B439" s="10" t="s">
        <v>351</v>
      </c>
      <c r="C439" s="10" t="s">
        <v>350</v>
      </c>
      <c r="D439" s="9" t="s">
        <v>4</v>
      </c>
      <c r="E439" s="8" t="s">
        <v>349</v>
      </c>
      <c r="F439" s="7" t="s">
        <v>52</v>
      </c>
      <c r="G439" s="6">
        <v>75</v>
      </c>
      <c r="H439" s="5">
        <v>0</v>
      </c>
      <c r="I439" s="5">
        <f>ROUND(ROUND(H439,2)*ROUND(G439,3),2)</f>
        <v>0</v>
      </c>
      <c r="O439">
        <f>(I439*21)/100</f>
        <v>0</v>
      </c>
      <c r="P439" t="s">
        <v>6</v>
      </c>
    </row>
    <row r="440" spans="1:16" x14ac:dyDescent="0.2">
      <c r="A440" s="4" t="s">
        <v>5</v>
      </c>
      <c r="E440" s="1" t="s">
        <v>4</v>
      </c>
    </row>
    <row r="441" spans="1:16" x14ac:dyDescent="0.2">
      <c r="A441" s="3" t="s">
        <v>3</v>
      </c>
      <c r="E441" s="2" t="s">
        <v>205</v>
      </c>
    </row>
    <row r="442" spans="1:16" ht="102" x14ac:dyDescent="0.2">
      <c r="A442" t="s">
        <v>1</v>
      </c>
      <c r="E442" s="1" t="s">
        <v>348</v>
      </c>
    </row>
    <row r="443" spans="1:16" ht="25.5" x14ac:dyDescent="0.2">
      <c r="A443" s="9" t="s">
        <v>11</v>
      </c>
      <c r="B443" s="10" t="s">
        <v>347</v>
      </c>
      <c r="C443" s="10" t="s">
        <v>346</v>
      </c>
      <c r="D443" s="9" t="s">
        <v>4</v>
      </c>
      <c r="E443" s="8" t="s">
        <v>345</v>
      </c>
      <c r="F443" s="7" t="s">
        <v>52</v>
      </c>
      <c r="G443" s="6">
        <v>2</v>
      </c>
      <c r="H443" s="5">
        <v>0</v>
      </c>
      <c r="I443" s="5">
        <f>ROUND(ROUND(H443,2)*ROUND(G443,3),2)</f>
        <v>0</v>
      </c>
      <c r="O443">
        <f>(I443*21)/100</f>
        <v>0</v>
      </c>
      <c r="P443" t="s">
        <v>6</v>
      </c>
    </row>
    <row r="444" spans="1:16" x14ac:dyDescent="0.2">
      <c r="A444" s="4" t="s">
        <v>5</v>
      </c>
      <c r="E444" s="1" t="s">
        <v>4</v>
      </c>
    </row>
    <row r="445" spans="1:16" x14ac:dyDescent="0.2">
      <c r="A445" s="3" t="s">
        <v>3</v>
      </c>
      <c r="E445" s="2" t="s">
        <v>162</v>
      </c>
    </row>
    <row r="446" spans="1:16" ht="114.75" x14ac:dyDescent="0.2">
      <c r="A446" t="s">
        <v>1</v>
      </c>
      <c r="E446" s="1" t="s">
        <v>344</v>
      </c>
    </row>
    <row r="447" spans="1:16" ht="25.5" x14ac:dyDescent="0.2">
      <c r="A447" s="9" t="s">
        <v>11</v>
      </c>
      <c r="B447" s="10" t="s">
        <v>343</v>
      </c>
      <c r="C447" s="10" t="s">
        <v>342</v>
      </c>
      <c r="D447" s="9" t="s">
        <v>4</v>
      </c>
      <c r="E447" s="8" t="s">
        <v>341</v>
      </c>
      <c r="F447" s="7" t="s">
        <v>52</v>
      </c>
      <c r="G447" s="6">
        <v>2</v>
      </c>
      <c r="H447" s="5">
        <v>0</v>
      </c>
      <c r="I447" s="5">
        <f>ROUND(ROUND(H447,2)*ROUND(G447,3),2)</f>
        <v>0</v>
      </c>
      <c r="O447">
        <f>(I447*21)/100</f>
        <v>0</v>
      </c>
      <c r="P447" t="s">
        <v>6</v>
      </c>
    </row>
    <row r="448" spans="1:16" x14ac:dyDescent="0.2">
      <c r="A448" s="4" t="s">
        <v>5</v>
      </c>
      <c r="E448" s="1" t="s">
        <v>4</v>
      </c>
    </row>
    <row r="449" spans="1:16" x14ac:dyDescent="0.2">
      <c r="A449" s="3" t="s">
        <v>3</v>
      </c>
      <c r="E449" s="2" t="s">
        <v>162</v>
      </c>
    </row>
    <row r="450" spans="1:16" ht="102" x14ac:dyDescent="0.2">
      <c r="A450" t="s">
        <v>1</v>
      </c>
      <c r="E450" s="1" t="s">
        <v>340</v>
      </c>
    </row>
    <row r="451" spans="1:16" ht="25.5" x14ac:dyDescent="0.2">
      <c r="A451" s="9" t="s">
        <v>11</v>
      </c>
      <c r="B451" s="10" t="s">
        <v>339</v>
      </c>
      <c r="C451" s="10" t="s">
        <v>338</v>
      </c>
      <c r="D451" s="9" t="s">
        <v>4</v>
      </c>
      <c r="E451" s="8" t="s">
        <v>337</v>
      </c>
      <c r="F451" s="7" t="s">
        <v>52</v>
      </c>
      <c r="G451" s="6">
        <v>3</v>
      </c>
      <c r="H451" s="5">
        <v>0</v>
      </c>
      <c r="I451" s="5">
        <f>ROUND(ROUND(H451,2)*ROUND(G451,3),2)</f>
        <v>0</v>
      </c>
      <c r="O451">
        <f>(I451*21)/100</f>
        <v>0</v>
      </c>
      <c r="P451" t="s">
        <v>6</v>
      </c>
    </row>
    <row r="452" spans="1:16" x14ac:dyDescent="0.2">
      <c r="A452" s="4" t="s">
        <v>5</v>
      </c>
      <c r="E452" s="1" t="s">
        <v>4</v>
      </c>
    </row>
    <row r="453" spans="1:16" x14ac:dyDescent="0.2">
      <c r="A453" s="3" t="s">
        <v>3</v>
      </c>
      <c r="E453" s="2" t="s">
        <v>162</v>
      </c>
    </row>
    <row r="454" spans="1:16" ht="114.75" x14ac:dyDescent="0.2">
      <c r="A454" t="s">
        <v>1</v>
      </c>
      <c r="E454" s="1" t="s">
        <v>336</v>
      </c>
    </row>
    <row r="455" spans="1:16" ht="25.5" x14ac:dyDescent="0.2">
      <c r="A455" s="9" t="s">
        <v>11</v>
      </c>
      <c r="B455" s="10" t="s">
        <v>335</v>
      </c>
      <c r="C455" s="10" t="s">
        <v>334</v>
      </c>
      <c r="D455" s="9" t="s">
        <v>4</v>
      </c>
      <c r="E455" s="8" t="s">
        <v>333</v>
      </c>
      <c r="F455" s="7" t="s">
        <v>52</v>
      </c>
      <c r="G455" s="6">
        <v>3</v>
      </c>
      <c r="H455" s="5">
        <v>0</v>
      </c>
      <c r="I455" s="5">
        <f>ROUND(ROUND(H455,2)*ROUND(G455,3),2)</f>
        <v>0</v>
      </c>
      <c r="O455">
        <f>(I455*21)/100</f>
        <v>0</v>
      </c>
      <c r="P455" t="s">
        <v>6</v>
      </c>
    </row>
    <row r="456" spans="1:16" x14ac:dyDescent="0.2">
      <c r="A456" s="4" t="s">
        <v>5</v>
      </c>
      <c r="E456" s="1" t="s">
        <v>4</v>
      </c>
    </row>
    <row r="457" spans="1:16" x14ac:dyDescent="0.2">
      <c r="A457" s="3" t="s">
        <v>3</v>
      </c>
      <c r="E457" s="2" t="s">
        <v>162</v>
      </c>
    </row>
    <row r="458" spans="1:16" ht="102" x14ac:dyDescent="0.2">
      <c r="A458" t="s">
        <v>1</v>
      </c>
      <c r="E458" s="1" t="s">
        <v>332</v>
      </c>
    </row>
    <row r="459" spans="1:16" ht="25.5" x14ac:dyDescent="0.2">
      <c r="A459" s="9" t="s">
        <v>11</v>
      </c>
      <c r="B459" s="10" t="s">
        <v>331</v>
      </c>
      <c r="C459" s="10" t="s">
        <v>330</v>
      </c>
      <c r="D459" s="9" t="s">
        <v>4</v>
      </c>
      <c r="E459" s="8" t="s">
        <v>329</v>
      </c>
      <c r="F459" s="7" t="s">
        <v>52</v>
      </c>
      <c r="G459" s="6">
        <v>1</v>
      </c>
      <c r="H459" s="5">
        <v>0</v>
      </c>
      <c r="I459" s="5">
        <f>ROUND(ROUND(H459,2)*ROUND(G459,3),2)</f>
        <v>0</v>
      </c>
      <c r="O459">
        <f>(I459*21)/100</f>
        <v>0</v>
      </c>
      <c r="P459" t="s">
        <v>6</v>
      </c>
    </row>
    <row r="460" spans="1:16" x14ac:dyDescent="0.2">
      <c r="A460" s="4" t="s">
        <v>5</v>
      </c>
      <c r="E460" s="1" t="s">
        <v>4</v>
      </c>
    </row>
    <row r="461" spans="1:16" x14ac:dyDescent="0.2">
      <c r="A461" s="3" t="s">
        <v>3</v>
      </c>
      <c r="E461" s="2" t="s">
        <v>162</v>
      </c>
    </row>
    <row r="462" spans="1:16" ht="127.5" x14ac:dyDescent="0.2">
      <c r="A462" t="s">
        <v>1</v>
      </c>
      <c r="E462" s="1" t="s">
        <v>328</v>
      </c>
    </row>
    <row r="463" spans="1:16" ht="25.5" x14ac:dyDescent="0.2">
      <c r="A463" s="9" t="s">
        <v>11</v>
      </c>
      <c r="B463" s="10" t="s">
        <v>327</v>
      </c>
      <c r="C463" s="10" t="s">
        <v>326</v>
      </c>
      <c r="D463" s="9" t="s">
        <v>4</v>
      </c>
      <c r="E463" s="8" t="s">
        <v>325</v>
      </c>
      <c r="F463" s="7" t="s">
        <v>52</v>
      </c>
      <c r="G463" s="6">
        <v>1</v>
      </c>
      <c r="H463" s="5">
        <v>0</v>
      </c>
      <c r="I463" s="5">
        <f>ROUND(ROUND(H463,2)*ROUND(G463,3),2)</f>
        <v>0</v>
      </c>
      <c r="O463">
        <f>(I463*21)/100</f>
        <v>0</v>
      </c>
      <c r="P463" t="s">
        <v>6</v>
      </c>
    </row>
    <row r="464" spans="1:16" x14ac:dyDescent="0.2">
      <c r="A464" s="4" t="s">
        <v>5</v>
      </c>
      <c r="E464" s="1" t="s">
        <v>4</v>
      </c>
    </row>
    <row r="465" spans="1:16" x14ac:dyDescent="0.2">
      <c r="A465" s="3" t="s">
        <v>3</v>
      </c>
      <c r="E465" s="2" t="s">
        <v>162</v>
      </c>
    </row>
    <row r="466" spans="1:16" ht="114.75" x14ac:dyDescent="0.2">
      <c r="A466" t="s">
        <v>1</v>
      </c>
      <c r="E466" s="1" t="s">
        <v>324</v>
      </c>
    </row>
    <row r="467" spans="1:16" x14ac:dyDescent="0.2">
      <c r="A467" s="9" t="s">
        <v>11</v>
      </c>
      <c r="B467" s="10" t="s">
        <v>323</v>
      </c>
      <c r="C467" s="10" t="s">
        <v>322</v>
      </c>
      <c r="D467" s="9" t="s">
        <v>4</v>
      </c>
      <c r="E467" s="8" t="s">
        <v>321</v>
      </c>
      <c r="F467" s="7" t="s">
        <v>52</v>
      </c>
      <c r="G467" s="6">
        <v>2</v>
      </c>
      <c r="H467" s="5">
        <v>0</v>
      </c>
      <c r="I467" s="5">
        <f>ROUND(ROUND(H467,2)*ROUND(G467,3),2)</f>
        <v>0</v>
      </c>
      <c r="O467">
        <f>(I467*21)/100</f>
        <v>0</v>
      </c>
      <c r="P467" t="s">
        <v>6</v>
      </c>
    </row>
    <row r="468" spans="1:16" x14ac:dyDescent="0.2">
      <c r="A468" s="4" t="s">
        <v>5</v>
      </c>
      <c r="E468" s="1" t="s">
        <v>4</v>
      </c>
    </row>
    <row r="469" spans="1:16" x14ac:dyDescent="0.2">
      <c r="A469" s="3" t="s">
        <v>3</v>
      </c>
      <c r="E469" s="2" t="s">
        <v>162</v>
      </c>
    </row>
    <row r="470" spans="1:16" ht="127.5" x14ac:dyDescent="0.2">
      <c r="A470" t="s">
        <v>1</v>
      </c>
      <c r="E470" s="1" t="s">
        <v>320</v>
      </c>
    </row>
    <row r="471" spans="1:16" x14ac:dyDescent="0.2">
      <c r="A471" s="9" t="s">
        <v>11</v>
      </c>
      <c r="B471" s="10" t="s">
        <v>319</v>
      </c>
      <c r="C471" s="10" t="s">
        <v>318</v>
      </c>
      <c r="D471" s="9" t="s">
        <v>4</v>
      </c>
      <c r="E471" s="8" t="s">
        <v>317</v>
      </c>
      <c r="F471" s="7" t="s">
        <v>52</v>
      </c>
      <c r="G471" s="6">
        <v>2</v>
      </c>
      <c r="H471" s="5">
        <v>0</v>
      </c>
      <c r="I471" s="5">
        <f>ROUND(ROUND(H471,2)*ROUND(G471,3),2)</f>
        <v>0</v>
      </c>
      <c r="O471">
        <f>(I471*21)/100</f>
        <v>0</v>
      </c>
      <c r="P471" t="s">
        <v>6</v>
      </c>
    </row>
    <row r="472" spans="1:16" x14ac:dyDescent="0.2">
      <c r="A472" s="4" t="s">
        <v>5</v>
      </c>
      <c r="E472" s="1" t="s">
        <v>4</v>
      </c>
    </row>
    <row r="473" spans="1:16" x14ac:dyDescent="0.2">
      <c r="A473" s="3" t="s">
        <v>3</v>
      </c>
      <c r="E473" s="2" t="s">
        <v>162</v>
      </c>
    </row>
    <row r="474" spans="1:16" ht="102" x14ac:dyDescent="0.2">
      <c r="A474" t="s">
        <v>1</v>
      </c>
      <c r="E474" s="1" t="s">
        <v>316</v>
      </c>
    </row>
    <row r="475" spans="1:16" ht="25.5" x14ac:dyDescent="0.2">
      <c r="A475" s="9" t="s">
        <v>11</v>
      </c>
      <c r="B475" s="10" t="s">
        <v>315</v>
      </c>
      <c r="C475" s="10" t="s">
        <v>314</v>
      </c>
      <c r="D475" s="9" t="s">
        <v>4</v>
      </c>
      <c r="E475" s="8" t="s">
        <v>313</v>
      </c>
      <c r="F475" s="7" t="s">
        <v>52</v>
      </c>
      <c r="G475" s="6">
        <v>3</v>
      </c>
      <c r="H475" s="5">
        <v>0</v>
      </c>
      <c r="I475" s="5">
        <f>ROUND(ROUND(H475,2)*ROUND(G475,3),2)</f>
        <v>0</v>
      </c>
      <c r="O475">
        <f>(I475*21)/100</f>
        <v>0</v>
      </c>
      <c r="P475" t="s">
        <v>6</v>
      </c>
    </row>
    <row r="476" spans="1:16" x14ac:dyDescent="0.2">
      <c r="A476" s="4" t="s">
        <v>5</v>
      </c>
      <c r="E476" s="1" t="s">
        <v>4</v>
      </c>
    </row>
    <row r="477" spans="1:16" x14ac:dyDescent="0.2">
      <c r="A477" s="3" t="s">
        <v>3</v>
      </c>
      <c r="E477" s="2" t="s">
        <v>205</v>
      </c>
    </row>
    <row r="478" spans="1:16" ht="140.25" x14ac:dyDescent="0.2">
      <c r="A478" t="s">
        <v>1</v>
      </c>
      <c r="E478" s="1" t="s">
        <v>312</v>
      </c>
    </row>
    <row r="479" spans="1:16" ht="25.5" x14ac:dyDescent="0.2">
      <c r="A479" s="9" t="s">
        <v>11</v>
      </c>
      <c r="B479" s="10" t="s">
        <v>311</v>
      </c>
      <c r="C479" s="10" t="s">
        <v>310</v>
      </c>
      <c r="D479" s="9" t="s">
        <v>4</v>
      </c>
      <c r="E479" s="8" t="s">
        <v>309</v>
      </c>
      <c r="F479" s="7" t="s">
        <v>52</v>
      </c>
      <c r="G479" s="6">
        <v>3</v>
      </c>
      <c r="H479" s="5">
        <v>0</v>
      </c>
      <c r="I479" s="5">
        <f>ROUND(ROUND(H479,2)*ROUND(G479,3),2)</f>
        <v>0</v>
      </c>
      <c r="O479">
        <f>(I479*21)/100</f>
        <v>0</v>
      </c>
      <c r="P479" t="s">
        <v>6</v>
      </c>
    </row>
    <row r="480" spans="1:16" x14ac:dyDescent="0.2">
      <c r="A480" s="4" t="s">
        <v>5</v>
      </c>
      <c r="E480" s="1" t="s">
        <v>4</v>
      </c>
    </row>
    <row r="481" spans="1:16" x14ac:dyDescent="0.2">
      <c r="A481" s="3" t="s">
        <v>3</v>
      </c>
      <c r="E481" s="2" t="s">
        <v>205</v>
      </c>
    </row>
    <row r="482" spans="1:16" ht="114.75" x14ac:dyDescent="0.2">
      <c r="A482" t="s">
        <v>1</v>
      </c>
      <c r="E482" s="1" t="s">
        <v>308</v>
      </c>
    </row>
    <row r="483" spans="1:16" ht="25.5" x14ac:dyDescent="0.2">
      <c r="A483" s="9" t="s">
        <v>11</v>
      </c>
      <c r="B483" s="10" t="s">
        <v>307</v>
      </c>
      <c r="C483" s="10" t="s">
        <v>306</v>
      </c>
      <c r="D483" s="9" t="s">
        <v>4</v>
      </c>
      <c r="E483" s="8" t="s">
        <v>305</v>
      </c>
      <c r="F483" s="7" t="s">
        <v>52</v>
      </c>
      <c r="G483" s="6">
        <v>1</v>
      </c>
      <c r="H483" s="5">
        <v>0</v>
      </c>
      <c r="I483" s="5">
        <f>ROUND(ROUND(H483,2)*ROUND(G483,3),2)</f>
        <v>0</v>
      </c>
      <c r="O483">
        <f>(I483*21)/100</f>
        <v>0</v>
      </c>
      <c r="P483" t="s">
        <v>6</v>
      </c>
    </row>
    <row r="484" spans="1:16" x14ac:dyDescent="0.2">
      <c r="A484" s="4" t="s">
        <v>5</v>
      </c>
      <c r="E484" s="1" t="s">
        <v>4</v>
      </c>
    </row>
    <row r="485" spans="1:16" x14ac:dyDescent="0.2">
      <c r="A485" s="3" t="s">
        <v>3</v>
      </c>
      <c r="E485" s="2" t="s">
        <v>205</v>
      </c>
    </row>
    <row r="486" spans="1:16" ht="89.25" x14ac:dyDescent="0.2">
      <c r="A486" t="s">
        <v>1</v>
      </c>
      <c r="E486" s="1" t="s">
        <v>304</v>
      </c>
    </row>
    <row r="487" spans="1:16" ht="25.5" x14ac:dyDescent="0.2">
      <c r="A487" s="9" t="s">
        <v>11</v>
      </c>
      <c r="B487" s="10" t="s">
        <v>303</v>
      </c>
      <c r="C487" s="10" t="s">
        <v>302</v>
      </c>
      <c r="D487" s="9" t="s">
        <v>4</v>
      </c>
      <c r="E487" s="8" t="s">
        <v>301</v>
      </c>
      <c r="F487" s="7" t="s">
        <v>300</v>
      </c>
      <c r="G487" s="6">
        <v>24</v>
      </c>
      <c r="H487" s="5">
        <v>0</v>
      </c>
      <c r="I487" s="5">
        <f>ROUND(ROUND(H487,2)*ROUND(G487,3),2)</f>
        <v>0</v>
      </c>
      <c r="O487">
        <f>(I487*21)/100</f>
        <v>0</v>
      </c>
      <c r="P487" t="s">
        <v>6</v>
      </c>
    </row>
    <row r="488" spans="1:16" x14ac:dyDescent="0.2">
      <c r="A488" s="4" t="s">
        <v>5</v>
      </c>
      <c r="E488" s="1" t="s">
        <v>4</v>
      </c>
    </row>
    <row r="489" spans="1:16" x14ac:dyDescent="0.2">
      <c r="A489" s="3" t="s">
        <v>3</v>
      </c>
      <c r="E489" s="2" t="s">
        <v>205</v>
      </c>
    </row>
    <row r="490" spans="1:16" ht="114.75" x14ac:dyDescent="0.2">
      <c r="A490" t="s">
        <v>1</v>
      </c>
      <c r="E490" s="1" t="s">
        <v>299</v>
      </c>
    </row>
    <row r="491" spans="1:16" x14ac:dyDescent="0.2">
      <c r="A491" s="9" t="s">
        <v>11</v>
      </c>
      <c r="B491" s="10" t="s">
        <v>298</v>
      </c>
      <c r="C491" s="10" t="s">
        <v>297</v>
      </c>
      <c r="D491" s="9" t="s">
        <v>4</v>
      </c>
      <c r="E491" s="8" t="s">
        <v>296</v>
      </c>
      <c r="F491" s="7" t="s">
        <v>52</v>
      </c>
      <c r="G491" s="6">
        <v>2</v>
      </c>
      <c r="H491" s="5">
        <v>0</v>
      </c>
      <c r="I491" s="5">
        <f>ROUND(ROUND(H491,2)*ROUND(G491,3),2)</f>
        <v>0</v>
      </c>
      <c r="O491">
        <f>(I491*21)/100</f>
        <v>0</v>
      </c>
      <c r="P491" t="s">
        <v>6</v>
      </c>
    </row>
    <row r="492" spans="1:16" x14ac:dyDescent="0.2">
      <c r="A492" s="4" t="s">
        <v>5</v>
      </c>
      <c r="E492" s="1" t="s">
        <v>4</v>
      </c>
    </row>
    <row r="493" spans="1:16" x14ac:dyDescent="0.2">
      <c r="A493" s="3" t="s">
        <v>3</v>
      </c>
      <c r="E493" s="2" t="s">
        <v>205</v>
      </c>
    </row>
    <row r="494" spans="1:16" ht="89.25" x14ac:dyDescent="0.2">
      <c r="A494" t="s">
        <v>1</v>
      </c>
      <c r="E494" s="1" t="s">
        <v>295</v>
      </c>
    </row>
    <row r="495" spans="1:16" x14ac:dyDescent="0.2">
      <c r="A495" s="9" t="s">
        <v>11</v>
      </c>
      <c r="B495" s="10" t="s">
        <v>294</v>
      </c>
      <c r="C495" s="10" t="s">
        <v>293</v>
      </c>
      <c r="D495" s="9" t="s">
        <v>4</v>
      </c>
      <c r="E495" s="8" t="s">
        <v>292</v>
      </c>
      <c r="F495" s="7" t="s">
        <v>52</v>
      </c>
      <c r="G495" s="6">
        <v>2</v>
      </c>
      <c r="H495" s="5">
        <v>0</v>
      </c>
      <c r="I495" s="5">
        <f>ROUND(ROUND(H495,2)*ROUND(G495,3),2)</f>
        <v>0</v>
      </c>
      <c r="O495">
        <f>(I495*21)/100</f>
        <v>0</v>
      </c>
      <c r="P495" t="s">
        <v>6</v>
      </c>
    </row>
    <row r="496" spans="1:16" x14ac:dyDescent="0.2">
      <c r="A496" s="4" t="s">
        <v>5</v>
      </c>
      <c r="E496" s="1" t="s">
        <v>4</v>
      </c>
    </row>
    <row r="497" spans="1:16" x14ac:dyDescent="0.2">
      <c r="A497" s="3" t="s">
        <v>3</v>
      </c>
      <c r="E497" s="2" t="s">
        <v>205</v>
      </c>
    </row>
    <row r="498" spans="1:16" ht="102" x14ac:dyDescent="0.2">
      <c r="A498" t="s">
        <v>1</v>
      </c>
      <c r="E498" s="1" t="s">
        <v>291</v>
      </c>
    </row>
    <row r="499" spans="1:16" x14ac:dyDescent="0.2">
      <c r="A499" s="9" t="s">
        <v>11</v>
      </c>
      <c r="B499" s="10" t="s">
        <v>290</v>
      </c>
      <c r="C499" s="10" t="s">
        <v>289</v>
      </c>
      <c r="D499" s="9" t="s">
        <v>4</v>
      </c>
      <c r="E499" s="8" t="s">
        <v>288</v>
      </c>
      <c r="F499" s="7" t="s">
        <v>52</v>
      </c>
      <c r="G499" s="6">
        <v>1</v>
      </c>
      <c r="H499" s="5">
        <v>0</v>
      </c>
      <c r="I499" s="5">
        <f>ROUND(ROUND(H499,2)*ROUND(G499,3),2)</f>
        <v>0</v>
      </c>
      <c r="O499">
        <f>(I499*21)/100</f>
        <v>0</v>
      </c>
      <c r="P499" t="s">
        <v>6</v>
      </c>
    </row>
    <row r="500" spans="1:16" x14ac:dyDescent="0.2">
      <c r="A500" s="4" t="s">
        <v>5</v>
      </c>
      <c r="E500" s="1" t="s">
        <v>4</v>
      </c>
    </row>
    <row r="501" spans="1:16" x14ac:dyDescent="0.2">
      <c r="A501" s="3" t="s">
        <v>3</v>
      </c>
      <c r="E501" s="2" t="s">
        <v>205</v>
      </c>
    </row>
    <row r="502" spans="1:16" ht="102" x14ac:dyDescent="0.2">
      <c r="A502" t="s">
        <v>1</v>
      </c>
      <c r="E502" s="1" t="s">
        <v>287</v>
      </c>
    </row>
    <row r="503" spans="1:16" x14ac:dyDescent="0.2">
      <c r="A503" s="9" t="s">
        <v>11</v>
      </c>
      <c r="B503" s="10" t="s">
        <v>286</v>
      </c>
      <c r="C503" s="10" t="s">
        <v>285</v>
      </c>
      <c r="D503" s="9" t="s">
        <v>4</v>
      </c>
      <c r="E503" s="8" t="s">
        <v>284</v>
      </c>
      <c r="F503" s="7" t="s">
        <v>52</v>
      </c>
      <c r="G503" s="6">
        <v>1</v>
      </c>
      <c r="H503" s="5">
        <v>0</v>
      </c>
      <c r="I503" s="5">
        <f>ROUND(ROUND(H503,2)*ROUND(G503,3),2)</f>
        <v>0</v>
      </c>
      <c r="O503">
        <f>(I503*21)/100</f>
        <v>0</v>
      </c>
      <c r="P503" t="s">
        <v>6</v>
      </c>
    </row>
    <row r="504" spans="1:16" x14ac:dyDescent="0.2">
      <c r="A504" s="4" t="s">
        <v>5</v>
      </c>
      <c r="E504" s="1" t="s">
        <v>4</v>
      </c>
    </row>
    <row r="505" spans="1:16" x14ac:dyDescent="0.2">
      <c r="A505" s="3" t="s">
        <v>3</v>
      </c>
      <c r="E505" s="2" t="s">
        <v>205</v>
      </c>
    </row>
    <row r="506" spans="1:16" ht="114.75" x14ac:dyDescent="0.2">
      <c r="A506" t="s">
        <v>1</v>
      </c>
      <c r="E506" s="1" t="s">
        <v>283</v>
      </c>
    </row>
    <row r="507" spans="1:16" x14ac:dyDescent="0.2">
      <c r="A507" s="9" t="s">
        <v>11</v>
      </c>
      <c r="B507" s="10" t="s">
        <v>282</v>
      </c>
      <c r="C507" s="10" t="s">
        <v>281</v>
      </c>
      <c r="D507" s="9" t="s">
        <v>4</v>
      </c>
      <c r="E507" s="8" t="s">
        <v>280</v>
      </c>
      <c r="F507" s="7" t="s">
        <v>52</v>
      </c>
      <c r="G507" s="6">
        <v>1</v>
      </c>
      <c r="H507" s="5">
        <v>0</v>
      </c>
      <c r="I507" s="5">
        <f>ROUND(ROUND(H507,2)*ROUND(G507,3),2)</f>
        <v>0</v>
      </c>
      <c r="O507">
        <f>(I507*21)/100</f>
        <v>0</v>
      </c>
      <c r="P507" t="s">
        <v>6</v>
      </c>
    </row>
    <row r="508" spans="1:16" x14ac:dyDescent="0.2">
      <c r="A508" s="4" t="s">
        <v>5</v>
      </c>
      <c r="E508" s="1" t="s">
        <v>4</v>
      </c>
    </row>
    <row r="509" spans="1:16" x14ac:dyDescent="0.2">
      <c r="A509" s="3" t="s">
        <v>3</v>
      </c>
      <c r="E509" s="2" t="s">
        <v>205</v>
      </c>
    </row>
    <row r="510" spans="1:16" ht="114.75" x14ac:dyDescent="0.2">
      <c r="A510" t="s">
        <v>1</v>
      </c>
      <c r="E510" s="1" t="s">
        <v>272</v>
      </c>
    </row>
    <row r="511" spans="1:16" x14ac:dyDescent="0.2">
      <c r="A511" s="9" t="s">
        <v>11</v>
      </c>
      <c r="B511" s="10" t="s">
        <v>279</v>
      </c>
      <c r="C511" s="10" t="s">
        <v>278</v>
      </c>
      <c r="D511" s="9" t="s">
        <v>4</v>
      </c>
      <c r="E511" s="8" t="s">
        <v>277</v>
      </c>
      <c r="F511" s="7" t="s">
        <v>52</v>
      </c>
      <c r="G511" s="6">
        <v>1</v>
      </c>
      <c r="H511" s="5">
        <v>0</v>
      </c>
      <c r="I511" s="5">
        <f>ROUND(ROUND(H511,2)*ROUND(G511,3),2)</f>
        <v>0</v>
      </c>
      <c r="O511">
        <f>(I511*21)/100</f>
        <v>0</v>
      </c>
      <c r="P511" t="s">
        <v>6</v>
      </c>
    </row>
    <row r="512" spans="1:16" x14ac:dyDescent="0.2">
      <c r="A512" s="4" t="s">
        <v>5</v>
      </c>
      <c r="E512" s="1" t="s">
        <v>4</v>
      </c>
    </row>
    <row r="513" spans="1:18" x14ac:dyDescent="0.2">
      <c r="A513" s="3" t="s">
        <v>3</v>
      </c>
      <c r="E513" s="2" t="s">
        <v>205</v>
      </c>
    </row>
    <row r="514" spans="1:18" ht="127.5" x14ac:dyDescent="0.2">
      <c r="A514" t="s">
        <v>1</v>
      </c>
      <c r="E514" s="1" t="s">
        <v>276</v>
      </c>
    </row>
    <row r="515" spans="1:18" ht="25.5" x14ac:dyDescent="0.2">
      <c r="A515" s="9" t="s">
        <v>11</v>
      </c>
      <c r="B515" s="10" t="s">
        <v>275</v>
      </c>
      <c r="C515" s="10" t="s">
        <v>274</v>
      </c>
      <c r="D515" s="9" t="s">
        <v>4</v>
      </c>
      <c r="E515" s="8" t="s">
        <v>273</v>
      </c>
      <c r="F515" s="7" t="s">
        <v>52</v>
      </c>
      <c r="G515" s="6">
        <v>1</v>
      </c>
      <c r="H515" s="5">
        <v>0</v>
      </c>
      <c r="I515" s="5">
        <f>ROUND(ROUND(H515,2)*ROUND(G515,3),2)</f>
        <v>0</v>
      </c>
      <c r="O515">
        <f>(I515*21)/100</f>
        <v>0</v>
      </c>
      <c r="P515" t="s">
        <v>6</v>
      </c>
    </row>
    <row r="516" spans="1:18" x14ac:dyDescent="0.2">
      <c r="A516" s="4" t="s">
        <v>5</v>
      </c>
      <c r="E516" s="1" t="s">
        <v>4</v>
      </c>
    </row>
    <row r="517" spans="1:18" x14ac:dyDescent="0.2">
      <c r="A517" s="3" t="s">
        <v>3</v>
      </c>
      <c r="E517" s="2" t="s">
        <v>162</v>
      </c>
    </row>
    <row r="518" spans="1:18" ht="114.75" x14ac:dyDescent="0.2">
      <c r="A518" t="s">
        <v>1</v>
      </c>
      <c r="E518" s="1" t="s">
        <v>272</v>
      </c>
    </row>
    <row r="519" spans="1:18" ht="25.5" x14ac:dyDescent="0.2">
      <c r="A519" s="9" t="s">
        <v>11</v>
      </c>
      <c r="B519" s="10" t="s">
        <v>271</v>
      </c>
      <c r="C519" s="10" t="s">
        <v>270</v>
      </c>
      <c r="D519" s="9" t="s">
        <v>4</v>
      </c>
      <c r="E519" s="8" t="s">
        <v>269</v>
      </c>
      <c r="F519" s="7" t="s">
        <v>52</v>
      </c>
      <c r="G519" s="6">
        <v>1</v>
      </c>
      <c r="H519" s="5">
        <v>0</v>
      </c>
      <c r="I519" s="5">
        <f>ROUND(ROUND(H519,2)*ROUND(G519,3),2)</f>
        <v>0</v>
      </c>
      <c r="O519">
        <f>(I519*21)/100</f>
        <v>0</v>
      </c>
      <c r="P519" t="s">
        <v>6</v>
      </c>
    </row>
    <row r="520" spans="1:18" x14ac:dyDescent="0.2">
      <c r="A520" s="4" t="s">
        <v>5</v>
      </c>
      <c r="E520" s="1" t="s">
        <v>4</v>
      </c>
    </row>
    <row r="521" spans="1:18" x14ac:dyDescent="0.2">
      <c r="A521" s="3" t="s">
        <v>3</v>
      </c>
      <c r="E521" s="2" t="s">
        <v>162</v>
      </c>
    </row>
    <row r="522" spans="1:18" ht="140.25" x14ac:dyDescent="0.2">
      <c r="A522" t="s">
        <v>1</v>
      </c>
      <c r="E522" s="1" t="s">
        <v>268</v>
      </c>
    </row>
    <row r="523" spans="1:18" ht="12.75" customHeight="1" x14ac:dyDescent="0.2">
      <c r="A523" s="12" t="s">
        <v>67</v>
      </c>
      <c r="B523" s="12"/>
      <c r="C523" s="14" t="s">
        <v>267</v>
      </c>
      <c r="D523" s="12"/>
      <c r="E523" s="13" t="s">
        <v>266</v>
      </c>
      <c r="F523" s="12"/>
      <c r="G523" s="12"/>
      <c r="H523" s="12"/>
      <c r="I523" s="11">
        <f>0+Q523</f>
        <v>0</v>
      </c>
      <c r="O523">
        <f>0+R523</f>
        <v>0</v>
      </c>
      <c r="Q523">
        <f>0+I524+I528+I532+I536+I540+I544+I548+I552+I556+I560+I564</f>
        <v>0</v>
      </c>
      <c r="R523">
        <f>0+O524+O528+O532+O536+O540+O544+O548+O552+O556+O560+O564</f>
        <v>0</v>
      </c>
    </row>
    <row r="524" spans="1:18" x14ac:dyDescent="0.2">
      <c r="A524" s="9" t="s">
        <v>11</v>
      </c>
      <c r="B524" s="10" t="s">
        <v>265</v>
      </c>
      <c r="C524" s="10" t="s">
        <v>264</v>
      </c>
      <c r="D524" s="9" t="s">
        <v>4</v>
      </c>
      <c r="E524" s="8" t="s">
        <v>263</v>
      </c>
      <c r="F524" s="7" t="s">
        <v>52</v>
      </c>
      <c r="G524" s="6">
        <v>1</v>
      </c>
      <c r="H524" s="5">
        <v>0</v>
      </c>
      <c r="I524" s="5">
        <f>ROUND(ROUND(H524,2)*ROUND(G524,3),2)</f>
        <v>0</v>
      </c>
      <c r="O524">
        <f>(I524*21)/100</f>
        <v>0</v>
      </c>
      <c r="P524" t="s">
        <v>6</v>
      </c>
    </row>
    <row r="525" spans="1:18" x14ac:dyDescent="0.2">
      <c r="A525" s="4" t="s">
        <v>5</v>
      </c>
      <c r="E525" s="1" t="s">
        <v>4</v>
      </c>
    </row>
    <row r="526" spans="1:18" x14ac:dyDescent="0.2">
      <c r="A526" s="3" t="s">
        <v>3</v>
      </c>
      <c r="E526" s="2" t="s">
        <v>162</v>
      </c>
    </row>
    <row r="527" spans="1:18" ht="114.75" x14ac:dyDescent="0.2">
      <c r="A527" t="s">
        <v>1</v>
      </c>
      <c r="E527" s="1" t="s">
        <v>262</v>
      </c>
    </row>
    <row r="528" spans="1:18" x14ac:dyDescent="0.2">
      <c r="A528" s="9" t="s">
        <v>11</v>
      </c>
      <c r="B528" s="10" t="s">
        <v>261</v>
      </c>
      <c r="C528" s="10" t="s">
        <v>260</v>
      </c>
      <c r="D528" s="9" t="s">
        <v>4</v>
      </c>
      <c r="E528" s="8" t="s">
        <v>259</v>
      </c>
      <c r="F528" s="7" t="s">
        <v>52</v>
      </c>
      <c r="G528" s="6">
        <v>1</v>
      </c>
      <c r="H528" s="5">
        <v>0</v>
      </c>
      <c r="I528" s="5">
        <f>ROUND(ROUND(H528,2)*ROUND(G528,3),2)</f>
        <v>0</v>
      </c>
      <c r="O528">
        <f>(I528*21)/100</f>
        <v>0</v>
      </c>
      <c r="P528" t="s">
        <v>6</v>
      </c>
    </row>
    <row r="529" spans="1:16" x14ac:dyDescent="0.2">
      <c r="A529" s="4" t="s">
        <v>5</v>
      </c>
      <c r="E529" s="1" t="s">
        <v>4</v>
      </c>
    </row>
    <row r="530" spans="1:16" x14ac:dyDescent="0.2">
      <c r="A530" s="3" t="s">
        <v>3</v>
      </c>
      <c r="E530" s="2" t="s">
        <v>162</v>
      </c>
    </row>
    <row r="531" spans="1:16" ht="102" x14ac:dyDescent="0.2">
      <c r="A531" t="s">
        <v>1</v>
      </c>
      <c r="E531" s="1" t="s">
        <v>258</v>
      </c>
    </row>
    <row r="532" spans="1:16" x14ac:dyDescent="0.2">
      <c r="A532" s="9" t="s">
        <v>11</v>
      </c>
      <c r="B532" s="10" t="s">
        <v>257</v>
      </c>
      <c r="C532" s="10" t="s">
        <v>256</v>
      </c>
      <c r="D532" s="9" t="s">
        <v>4</v>
      </c>
      <c r="E532" s="8" t="s">
        <v>255</v>
      </c>
      <c r="F532" s="7" t="s">
        <v>52</v>
      </c>
      <c r="G532" s="6">
        <v>1</v>
      </c>
      <c r="H532" s="5">
        <v>0</v>
      </c>
      <c r="I532" s="5">
        <f>ROUND(ROUND(H532,2)*ROUND(G532,3),2)</f>
        <v>0</v>
      </c>
      <c r="O532">
        <f>(I532*21)/100</f>
        <v>0</v>
      </c>
      <c r="P532" t="s">
        <v>6</v>
      </c>
    </row>
    <row r="533" spans="1:16" x14ac:dyDescent="0.2">
      <c r="A533" s="4" t="s">
        <v>5</v>
      </c>
      <c r="E533" s="1" t="s">
        <v>4</v>
      </c>
    </row>
    <row r="534" spans="1:16" x14ac:dyDescent="0.2">
      <c r="A534" s="3" t="s">
        <v>3</v>
      </c>
      <c r="E534" s="2" t="s">
        <v>205</v>
      </c>
    </row>
    <row r="535" spans="1:16" ht="89.25" x14ac:dyDescent="0.2">
      <c r="A535" t="s">
        <v>1</v>
      </c>
      <c r="E535" s="1" t="s">
        <v>254</v>
      </c>
    </row>
    <row r="536" spans="1:16" x14ac:dyDescent="0.2">
      <c r="A536" s="9" t="s">
        <v>11</v>
      </c>
      <c r="B536" s="10" t="s">
        <v>253</v>
      </c>
      <c r="C536" s="10" t="s">
        <v>252</v>
      </c>
      <c r="D536" s="9" t="s">
        <v>4</v>
      </c>
      <c r="E536" s="8" t="s">
        <v>251</v>
      </c>
      <c r="F536" s="7" t="s">
        <v>52</v>
      </c>
      <c r="G536" s="6">
        <v>1</v>
      </c>
      <c r="H536" s="5">
        <v>0</v>
      </c>
      <c r="I536" s="5">
        <f>ROUND(ROUND(H536,2)*ROUND(G536,3),2)</f>
        <v>0</v>
      </c>
      <c r="O536">
        <f>(I536*21)/100</f>
        <v>0</v>
      </c>
      <c r="P536" t="s">
        <v>6</v>
      </c>
    </row>
    <row r="537" spans="1:16" x14ac:dyDescent="0.2">
      <c r="A537" s="4" t="s">
        <v>5</v>
      </c>
      <c r="E537" s="1" t="s">
        <v>4</v>
      </c>
    </row>
    <row r="538" spans="1:16" x14ac:dyDescent="0.2">
      <c r="A538" s="3" t="s">
        <v>3</v>
      </c>
      <c r="E538" s="2" t="s">
        <v>205</v>
      </c>
    </row>
    <row r="539" spans="1:16" ht="89.25" x14ac:dyDescent="0.2">
      <c r="A539" t="s">
        <v>1</v>
      </c>
      <c r="E539" s="1" t="s">
        <v>250</v>
      </c>
    </row>
    <row r="540" spans="1:16" ht="25.5" x14ac:dyDescent="0.2">
      <c r="A540" s="9" t="s">
        <v>11</v>
      </c>
      <c r="B540" s="10" t="s">
        <v>249</v>
      </c>
      <c r="C540" s="10" t="s">
        <v>248</v>
      </c>
      <c r="D540" s="9" t="s">
        <v>4</v>
      </c>
      <c r="E540" s="8" t="s">
        <v>247</v>
      </c>
      <c r="F540" s="7" t="s">
        <v>52</v>
      </c>
      <c r="G540" s="6">
        <v>1</v>
      </c>
      <c r="H540" s="5">
        <v>0</v>
      </c>
      <c r="I540" s="5">
        <f>ROUND(ROUND(H540,2)*ROUND(G540,3),2)</f>
        <v>0</v>
      </c>
      <c r="O540">
        <f>(I540*21)/100</f>
        <v>0</v>
      </c>
      <c r="P540" t="s">
        <v>6</v>
      </c>
    </row>
    <row r="541" spans="1:16" x14ac:dyDescent="0.2">
      <c r="A541" s="4" t="s">
        <v>5</v>
      </c>
      <c r="E541" s="1" t="s">
        <v>4</v>
      </c>
    </row>
    <row r="542" spans="1:16" x14ac:dyDescent="0.2">
      <c r="A542" s="3" t="s">
        <v>3</v>
      </c>
      <c r="E542" s="2" t="s">
        <v>205</v>
      </c>
    </row>
    <row r="543" spans="1:16" ht="127.5" x14ac:dyDescent="0.2">
      <c r="A543" t="s">
        <v>1</v>
      </c>
      <c r="E543" s="1" t="s">
        <v>246</v>
      </c>
    </row>
    <row r="544" spans="1:16" x14ac:dyDescent="0.2">
      <c r="A544" s="9" t="s">
        <v>11</v>
      </c>
      <c r="B544" s="10" t="s">
        <v>245</v>
      </c>
      <c r="C544" s="10" t="s">
        <v>244</v>
      </c>
      <c r="D544" s="9" t="s">
        <v>4</v>
      </c>
      <c r="E544" s="8" t="s">
        <v>243</v>
      </c>
      <c r="F544" s="7" t="s">
        <v>52</v>
      </c>
      <c r="G544" s="6">
        <v>1</v>
      </c>
      <c r="H544" s="5">
        <v>0</v>
      </c>
      <c r="I544" s="5">
        <f>ROUND(ROUND(H544,2)*ROUND(G544,3),2)</f>
        <v>0</v>
      </c>
      <c r="O544">
        <f>(I544*21)/100</f>
        <v>0</v>
      </c>
      <c r="P544" t="s">
        <v>6</v>
      </c>
    </row>
    <row r="545" spans="1:16" x14ac:dyDescent="0.2">
      <c r="A545" s="4" t="s">
        <v>5</v>
      </c>
      <c r="E545" s="1" t="s">
        <v>4</v>
      </c>
    </row>
    <row r="546" spans="1:16" x14ac:dyDescent="0.2">
      <c r="A546" s="3" t="s">
        <v>3</v>
      </c>
      <c r="E546" s="2" t="s">
        <v>205</v>
      </c>
    </row>
    <row r="547" spans="1:16" ht="89.25" x14ac:dyDescent="0.2">
      <c r="A547" t="s">
        <v>1</v>
      </c>
      <c r="E547" s="1" t="s">
        <v>242</v>
      </c>
    </row>
    <row r="548" spans="1:16" ht="25.5" x14ac:dyDescent="0.2">
      <c r="A548" s="9" t="s">
        <v>11</v>
      </c>
      <c r="B548" s="10" t="s">
        <v>241</v>
      </c>
      <c r="C548" s="10" t="s">
        <v>240</v>
      </c>
      <c r="D548" s="9" t="s">
        <v>4</v>
      </c>
      <c r="E548" s="8" t="s">
        <v>239</v>
      </c>
      <c r="F548" s="7" t="s">
        <v>52</v>
      </c>
      <c r="G548" s="6">
        <v>19</v>
      </c>
      <c r="H548" s="5">
        <v>0</v>
      </c>
      <c r="I548" s="5">
        <f>ROUND(ROUND(H548,2)*ROUND(G548,3),2)</f>
        <v>0</v>
      </c>
      <c r="O548">
        <f>(I548*21)/100</f>
        <v>0</v>
      </c>
      <c r="P548" t="s">
        <v>6</v>
      </c>
    </row>
    <row r="549" spans="1:16" x14ac:dyDescent="0.2">
      <c r="A549" s="4" t="s">
        <v>5</v>
      </c>
      <c r="E549" s="1" t="s">
        <v>4</v>
      </c>
    </row>
    <row r="550" spans="1:16" x14ac:dyDescent="0.2">
      <c r="A550" s="3" t="s">
        <v>3</v>
      </c>
      <c r="E550" s="2" t="s">
        <v>139</v>
      </c>
    </row>
    <row r="551" spans="1:16" ht="102" x14ac:dyDescent="0.2">
      <c r="A551" t="s">
        <v>1</v>
      </c>
      <c r="E551" s="1" t="s">
        <v>238</v>
      </c>
    </row>
    <row r="552" spans="1:16" x14ac:dyDescent="0.2">
      <c r="A552" s="9" t="s">
        <v>11</v>
      </c>
      <c r="B552" s="10" t="s">
        <v>237</v>
      </c>
      <c r="C552" s="10" t="s">
        <v>236</v>
      </c>
      <c r="D552" s="9" t="s">
        <v>4</v>
      </c>
      <c r="E552" s="8" t="s">
        <v>235</v>
      </c>
      <c r="F552" s="7" t="s">
        <v>52</v>
      </c>
      <c r="G552" s="6">
        <v>49</v>
      </c>
      <c r="H552" s="5">
        <v>0</v>
      </c>
      <c r="I552" s="5">
        <f>ROUND(ROUND(H552,2)*ROUND(G552,3),2)</f>
        <v>0</v>
      </c>
      <c r="O552">
        <f>(I552*21)/100</f>
        <v>0</v>
      </c>
      <c r="P552" t="s">
        <v>6</v>
      </c>
    </row>
    <row r="553" spans="1:16" x14ac:dyDescent="0.2">
      <c r="A553" s="4" t="s">
        <v>5</v>
      </c>
      <c r="E553" s="1" t="s">
        <v>4</v>
      </c>
    </row>
    <row r="554" spans="1:16" x14ac:dyDescent="0.2">
      <c r="A554" s="3" t="s">
        <v>3</v>
      </c>
      <c r="E554" s="2" t="s">
        <v>139</v>
      </c>
    </row>
    <row r="555" spans="1:16" ht="89.25" x14ac:dyDescent="0.2">
      <c r="A555" t="s">
        <v>1</v>
      </c>
      <c r="E555" s="1" t="s">
        <v>234</v>
      </c>
    </row>
    <row r="556" spans="1:16" x14ac:dyDescent="0.2">
      <c r="A556" s="9" t="s">
        <v>11</v>
      </c>
      <c r="B556" s="10" t="s">
        <v>233</v>
      </c>
      <c r="C556" s="10" t="s">
        <v>232</v>
      </c>
      <c r="D556" s="9" t="s">
        <v>4</v>
      </c>
      <c r="E556" s="8" t="s">
        <v>231</v>
      </c>
      <c r="F556" s="7" t="s">
        <v>43</v>
      </c>
      <c r="G556" s="6">
        <v>28</v>
      </c>
      <c r="H556" s="5">
        <v>0</v>
      </c>
      <c r="I556" s="5">
        <f>ROUND(ROUND(H556,2)*ROUND(G556,3),2)</f>
        <v>0</v>
      </c>
      <c r="O556">
        <f>(I556*21)/100</f>
        <v>0</v>
      </c>
      <c r="P556" t="s">
        <v>6</v>
      </c>
    </row>
    <row r="557" spans="1:16" x14ac:dyDescent="0.2">
      <c r="A557" s="4" t="s">
        <v>5</v>
      </c>
      <c r="E557" s="1" t="s">
        <v>4</v>
      </c>
    </row>
    <row r="558" spans="1:16" x14ac:dyDescent="0.2">
      <c r="A558" s="3" t="s">
        <v>3</v>
      </c>
      <c r="E558" s="2" t="s">
        <v>139</v>
      </c>
    </row>
    <row r="559" spans="1:16" ht="89.25" x14ac:dyDescent="0.2">
      <c r="A559" t="s">
        <v>1</v>
      </c>
      <c r="E559" s="1" t="s">
        <v>230</v>
      </c>
    </row>
    <row r="560" spans="1:16" x14ac:dyDescent="0.2">
      <c r="A560" s="9" t="s">
        <v>11</v>
      </c>
      <c r="B560" s="10" t="s">
        <v>229</v>
      </c>
      <c r="C560" s="10" t="s">
        <v>228</v>
      </c>
      <c r="D560" s="9" t="s">
        <v>4</v>
      </c>
      <c r="E560" s="8" t="s">
        <v>227</v>
      </c>
      <c r="F560" s="7" t="s">
        <v>52</v>
      </c>
      <c r="G560" s="6">
        <v>5</v>
      </c>
      <c r="H560" s="5">
        <v>0</v>
      </c>
      <c r="I560" s="5">
        <f>ROUND(ROUND(H560,2)*ROUND(G560,3),2)</f>
        <v>0</v>
      </c>
      <c r="O560">
        <f>(I560*21)/100</f>
        <v>0</v>
      </c>
      <c r="P560" t="s">
        <v>6</v>
      </c>
    </row>
    <row r="561" spans="1:18" x14ac:dyDescent="0.2">
      <c r="A561" s="4" t="s">
        <v>5</v>
      </c>
      <c r="E561" s="1" t="s">
        <v>4</v>
      </c>
    </row>
    <row r="562" spans="1:18" x14ac:dyDescent="0.2">
      <c r="A562" s="3" t="s">
        <v>3</v>
      </c>
      <c r="E562" s="2" t="s">
        <v>139</v>
      </c>
    </row>
    <row r="563" spans="1:18" ht="89.25" x14ac:dyDescent="0.2">
      <c r="A563" t="s">
        <v>1</v>
      </c>
      <c r="E563" s="1" t="s">
        <v>226</v>
      </c>
    </row>
    <row r="564" spans="1:18" x14ac:dyDescent="0.2">
      <c r="A564" s="9" t="s">
        <v>11</v>
      </c>
      <c r="B564" s="10" t="s">
        <v>225</v>
      </c>
      <c r="C564" s="10" t="s">
        <v>224</v>
      </c>
      <c r="D564" s="9" t="s">
        <v>4</v>
      </c>
      <c r="E564" s="8" t="s">
        <v>223</v>
      </c>
      <c r="F564" s="7" t="s">
        <v>52</v>
      </c>
      <c r="G564" s="6">
        <v>5</v>
      </c>
      <c r="H564" s="5">
        <v>0</v>
      </c>
      <c r="I564" s="5">
        <f>ROUND(ROUND(H564,2)*ROUND(G564,3),2)</f>
        <v>0</v>
      </c>
      <c r="O564">
        <f>(I564*21)/100</f>
        <v>0</v>
      </c>
      <c r="P564" t="s">
        <v>6</v>
      </c>
    </row>
    <row r="565" spans="1:18" x14ac:dyDescent="0.2">
      <c r="A565" s="4" t="s">
        <v>5</v>
      </c>
      <c r="E565" s="1" t="s">
        <v>4</v>
      </c>
    </row>
    <row r="566" spans="1:18" x14ac:dyDescent="0.2">
      <c r="A566" s="3" t="s">
        <v>3</v>
      </c>
      <c r="E566" s="2" t="s">
        <v>139</v>
      </c>
    </row>
    <row r="567" spans="1:18" ht="76.5" x14ac:dyDescent="0.2">
      <c r="A567" t="s">
        <v>1</v>
      </c>
      <c r="E567" s="1" t="s">
        <v>222</v>
      </c>
    </row>
    <row r="568" spans="1:18" ht="12.75" customHeight="1" x14ac:dyDescent="0.2">
      <c r="A568" s="12" t="s">
        <v>67</v>
      </c>
      <c r="B568" s="12"/>
      <c r="C568" s="14" t="s">
        <v>221</v>
      </c>
      <c r="D568" s="12"/>
      <c r="E568" s="13" t="s">
        <v>220</v>
      </c>
      <c r="F568" s="12"/>
      <c r="G568" s="12"/>
      <c r="H568" s="12"/>
      <c r="I568" s="11">
        <f>0+Q568</f>
        <v>0</v>
      </c>
      <c r="O568">
        <f>0+R568</f>
        <v>0</v>
      </c>
      <c r="Q568">
        <f>0+I569+I573+I577+I581</f>
        <v>0</v>
      </c>
      <c r="R568">
        <f>0+O569+O573+O577+O581</f>
        <v>0</v>
      </c>
    </row>
    <row r="569" spans="1:18" x14ac:dyDescent="0.2">
      <c r="A569" s="9" t="s">
        <v>11</v>
      </c>
      <c r="B569" s="10" t="s">
        <v>219</v>
      </c>
      <c r="C569" s="10" t="s">
        <v>218</v>
      </c>
      <c r="D569" s="9" t="s">
        <v>4</v>
      </c>
      <c r="E569" s="8" t="s">
        <v>217</v>
      </c>
      <c r="F569" s="7" t="s">
        <v>52</v>
      </c>
      <c r="G569" s="6">
        <v>1</v>
      </c>
      <c r="H569" s="5">
        <v>0</v>
      </c>
      <c r="I569" s="5">
        <f>ROUND(ROUND(H569,2)*ROUND(G569,3),2)</f>
        <v>0</v>
      </c>
      <c r="O569">
        <f>(I569*21)/100</f>
        <v>0</v>
      </c>
      <c r="P569" t="s">
        <v>6</v>
      </c>
    </row>
    <row r="570" spans="1:18" x14ac:dyDescent="0.2">
      <c r="A570" s="4" t="s">
        <v>5</v>
      </c>
      <c r="E570" s="1" t="s">
        <v>4</v>
      </c>
    </row>
    <row r="571" spans="1:18" x14ac:dyDescent="0.2">
      <c r="A571" s="3" t="s">
        <v>3</v>
      </c>
      <c r="E571" s="2" t="s">
        <v>162</v>
      </c>
    </row>
    <row r="572" spans="1:18" ht="127.5" x14ac:dyDescent="0.2">
      <c r="A572" t="s">
        <v>1</v>
      </c>
      <c r="E572" s="1" t="s">
        <v>190</v>
      </c>
    </row>
    <row r="573" spans="1:18" x14ac:dyDescent="0.2">
      <c r="A573" s="9" t="s">
        <v>11</v>
      </c>
      <c r="B573" s="10" t="s">
        <v>216</v>
      </c>
      <c r="C573" s="10" t="s">
        <v>215</v>
      </c>
      <c r="D573" s="9" t="s">
        <v>4</v>
      </c>
      <c r="E573" s="8" t="s">
        <v>214</v>
      </c>
      <c r="F573" s="7" t="s">
        <v>52</v>
      </c>
      <c r="G573" s="6">
        <v>1</v>
      </c>
      <c r="H573" s="5">
        <v>0</v>
      </c>
      <c r="I573" s="5">
        <f>ROUND(ROUND(H573,2)*ROUND(G573,3),2)</f>
        <v>0</v>
      </c>
      <c r="O573">
        <f>(I573*21)/100</f>
        <v>0</v>
      </c>
      <c r="P573" t="s">
        <v>6</v>
      </c>
    </row>
    <row r="574" spans="1:18" x14ac:dyDescent="0.2">
      <c r="A574" s="4" t="s">
        <v>5</v>
      </c>
      <c r="E574" s="1" t="s">
        <v>4</v>
      </c>
    </row>
    <row r="575" spans="1:18" x14ac:dyDescent="0.2">
      <c r="A575" s="3" t="s">
        <v>3</v>
      </c>
      <c r="E575" s="2" t="s">
        <v>162</v>
      </c>
    </row>
    <row r="576" spans="1:18" ht="102" x14ac:dyDescent="0.2">
      <c r="A576" t="s">
        <v>1</v>
      </c>
      <c r="E576" s="1" t="s">
        <v>213</v>
      </c>
    </row>
    <row r="577" spans="1:18" x14ac:dyDescent="0.2">
      <c r="A577" s="9" t="s">
        <v>11</v>
      </c>
      <c r="B577" s="10" t="s">
        <v>212</v>
      </c>
      <c r="C577" s="10" t="s">
        <v>211</v>
      </c>
      <c r="D577" s="9" t="s">
        <v>4</v>
      </c>
      <c r="E577" s="8" t="s">
        <v>210</v>
      </c>
      <c r="F577" s="7" t="s">
        <v>52</v>
      </c>
      <c r="G577" s="6">
        <v>1</v>
      </c>
      <c r="H577" s="5">
        <v>0</v>
      </c>
      <c r="I577" s="5">
        <f>ROUND(ROUND(H577,2)*ROUND(G577,3),2)</f>
        <v>0</v>
      </c>
      <c r="O577">
        <f>(I577*21)/100</f>
        <v>0</v>
      </c>
      <c r="P577" t="s">
        <v>6</v>
      </c>
    </row>
    <row r="578" spans="1:18" x14ac:dyDescent="0.2">
      <c r="A578" s="4" t="s">
        <v>5</v>
      </c>
      <c r="E578" s="1" t="s">
        <v>4</v>
      </c>
    </row>
    <row r="579" spans="1:18" x14ac:dyDescent="0.2">
      <c r="A579" s="3" t="s">
        <v>3</v>
      </c>
      <c r="E579" s="2" t="s">
        <v>205</v>
      </c>
    </row>
    <row r="580" spans="1:18" ht="102" x14ac:dyDescent="0.2">
      <c r="A580" t="s">
        <v>1</v>
      </c>
      <c r="E580" s="1" t="s">
        <v>209</v>
      </c>
    </row>
    <row r="581" spans="1:18" x14ac:dyDescent="0.2">
      <c r="A581" s="9" t="s">
        <v>11</v>
      </c>
      <c r="B581" s="10" t="s">
        <v>208</v>
      </c>
      <c r="C581" s="10" t="s">
        <v>207</v>
      </c>
      <c r="D581" s="9" t="s">
        <v>4</v>
      </c>
      <c r="E581" s="8" t="s">
        <v>206</v>
      </c>
      <c r="F581" s="7" t="s">
        <v>52</v>
      </c>
      <c r="G581" s="6">
        <v>1</v>
      </c>
      <c r="H581" s="5">
        <v>0</v>
      </c>
      <c r="I581" s="5">
        <f>ROUND(ROUND(H581,2)*ROUND(G581,3),2)</f>
        <v>0</v>
      </c>
      <c r="O581">
        <f>(I581*21)/100</f>
        <v>0</v>
      </c>
      <c r="P581" t="s">
        <v>6</v>
      </c>
    </row>
    <row r="582" spans="1:18" x14ac:dyDescent="0.2">
      <c r="A582" s="4" t="s">
        <v>5</v>
      </c>
      <c r="E582" s="1" t="s">
        <v>4</v>
      </c>
    </row>
    <row r="583" spans="1:18" x14ac:dyDescent="0.2">
      <c r="A583" s="3" t="s">
        <v>3</v>
      </c>
      <c r="E583" s="2" t="s">
        <v>205</v>
      </c>
    </row>
    <row r="584" spans="1:18" ht="102" x14ac:dyDescent="0.2">
      <c r="A584" t="s">
        <v>1</v>
      </c>
      <c r="E584" s="1" t="s">
        <v>204</v>
      </c>
    </row>
    <row r="585" spans="1:18" ht="12.75" customHeight="1" x14ac:dyDescent="0.2">
      <c r="A585" s="12" t="s">
        <v>67</v>
      </c>
      <c r="B585" s="12"/>
      <c r="C585" s="14" t="s">
        <v>203</v>
      </c>
      <c r="D585" s="12"/>
      <c r="E585" s="13" t="s">
        <v>202</v>
      </c>
      <c r="F585" s="12"/>
      <c r="G585" s="12"/>
      <c r="H585" s="12"/>
      <c r="I585" s="11">
        <f>0+Q585</f>
        <v>0</v>
      </c>
      <c r="O585">
        <f>0+R585</f>
        <v>0</v>
      </c>
      <c r="Q585">
        <f>0+I586+I590+I594+I598+I602+I606+I610+I614+I618+I622</f>
        <v>0</v>
      </c>
      <c r="R585">
        <f>0+O586+O590+O594+O598+O602+O606+O610+O614+O618+O622</f>
        <v>0</v>
      </c>
    </row>
    <row r="586" spans="1:18" ht="25.5" x14ac:dyDescent="0.2">
      <c r="A586" s="9" t="s">
        <v>11</v>
      </c>
      <c r="B586" s="10" t="s">
        <v>201</v>
      </c>
      <c r="C586" s="10" t="s">
        <v>200</v>
      </c>
      <c r="D586" s="9" t="s">
        <v>4</v>
      </c>
      <c r="E586" s="8" t="s">
        <v>199</v>
      </c>
      <c r="F586" s="7" t="s">
        <v>52</v>
      </c>
      <c r="G586" s="6">
        <v>1</v>
      </c>
      <c r="H586" s="5">
        <v>0</v>
      </c>
      <c r="I586" s="5">
        <f>ROUND(ROUND(H586,2)*ROUND(G586,3),2)</f>
        <v>0</v>
      </c>
      <c r="O586">
        <f>(I586*21)/100</f>
        <v>0</v>
      </c>
      <c r="P586" t="s">
        <v>6</v>
      </c>
    </row>
    <row r="587" spans="1:18" x14ac:dyDescent="0.2">
      <c r="A587" s="4" t="s">
        <v>5</v>
      </c>
      <c r="E587" s="1" t="s">
        <v>4</v>
      </c>
    </row>
    <row r="588" spans="1:18" x14ac:dyDescent="0.2">
      <c r="A588" s="3" t="s">
        <v>3</v>
      </c>
      <c r="E588" s="2" t="s">
        <v>162</v>
      </c>
    </row>
    <row r="589" spans="1:18" ht="127.5" x14ac:dyDescent="0.2">
      <c r="A589" t="s">
        <v>1</v>
      </c>
      <c r="E589" s="1" t="s">
        <v>198</v>
      </c>
    </row>
    <row r="590" spans="1:18" ht="25.5" x14ac:dyDescent="0.2">
      <c r="A590" s="9" t="s">
        <v>11</v>
      </c>
      <c r="B590" s="10" t="s">
        <v>197</v>
      </c>
      <c r="C590" s="10" t="s">
        <v>196</v>
      </c>
      <c r="D590" s="9" t="s">
        <v>4</v>
      </c>
      <c r="E590" s="8" t="s">
        <v>195</v>
      </c>
      <c r="F590" s="7" t="s">
        <v>52</v>
      </c>
      <c r="G590" s="6">
        <v>1</v>
      </c>
      <c r="H590" s="5">
        <v>0</v>
      </c>
      <c r="I590" s="5">
        <f>ROUND(ROUND(H590,2)*ROUND(G590,3),2)</f>
        <v>0</v>
      </c>
      <c r="O590">
        <f>(I590*21)/100</f>
        <v>0</v>
      </c>
      <c r="P590" t="s">
        <v>6</v>
      </c>
    </row>
    <row r="591" spans="1:18" x14ac:dyDescent="0.2">
      <c r="A591" s="4" t="s">
        <v>5</v>
      </c>
      <c r="E591" s="1" t="s">
        <v>4</v>
      </c>
    </row>
    <row r="592" spans="1:18" x14ac:dyDescent="0.2">
      <c r="A592" s="3" t="s">
        <v>3</v>
      </c>
      <c r="E592" s="2" t="s">
        <v>162</v>
      </c>
    </row>
    <row r="593" spans="1:16" ht="127.5" x14ac:dyDescent="0.2">
      <c r="A593" t="s">
        <v>1</v>
      </c>
      <c r="E593" s="1" t="s">
        <v>194</v>
      </c>
    </row>
    <row r="594" spans="1:16" x14ac:dyDescent="0.2">
      <c r="A594" s="9" t="s">
        <v>11</v>
      </c>
      <c r="B594" s="10" t="s">
        <v>193</v>
      </c>
      <c r="C594" s="10" t="s">
        <v>192</v>
      </c>
      <c r="D594" s="9" t="s">
        <v>4</v>
      </c>
      <c r="E594" s="8" t="s">
        <v>191</v>
      </c>
      <c r="F594" s="7" t="s">
        <v>52</v>
      </c>
      <c r="G594" s="6">
        <v>1</v>
      </c>
      <c r="H594" s="5">
        <v>0</v>
      </c>
      <c r="I594" s="5">
        <f>ROUND(ROUND(H594,2)*ROUND(G594,3),2)</f>
        <v>0</v>
      </c>
      <c r="O594">
        <f>(I594*21)/100</f>
        <v>0</v>
      </c>
      <c r="P594" t="s">
        <v>6</v>
      </c>
    </row>
    <row r="595" spans="1:16" x14ac:dyDescent="0.2">
      <c r="A595" s="4" t="s">
        <v>5</v>
      </c>
      <c r="E595" s="1" t="s">
        <v>4</v>
      </c>
    </row>
    <row r="596" spans="1:16" x14ac:dyDescent="0.2">
      <c r="A596" s="3" t="s">
        <v>3</v>
      </c>
      <c r="E596" s="2" t="s">
        <v>162</v>
      </c>
    </row>
    <row r="597" spans="1:16" ht="127.5" x14ac:dyDescent="0.2">
      <c r="A597" t="s">
        <v>1</v>
      </c>
      <c r="E597" s="1" t="s">
        <v>190</v>
      </c>
    </row>
    <row r="598" spans="1:16" x14ac:dyDescent="0.2">
      <c r="A598" s="9" t="s">
        <v>11</v>
      </c>
      <c r="B598" s="10" t="s">
        <v>189</v>
      </c>
      <c r="C598" s="10" t="s">
        <v>188</v>
      </c>
      <c r="D598" s="9" t="s">
        <v>4</v>
      </c>
      <c r="E598" s="8" t="s">
        <v>187</v>
      </c>
      <c r="F598" s="7" t="s">
        <v>52</v>
      </c>
      <c r="G598" s="6">
        <v>1</v>
      </c>
      <c r="H598" s="5">
        <v>0</v>
      </c>
      <c r="I598" s="5">
        <f>ROUND(ROUND(H598,2)*ROUND(G598,3),2)</f>
        <v>0</v>
      </c>
      <c r="O598">
        <f>(I598*21)/100</f>
        <v>0</v>
      </c>
      <c r="P598" t="s">
        <v>6</v>
      </c>
    </row>
    <row r="599" spans="1:16" x14ac:dyDescent="0.2">
      <c r="A599" s="4" t="s">
        <v>5</v>
      </c>
      <c r="E599" s="1" t="s">
        <v>4</v>
      </c>
    </row>
    <row r="600" spans="1:16" x14ac:dyDescent="0.2">
      <c r="A600" s="3" t="s">
        <v>3</v>
      </c>
      <c r="E600" s="2" t="s">
        <v>162</v>
      </c>
    </row>
    <row r="601" spans="1:16" ht="127.5" x14ac:dyDescent="0.2">
      <c r="A601" t="s">
        <v>1</v>
      </c>
      <c r="E601" s="1" t="s">
        <v>186</v>
      </c>
    </row>
    <row r="602" spans="1:16" x14ac:dyDescent="0.2">
      <c r="A602" s="9" t="s">
        <v>11</v>
      </c>
      <c r="B602" s="10" t="s">
        <v>185</v>
      </c>
      <c r="C602" s="10" t="s">
        <v>184</v>
      </c>
      <c r="D602" s="9" t="s">
        <v>4</v>
      </c>
      <c r="E602" s="8" t="s">
        <v>183</v>
      </c>
      <c r="F602" s="7" t="s">
        <v>52</v>
      </c>
      <c r="G602" s="6">
        <v>1</v>
      </c>
      <c r="H602" s="5">
        <v>0</v>
      </c>
      <c r="I602" s="5">
        <f>ROUND(ROUND(H602,2)*ROUND(G602,3),2)</f>
        <v>0</v>
      </c>
      <c r="O602">
        <f>(I602*21)/100</f>
        <v>0</v>
      </c>
      <c r="P602" t="s">
        <v>6</v>
      </c>
    </row>
    <row r="603" spans="1:16" x14ac:dyDescent="0.2">
      <c r="A603" s="4" t="s">
        <v>5</v>
      </c>
      <c r="E603" s="1" t="s">
        <v>4</v>
      </c>
    </row>
    <row r="604" spans="1:16" x14ac:dyDescent="0.2">
      <c r="A604" s="3" t="s">
        <v>3</v>
      </c>
      <c r="E604" s="2" t="s">
        <v>162</v>
      </c>
    </row>
    <row r="605" spans="1:16" ht="114.75" x14ac:dyDescent="0.2">
      <c r="A605" t="s">
        <v>1</v>
      </c>
      <c r="E605" s="1" t="s">
        <v>182</v>
      </c>
    </row>
    <row r="606" spans="1:16" x14ac:dyDescent="0.2">
      <c r="A606" s="9" t="s">
        <v>11</v>
      </c>
      <c r="B606" s="10" t="s">
        <v>181</v>
      </c>
      <c r="C606" s="10" t="s">
        <v>180</v>
      </c>
      <c r="D606" s="9" t="s">
        <v>4</v>
      </c>
      <c r="E606" s="8" t="s">
        <v>179</v>
      </c>
      <c r="F606" s="7" t="s">
        <v>52</v>
      </c>
      <c r="G606" s="6">
        <v>1</v>
      </c>
      <c r="H606" s="5">
        <v>0</v>
      </c>
      <c r="I606" s="5">
        <f>ROUND(ROUND(H606,2)*ROUND(G606,3),2)</f>
        <v>0</v>
      </c>
      <c r="O606">
        <f>(I606*21)/100</f>
        <v>0</v>
      </c>
      <c r="P606" t="s">
        <v>6</v>
      </c>
    </row>
    <row r="607" spans="1:16" x14ac:dyDescent="0.2">
      <c r="A607" s="4" t="s">
        <v>5</v>
      </c>
      <c r="E607" s="1" t="s">
        <v>4</v>
      </c>
    </row>
    <row r="608" spans="1:16" x14ac:dyDescent="0.2">
      <c r="A608" s="3" t="s">
        <v>3</v>
      </c>
      <c r="E608" s="2" t="s">
        <v>162</v>
      </c>
    </row>
    <row r="609" spans="1:16" ht="102" x14ac:dyDescent="0.2">
      <c r="A609" t="s">
        <v>1</v>
      </c>
      <c r="E609" s="1" t="s">
        <v>178</v>
      </c>
    </row>
    <row r="610" spans="1:16" ht="25.5" x14ac:dyDescent="0.2">
      <c r="A610" s="9" t="s">
        <v>11</v>
      </c>
      <c r="B610" s="10" t="s">
        <v>177</v>
      </c>
      <c r="C610" s="10" t="s">
        <v>176</v>
      </c>
      <c r="D610" s="9" t="s">
        <v>4</v>
      </c>
      <c r="E610" s="8" t="s">
        <v>175</v>
      </c>
      <c r="F610" s="7" t="s">
        <v>52</v>
      </c>
      <c r="G610" s="6">
        <v>2</v>
      </c>
      <c r="H610" s="5">
        <v>0</v>
      </c>
      <c r="I610" s="5">
        <f>ROUND(ROUND(H610,2)*ROUND(G610,3),2)</f>
        <v>0</v>
      </c>
      <c r="O610">
        <f>(I610*21)/100</f>
        <v>0</v>
      </c>
      <c r="P610" t="s">
        <v>6</v>
      </c>
    </row>
    <row r="611" spans="1:16" x14ac:dyDescent="0.2">
      <c r="A611" s="4" t="s">
        <v>5</v>
      </c>
      <c r="E611" s="1" t="s">
        <v>4</v>
      </c>
    </row>
    <row r="612" spans="1:16" x14ac:dyDescent="0.2">
      <c r="A612" s="3" t="s">
        <v>3</v>
      </c>
      <c r="E612" s="2" t="s">
        <v>162</v>
      </c>
    </row>
    <row r="613" spans="1:16" ht="114.75" x14ac:dyDescent="0.2">
      <c r="A613" t="s">
        <v>1</v>
      </c>
      <c r="E613" s="1" t="s">
        <v>174</v>
      </c>
    </row>
    <row r="614" spans="1:16" ht="25.5" x14ac:dyDescent="0.2">
      <c r="A614" s="9" t="s">
        <v>11</v>
      </c>
      <c r="B614" s="10" t="s">
        <v>173</v>
      </c>
      <c r="C614" s="10" t="s">
        <v>172</v>
      </c>
      <c r="D614" s="9" t="s">
        <v>4</v>
      </c>
      <c r="E614" s="8" t="s">
        <v>171</v>
      </c>
      <c r="F614" s="7" t="s">
        <v>52</v>
      </c>
      <c r="G614" s="6">
        <v>2</v>
      </c>
      <c r="H614" s="5">
        <v>0</v>
      </c>
      <c r="I614" s="5">
        <f>ROUND(ROUND(H614,2)*ROUND(G614,3),2)</f>
        <v>0</v>
      </c>
      <c r="O614">
        <f>(I614*21)/100</f>
        <v>0</v>
      </c>
      <c r="P614" t="s">
        <v>6</v>
      </c>
    </row>
    <row r="615" spans="1:16" x14ac:dyDescent="0.2">
      <c r="A615" s="4" t="s">
        <v>5</v>
      </c>
      <c r="E615" s="1" t="s">
        <v>4</v>
      </c>
    </row>
    <row r="616" spans="1:16" x14ac:dyDescent="0.2">
      <c r="A616" s="3" t="s">
        <v>3</v>
      </c>
      <c r="E616" s="2" t="s">
        <v>162</v>
      </c>
    </row>
    <row r="617" spans="1:16" ht="114.75" x14ac:dyDescent="0.2">
      <c r="A617" t="s">
        <v>1</v>
      </c>
      <c r="E617" s="1" t="s">
        <v>170</v>
      </c>
    </row>
    <row r="618" spans="1:16" x14ac:dyDescent="0.2">
      <c r="A618" s="9" t="s">
        <v>11</v>
      </c>
      <c r="B618" s="10" t="s">
        <v>169</v>
      </c>
      <c r="C618" s="10" t="s">
        <v>168</v>
      </c>
      <c r="D618" s="9" t="s">
        <v>4</v>
      </c>
      <c r="E618" s="8" t="s">
        <v>167</v>
      </c>
      <c r="F618" s="7" t="s">
        <v>52</v>
      </c>
      <c r="G618" s="6">
        <v>1</v>
      </c>
      <c r="H618" s="5">
        <v>0</v>
      </c>
      <c r="I618" s="5">
        <f>ROUND(ROUND(H618,2)*ROUND(G618,3),2)</f>
        <v>0</v>
      </c>
      <c r="O618">
        <f>(I618*21)/100</f>
        <v>0</v>
      </c>
      <c r="P618" t="s">
        <v>6</v>
      </c>
    </row>
    <row r="619" spans="1:16" x14ac:dyDescent="0.2">
      <c r="A619" s="4" t="s">
        <v>5</v>
      </c>
      <c r="E619" s="1" t="s">
        <v>4</v>
      </c>
    </row>
    <row r="620" spans="1:16" x14ac:dyDescent="0.2">
      <c r="A620" s="3" t="s">
        <v>3</v>
      </c>
      <c r="E620" s="2" t="s">
        <v>162</v>
      </c>
    </row>
    <row r="621" spans="1:16" ht="114.75" x14ac:dyDescent="0.2">
      <c r="A621" t="s">
        <v>1</v>
      </c>
      <c r="E621" s="1" t="s">
        <v>166</v>
      </c>
    </row>
    <row r="622" spans="1:16" x14ac:dyDescent="0.2">
      <c r="A622" s="9" t="s">
        <v>11</v>
      </c>
      <c r="B622" s="10" t="s">
        <v>165</v>
      </c>
      <c r="C622" s="10" t="s">
        <v>164</v>
      </c>
      <c r="D622" s="9" t="s">
        <v>4</v>
      </c>
      <c r="E622" s="8" t="s">
        <v>163</v>
      </c>
      <c r="F622" s="7" t="s">
        <v>52</v>
      </c>
      <c r="G622" s="6">
        <v>1</v>
      </c>
      <c r="H622" s="5">
        <v>0</v>
      </c>
      <c r="I622" s="5">
        <f>ROUND(ROUND(H622,2)*ROUND(G622,3),2)</f>
        <v>0</v>
      </c>
      <c r="O622">
        <f>(I622*21)/100</f>
        <v>0</v>
      </c>
      <c r="P622" t="s">
        <v>6</v>
      </c>
    </row>
    <row r="623" spans="1:16" x14ac:dyDescent="0.2">
      <c r="A623" s="4" t="s">
        <v>5</v>
      </c>
      <c r="E623" s="1" t="s">
        <v>4</v>
      </c>
    </row>
    <row r="624" spans="1:16" x14ac:dyDescent="0.2">
      <c r="A624" s="3" t="s">
        <v>3</v>
      </c>
      <c r="E624" s="2" t="s">
        <v>162</v>
      </c>
    </row>
    <row r="625" spans="1:18" ht="102" x14ac:dyDescent="0.2">
      <c r="A625" t="s">
        <v>1</v>
      </c>
      <c r="E625" s="1" t="s">
        <v>161</v>
      </c>
    </row>
    <row r="626" spans="1:18" ht="12.75" customHeight="1" x14ac:dyDescent="0.2">
      <c r="A626" s="12" t="s">
        <v>67</v>
      </c>
      <c r="B626" s="12"/>
      <c r="C626" s="14" t="s">
        <v>160</v>
      </c>
      <c r="D626" s="12"/>
      <c r="E626" s="13" t="s">
        <v>159</v>
      </c>
      <c r="F626" s="12"/>
      <c r="G626" s="12"/>
      <c r="H626" s="12"/>
      <c r="I626" s="11">
        <f>0+Q626</f>
        <v>0</v>
      </c>
      <c r="O626">
        <f>0+R626</f>
        <v>0</v>
      </c>
      <c r="Q626">
        <f>0+I627+I631+I635+I639+I643+I647+I651+I655+I659+I663</f>
        <v>0</v>
      </c>
      <c r="R626">
        <f>0+O627+O631+O635+O639+O643+O647+O651+O655+O659+O663</f>
        <v>0</v>
      </c>
    </row>
    <row r="627" spans="1:18" x14ac:dyDescent="0.2">
      <c r="A627" s="9" t="s">
        <v>11</v>
      </c>
      <c r="B627" s="10" t="s">
        <v>158</v>
      </c>
      <c r="C627" s="10" t="s">
        <v>157</v>
      </c>
      <c r="D627" s="9" t="s">
        <v>4</v>
      </c>
      <c r="E627" s="8" t="s">
        <v>156</v>
      </c>
      <c r="F627" s="7" t="s">
        <v>122</v>
      </c>
      <c r="G627" s="6">
        <v>250</v>
      </c>
      <c r="H627" s="5">
        <v>0</v>
      </c>
      <c r="I627" s="5">
        <f>ROUND(ROUND(H627,2)*ROUND(G627,3),2)</f>
        <v>0</v>
      </c>
      <c r="O627">
        <f>(I627*21)/100</f>
        <v>0</v>
      </c>
      <c r="P627" t="s">
        <v>6</v>
      </c>
    </row>
    <row r="628" spans="1:18" x14ac:dyDescent="0.2">
      <c r="A628" s="4" t="s">
        <v>5</v>
      </c>
      <c r="E628" s="1" t="s">
        <v>4</v>
      </c>
    </row>
    <row r="629" spans="1:18" x14ac:dyDescent="0.2">
      <c r="A629" s="3" t="s">
        <v>3</v>
      </c>
      <c r="E629" s="2" t="s">
        <v>117</v>
      </c>
    </row>
    <row r="630" spans="1:18" ht="114.75" x14ac:dyDescent="0.2">
      <c r="A630" t="s">
        <v>1</v>
      </c>
      <c r="E630" s="1" t="s">
        <v>155</v>
      </c>
    </row>
    <row r="631" spans="1:18" x14ac:dyDescent="0.2">
      <c r="A631" s="9" t="s">
        <v>11</v>
      </c>
      <c r="B631" s="10" t="s">
        <v>154</v>
      </c>
      <c r="C631" s="10" t="s">
        <v>153</v>
      </c>
      <c r="D631" s="9" t="s">
        <v>4</v>
      </c>
      <c r="E631" s="8" t="s">
        <v>152</v>
      </c>
      <c r="F631" s="7" t="s">
        <v>122</v>
      </c>
      <c r="G631" s="6">
        <v>20</v>
      </c>
      <c r="H631" s="5">
        <v>0</v>
      </c>
      <c r="I631" s="5">
        <f>ROUND(ROUND(H631,2)*ROUND(G631,3),2)</f>
        <v>0</v>
      </c>
      <c r="O631">
        <f>(I631*21)/100</f>
        <v>0</v>
      </c>
      <c r="P631" t="s">
        <v>6</v>
      </c>
    </row>
    <row r="632" spans="1:18" x14ac:dyDescent="0.2">
      <c r="A632" s="4" t="s">
        <v>5</v>
      </c>
      <c r="E632" s="1" t="s">
        <v>4</v>
      </c>
    </row>
    <row r="633" spans="1:18" x14ac:dyDescent="0.2">
      <c r="A633" s="3" t="s">
        <v>3</v>
      </c>
      <c r="E633" s="2" t="s">
        <v>117</v>
      </c>
    </row>
    <row r="634" spans="1:18" ht="102" x14ac:dyDescent="0.2">
      <c r="A634" t="s">
        <v>1</v>
      </c>
      <c r="E634" s="1" t="s">
        <v>151</v>
      </c>
    </row>
    <row r="635" spans="1:18" x14ac:dyDescent="0.2">
      <c r="A635" s="9" t="s">
        <v>11</v>
      </c>
      <c r="B635" s="10" t="s">
        <v>150</v>
      </c>
      <c r="C635" s="10" t="s">
        <v>149</v>
      </c>
      <c r="D635" s="9" t="s">
        <v>4</v>
      </c>
      <c r="E635" s="8" t="s">
        <v>148</v>
      </c>
      <c r="F635" s="7" t="s">
        <v>52</v>
      </c>
      <c r="G635" s="6">
        <v>130</v>
      </c>
      <c r="H635" s="5">
        <v>0</v>
      </c>
      <c r="I635" s="5">
        <f>ROUND(ROUND(H635,2)*ROUND(G635,3),2)</f>
        <v>0</v>
      </c>
      <c r="O635">
        <f>(I635*21)/100</f>
        <v>0</v>
      </c>
      <c r="P635" t="s">
        <v>6</v>
      </c>
    </row>
    <row r="636" spans="1:18" x14ac:dyDescent="0.2">
      <c r="A636" s="4" t="s">
        <v>5</v>
      </c>
      <c r="E636" s="1" t="s">
        <v>4</v>
      </c>
    </row>
    <row r="637" spans="1:18" x14ac:dyDescent="0.2">
      <c r="A637" s="3" t="s">
        <v>3</v>
      </c>
      <c r="E637" s="2" t="s">
        <v>117</v>
      </c>
    </row>
    <row r="638" spans="1:18" ht="140.25" x14ac:dyDescent="0.2">
      <c r="A638" t="s">
        <v>1</v>
      </c>
      <c r="E638" s="1" t="s">
        <v>147</v>
      </c>
    </row>
    <row r="639" spans="1:18" x14ac:dyDescent="0.2">
      <c r="A639" s="9" t="s">
        <v>11</v>
      </c>
      <c r="B639" s="10" t="s">
        <v>146</v>
      </c>
      <c r="C639" s="10" t="s">
        <v>145</v>
      </c>
      <c r="D639" s="9" t="s">
        <v>4</v>
      </c>
      <c r="E639" s="8" t="s">
        <v>144</v>
      </c>
      <c r="F639" s="7" t="s">
        <v>52</v>
      </c>
      <c r="G639" s="6">
        <v>1</v>
      </c>
      <c r="H639" s="5">
        <v>0</v>
      </c>
      <c r="I639" s="5">
        <f>ROUND(ROUND(H639,2)*ROUND(G639,3),2)</f>
        <v>0</v>
      </c>
      <c r="O639">
        <f>(I639*21)/100</f>
        <v>0</v>
      </c>
      <c r="P639" t="s">
        <v>6</v>
      </c>
    </row>
    <row r="640" spans="1:18" x14ac:dyDescent="0.2">
      <c r="A640" s="4" t="s">
        <v>5</v>
      </c>
      <c r="E640" s="1" t="s">
        <v>4</v>
      </c>
    </row>
    <row r="641" spans="1:16" x14ac:dyDescent="0.2">
      <c r="A641" s="3" t="s">
        <v>3</v>
      </c>
      <c r="E641" s="2" t="s">
        <v>117</v>
      </c>
    </row>
    <row r="642" spans="1:16" ht="102" x14ac:dyDescent="0.2">
      <c r="A642" t="s">
        <v>1</v>
      </c>
      <c r="E642" s="1" t="s">
        <v>143</v>
      </c>
    </row>
    <row r="643" spans="1:16" x14ac:dyDescent="0.2">
      <c r="A643" s="9" t="s">
        <v>11</v>
      </c>
      <c r="B643" s="10" t="s">
        <v>142</v>
      </c>
      <c r="C643" s="10" t="s">
        <v>141</v>
      </c>
      <c r="D643" s="9" t="s">
        <v>4</v>
      </c>
      <c r="E643" s="8" t="s">
        <v>140</v>
      </c>
      <c r="F643" s="7" t="s">
        <v>52</v>
      </c>
      <c r="G643" s="6">
        <v>24</v>
      </c>
      <c r="H643" s="5">
        <v>0</v>
      </c>
      <c r="I643" s="5">
        <f>ROUND(ROUND(H643,2)*ROUND(G643,3),2)</f>
        <v>0</v>
      </c>
      <c r="O643">
        <f>(I643*21)/100</f>
        <v>0</v>
      </c>
      <c r="P643" t="s">
        <v>6</v>
      </c>
    </row>
    <row r="644" spans="1:16" x14ac:dyDescent="0.2">
      <c r="A644" s="4" t="s">
        <v>5</v>
      </c>
      <c r="E644" s="1" t="s">
        <v>4</v>
      </c>
    </row>
    <row r="645" spans="1:16" x14ac:dyDescent="0.2">
      <c r="A645" s="3" t="s">
        <v>3</v>
      </c>
      <c r="E645" s="2" t="s">
        <v>139</v>
      </c>
    </row>
    <row r="646" spans="1:16" ht="114.75" x14ac:dyDescent="0.2">
      <c r="A646" t="s">
        <v>1</v>
      </c>
      <c r="E646" s="1" t="s">
        <v>138</v>
      </c>
    </row>
    <row r="647" spans="1:16" ht="25.5" x14ac:dyDescent="0.2">
      <c r="A647" s="9" t="s">
        <v>11</v>
      </c>
      <c r="B647" s="10" t="s">
        <v>137</v>
      </c>
      <c r="C647" s="10" t="s">
        <v>136</v>
      </c>
      <c r="D647" s="9" t="s">
        <v>4</v>
      </c>
      <c r="E647" s="8" t="s">
        <v>135</v>
      </c>
      <c r="F647" s="7" t="s">
        <v>52</v>
      </c>
      <c r="G647" s="6">
        <v>8</v>
      </c>
      <c r="H647" s="5">
        <v>0</v>
      </c>
      <c r="I647" s="5">
        <f>ROUND(ROUND(H647,2)*ROUND(G647,3),2)</f>
        <v>0</v>
      </c>
      <c r="O647">
        <f>(I647*21)/100</f>
        <v>0</v>
      </c>
      <c r="P647" t="s">
        <v>6</v>
      </c>
    </row>
    <row r="648" spans="1:16" x14ac:dyDescent="0.2">
      <c r="A648" s="4" t="s">
        <v>5</v>
      </c>
      <c r="E648" s="1" t="s">
        <v>4</v>
      </c>
    </row>
    <row r="649" spans="1:16" x14ac:dyDescent="0.2">
      <c r="A649" s="3" t="s">
        <v>3</v>
      </c>
      <c r="E649" s="2" t="s">
        <v>117</v>
      </c>
    </row>
    <row r="650" spans="1:16" ht="127.5" x14ac:dyDescent="0.2">
      <c r="A650" t="s">
        <v>1</v>
      </c>
      <c r="E650" s="1" t="s">
        <v>134</v>
      </c>
    </row>
    <row r="651" spans="1:16" ht="25.5" x14ac:dyDescent="0.2">
      <c r="A651" s="9" t="s">
        <v>11</v>
      </c>
      <c r="B651" s="10" t="s">
        <v>133</v>
      </c>
      <c r="C651" s="10" t="s">
        <v>132</v>
      </c>
      <c r="D651" s="9" t="s">
        <v>4</v>
      </c>
      <c r="E651" s="8" t="s">
        <v>131</v>
      </c>
      <c r="F651" s="7" t="s">
        <v>52</v>
      </c>
      <c r="G651" s="6">
        <v>130</v>
      </c>
      <c r="H651" s="5">
        <v>0</v>
      </c>
      <c r="I651" s="5">
        <f>ROUND(ROUND(H651,2)*ROUND(G651,3),2)</f>
        <v>0</v>
      </c>
      <c r="O651">
        <f>(I651*21)/100</f>
        <v>0</v>
      </c>
      <c r="P651" t="s">
        <v>6</v>
      </c>
    </row>
    <row r="652" spans="1:16" x14ac:dyDescent="0.2">
      <c r="A652" s="4" t="s">
        <v>5</v>
      </c>
      <c r="E652" s="1" t="s">
        <v>4</v>
      </c>
    </row>
    <row r="653" spans="1:16" x14ac:dyDescent="0.2">
      <c r="A653" s="3" t="s">
        <v>3</v>
      </c>
      <c r="E653" s="2" t="s">
        <v>117</v>
      </c>
    </row>
    <row r="654" spans="1:16" ht="89.25" x14ac:dyDescent="0.2">
      <c r="A654" t="s">
        <v>1</v>
      </c>
      <c r="E654" s="1" t="s">
        <v>130</v>
      </c>
    </row>
    <row r="655" spans="1:16" ht="25.5" x14ac:dyDescent="0.2">
      <c r="A655" s="9" t="s">
        <v>11</v>
      </c>
      <c r="B655" s="10" t="s">
        <v>129</v>
      </c>
      <c r="C655" s="10" t="s">
        <v>128</v>
      </c>
      <c r="D655" s="9" t="s">
        <v>4</v>
      </c>
      <c r="E655" s="8" t="s">
        <v>127</v>
      </c>
      <c r="F655" s="7" t="s">
        <v>52</v>
      </c>
      <c r="G655" s="6">
        <v>2</v>
      </c>
      <c r="H655" s="5">
        <v>0</v>
      </c>
      <c r="I655" s="5">
        <f>ROUND(ROUND(H655,2)*ROUND(G655,3),2)</f>
        <v>0</v>
      </c>
      <c r="O655">
        <f>(I655*21)/100</f>
        <v>0</v>
      </c>
      <c r="P655" t="s">
        <v>6</v>
      </c>
    </row>
    <row r="656" spans="1:16" x14ac:dyDescent="0.2">
      <c r="A656" s="4" t="s">
        <v>5</v>
      </c>
      <c r="E656" s="1" t="s">
        <v>4</v>
      </c>
    </row>
    <row r="657" spans="1:18" x14ac:dyDescent="0.2">
      <c r="A657" s="3" t="s">
        <v>3</v>
      </c>
      <c r="E657" s="2" t="s">
        <v>117</v>
      </c>
    </row>
    <row r="658" spans="1:18" ht="102" x14ac:dyDescent="0.2">
      <c r="A658" t="s">
        <v>1</v>
      </c>
      <c r="E658" s="1" t="s">
        <v>126</v>
      </c>
    </row>
    <row r="659" spans="1:18" x14ac:dyDescent="0.2">
      <c r="A659" s="9" t="s">
        <v>11</v>
      </c>
      <c r="B659" s="10" t="s">
        <v>125</v>
      </c>
      <c r="C659" s="10" t="s">
        <v>124</v>
      </c>
      <c r="D659" s="9" t="s">
        <v>4</v>
      </c>
      <c r="E659" s="8" t="s">
        <v>123</v>
      </c>
      <c r="F659" s="7" t="s">
        <v>122</v>
      </c>
      <c r="G659" s="6">
        <v>650</v>
      </c>
      <c r="H659" s="5">
        <v>0</v>
      </c>
      <c r="I659" s="5">
        <f>ROUND(ROUND(H659,2)*ROUND(G659,3),2)</f>
        <v>0</v>
      </c>
      <c r="O659">
        <f>(I659*21)/100</f>
        <v>0</v>
      </c>
      <c r="P659" t="s">
        <v>6</v>
      </c>
    </row>
    <row r="660" spans="1:18" x14ac:dyDescent="0.2">
      <c r="A660" s="4" t="s">
        <v>5</v>
      </c>
      <c r="E660" s="1" t="s">
        <v>4</v>
      </c>
    </row>
    <row r="661" spans="1:18" x14ac:dyDescent="0.2">
      <c r="A661" s="3" t="s">
        <v>3</v>
      </c>
      <c r="E661" s="2" t="s">
        <v>117</v>
      </c>
    </row>
    <row r="662" spans="1:18" ht="114.75" x14ac:dyDescent="0.2">
      <c r="A662" t="s">
        <v>1</v>
      </c>
      <c r="E662" s="1" t="s">
        <v>121</v>
      </c>
    </row>
    <row r="663" spans="1:18" x14ac:dyDescent="0.2">
      <c r="A663" s="9" t="s">
        <v>11</v>
      </c>
      <c r="B663" s="10" t="s">
        <v>120</v>
      </c>
      <c r="C663" s="10" t="s">
        <v>119</v>
      </c>
      <c r="D663" s="9" t="s">
        <v>4</v>
      </c>
      <c r="E663" s="8" t="s">
        <v>118</v>
      </c>
      <c r="F663" s="7" t="s">
        <v>52</v>
      </c>
      <c r="G663" s="6">
        <v>1</v>
      </c>
      <c r="H663" s="5">
        <v>0</v>
      </c>
      <c r="I663" s="5">
        <f>ROUND(ROUND(H663,2)*ROUND(G663,3),2)</f>
        <v>0</v>
      </c>
      <c r="O663">
        <f>(I663*21)/100</f>
        <v>0</v>
      </c>
      <c r="P663" t="s">
        <v>6</v>
      </c>
    </row>
    <row r="664" spans="1:18" x14ac:dyDescent="0.2">
      <c r="A664" s="4" t="s">
        <v>5</v>
      </c>
      <c r="E664" s="1" t="s">
        <v>4</v>
      </c>
    </row>
    <row r="665" spans="1:18" x14ac:dyDescent="0.2">
      <c r="A665" s="3" t="s">
        <v>3</v>
      </c>
      <c r="E665" s="2" t="s">
        <v>117</v>
      </c>
    </row>
    <row r="666" spans="1:18" ht="76.5" x14ac:dyDescent="0.2">
      <c r="A666" t="s">
        <v>1</v>
      </c>
      <c r="E666" s="1" t="s">
        <v>116</v>
      </c>
    </row>
    <row r="667" spans="1:18" ht="12.75" customHeight="1" x14ac:dyDescent="0.2">
      <c r="A667" s="12" t="s">
        <v>67</v>
      </c>
      <c r="B667" s="12"/>
      <c r="C667" s="14" t="s">
        <v>115</v>
      </c>
      <c r="D667" s="12"/>
      <c r="E667" s="13" t="s">
        <v>114</v>
      </c>
      <c r="F667" s="12"/>
      <c r="G667" s="12"/>
      <c r="H667" s="12"/>
      <c r="I667" s="11">
        <f>0+Q667</f>
        <v>0</v>
      </c>
      <c r="O667">
        <f>0+R667</f>
        <v>0</v>
      </c>
      <c r="Q667">
        <f>0+I668+I672+I676+I680+I684+I688+I692+I696+I700+I704+I708+I712</f>
        <v>0</v>
      </c>
      <c r="R667">
        <f>0+O668+O672+O676+O680+O684+O688+O692+O696+O700+O704+O708+O712</f>
        <v>0</v>
      </c>
    </row>
    <row r="668" spans="1:18" x14ac:dyDescent="0.2">
      <c r="A668" s="9" t="s">
        <v>11</v>
      </c>
      <c r="B668" s="10" t="s">
        <v>113</v>
      </c>
      <c r="C668" s="10" t="s">
        <v>112</v>
      </c>
      <c r="D668" s="9" t="s">
        <v>4</v>
      </c>
      <c r="E668" s="8" t="s">
        <v>111</v>
      </c>
      <c r="F668" s="7" t="s">
        <v>13</v>
      </c>
      <c r="G668" s="6">
        <v>50</v>
      </c>
      <c r="H668" s="5">
        <v>0</v>
      </c>
      <c r="I668" s="5">
        <f>ROUND(ROUND(H668,2)*ROUND(G668,3),2)</f>
        <v>0</v>
      </c>
      <c r="O668">
        <f>(I668*21)/100</f>
        <v>0</v>
      </c>
      <c r="P668" t="s">
        <v>6</v>
      </c>
    </row>
    <row r="669" spans="1:18" x14ac:dyDescent="0.2">
      <c r="A669" s="4" t="s">
        <v>5</v>
      </c>
      <c r="E669" s="1" t="s">
        <v>4</v>
      </c>
    </row>
    <row r="670" spans="1:18" x14ac:dyDescent="0.2">
      <c r="A670" s="3" t="s">
        <v>3</v>
      </c>
      <c r="E670" s="2" t="s">
        <v>2</v>
      </c>
    </row>
    <row r="671" spans="1:18" ht="102" x14ac:dyDescent="0.2">
      <c r="A671" t="s">
        <v>1</v>
      </c>
      <c r="E671" s="1" t="s">
        <v>110</v>
      </c>
    </row>
    <row r="672" spans="1:18" x14ac:dyDescent="0.2">
      <c r="A672" s="9" t="s">
        <v>11</v>
      </c>
      <c r="B672" s="10" t="s">
        <v>109</v>
      </c>
      <c r="C672" s="10" t="s">
        <v>108</v>
      </c>
      <c r="D672" s="9" t="s">
        <v>4</v>
      </c>
      <c r="E672" s="8" t="s">
        <v>107</v>
      </c>
      <c r="F672" s="7" t="s">
        <v>13</v>
      </c>
      <c r="G672" s="6">
        <v>100</v>
      </c>
      <c r="H672" s="5">
        <v>0</v>
      </c>
      <c r="I672" s="5">
        <f>ROUND(ROUND(H672,2)*ROUND(G672,3),2)</f>
        <v>0</v>
      </c>
      <c r="O672">
        <f>(I672*21)/100</f>
        <v>0</v>
      </c>
      <c r="P672" t="s">
        <v>6</v>
      </c>
    </row>
    <row r="673" spans="1:16" x14ac:dyDescent="0.2">
      <c r="A673" s="4" t="s">
        <v>5</v>
      </c>
      <c r="E673" s="1" t="s">
        <v>4</v>
      </c>
    </row>
    <row r="674" spans="1:16" x14ac:dyDescent="0.2">
      <c r="A674" s="3" t="s">
        <v>3</v>
      </c>
      <c r="E674" s="2" t="s">
        <v>98</v>
      </c>
    </row>
    <row r="675" spans="1:16" ht="76.5" x14ac:dyDescent="0.2">
      <c r="A675" t="s">
        <v>1</v>
      </c>
      <c r="E675" s="1" t="s">
        <v>106</v>
      </c>
    </row>
    <row r="676" spans="1:16" x14ac:dyDescent="0.2">
      <c r="A676" s="9" t="s">
        <v>11</v>
      </c>
      <c r="B676" s="10" t="s">
        <v>105</v>
      </c>
      <c r="C676" s="10" t="s">
        <v>104</v>
      </c>
      <c r="D676" s="9" t="s">
        <v>4</v>
      </c>
      <c r="E676" s="8" t="s">
        <v>103</v>
      </c>
      <c r="F676" s="7" t="s">
        <v>7</v>
      </c>
      <c r="G676" s="6">
        <v>1</v>
      </c>
      <c r="H676" s="5">
        <v>0</v>
      </c>
      <c r="I676" s="5">
        <f>ROUND(ROUND(H676,2)*ROUND(G676,3),2)</f>
        <v>0</v>
      </c>
      <c r="O676">
        <f>(I676*21)/100</f>
        <v>0</v>
      </c>
      <c r="P676" t="s">
        <v>6</v>
      </c>
    </row>
    <row r="677" spans="1:16" x14ac:dyDescent="0.2">
      <c r="A677" s="4" t="s">
        <v>5</v>
      </c>
      <c r="E677" s="1" t="s">
        <v>4</v>
      </c>
    </row>
    <row r="678" spans="1:16" x14ac:dyDescent="0.2">
      <c r="A678" s="3" t="s">
        <v>3</v>
      </c>
      <c r="E678" s="2" t="s">
        <v>2</v>
      </c>
    </row>
    <row r="679" spans="1:16" ht="38.25" x14ac:dyDescent="0.2">
      <c r="A679" t="s">
        <v>1</v>
      </c>
      <c r="E679" s="1" t="s">
        <v>102</v>
      </c>
    </row>
    <row r="680" spans="1:16" x14ac:dyDescent="0.2">
      <c r="A680" s="9" t="s">
        <v>11</v>
      </c>
      <c r="B680" s="10" t="s">
        <v>101</v>
      </c>
      <c r="C680" s="10" t="s">
        <v>100</v>
      </c>
      <c r="D680" s="9" t="s">
        <v>4</v>
      </c>
      <c r="E680" s="8" t="s">
        <v>99</v>
      </c>
      <c r="F680" s="7" t="s">
        <v>52</v>
      </c>
      <c r="G680" s="6">
        <v>2</v>
      </c>
      <c r="H680" s="5">
        <v>0</v>
      </c>
      <c r="I680" s="5">
        <f>ROUND(ROUND(H680,2)*ROUND(G680,3),2)</f>
        <v>0</v>
      </c>
      <c r="O680">
        <f>(I680*21)/100</f>
        <v>0</v>
      </c>
      <c r="P680" t="s">
        <v>6</v>
      </c>
    </row>
    <row r="681" spans="1:16" x14ac:dyDescent="0.2">
      <c r="A681" s="4" t="s">
        <v>5</v>
      </c>
      <c r="E681" s="1" t="s">
        <v>4</v>
      </c>
    </row>
    <row r="682" spans="1:16" x14ac:dyDescent="0.2">
      <c r="A682" s="3" t="s">
        <v>3</v>
      </c>
      <c r="E682" s="2" t="s">
        <v>98</v>
      </c>
    </row>
    <row r="683" spans="1:16" x14ac:dyDescent="0.2">
      <c r="A683" t="s">
        <v>1</v>
      </c>
      <c r="E683" s="1" t="s">
        <v>97</v>
      </c>
    </row>
    <row r="684" spans="1:16" x14ac:dyDescent="0.2">
      <c r="A684" s="9" t="s">
        <v>11</v>
      </c>
      <c r="B684" s="10" t="s">
        <v>96</v>
      </c>
      <c r="C684" s="10" t="s">
        <v>95</v>
      </c>
      <c r="D684" s="9" t="s">
        <v>4</v>
      </c>
      <c r="E684" s="8" t="s">
        <v>94</v>
      </c>
      <c r="F684" s="7" t="s">
        <v>13</v>
      </c>
      <c r="G684" s="6">
        <v>125</v>
      </c>
      <c r="H684" s="5">
        <v>0</v>
      </c>
      <c r="I684" s="5">
        <f>ROUND(ROUND(H684,2)*ROUND(G684,3),2)</f>
        <v>0</v>
      </c>
      <c r="O684">
        <f>(I684*21)/100</f>
        <v>0</v>
      </c>
      <c r="P684" t="s">
        <v>6</v>
      </c>
    </row>
    <row r="685" spans="1:16" x14ac:dyDescent="0.2">
      <c r="A685" s="4" t="s">
        <v>5</v>
      </c>
      <c r="E685" s="1" t="s">
        <v>4</v>
      </c>
    </row>
    <row r="686" spans="1:16" x14ac:dyDescent="0.2">
      <c r="A686" s="3" t="s">
        <v>3</v>
      </c>
      <c r="E686" s="2" t="s">
        <v>2</v>
      </c>
    </row>
    <row r="687" spans="1:16" ht="38.25" x14ac:dyDescent="0.2">
      <c r="A687" t="s">
        <v>1</v>
      </c>
      <c r="E687" s="1" t="s">
        <v>93</v>
      </c>
    </row>
    <row r="688" spans="1:16" x14ac:dyDescent="0.2">
      <c r="A688" s="9" t="s">
        <v>11</v>
      </c>
      <c r="B688" s="10" t="s">
        <v>92</v>
      </c>
      <c r="C688" s="10" t="s">
        <v>91</v>
      </c>
      <c r="D688" s="9" t="s">
        <v>4</v>
      </c>
      <c r="E688" s="8" t="s">
        <v>90</v>
      </c>
      <c r="F688" s="7" t="s">
        <v>13</v>
      </c>
      <c r="G688" s="6">
        <v>45</v>
      </c>
      <c r="H688" s="5">
        <v>0</v>
      </c>
      <c r="I688" s="5">
        <f>ROUND(ROUND(H688,2)*ROUND(G688,3),2)</f>
        <v>0</v>
      </c>
      <c r="O688">
        <f>(I688*21)/100</f>
        <v>0</v>
      </c>
      <c r="P688" t="s">
        <v>6</v>
      </c>
    </row>
    <row r="689" spans="1:16" x14ac:dyDescent="0.2">
      <c r="A689" s="4" t="s">
        <v>5</v>
      </c>
      <c r="E689" s="1" t="s">
        <v>4</v>
      </c>
    </row>
    <row r="690" spans="1:16" x14ac:dyDescent="0.2">
      <c r="A690" s="3" t="s">
        <v>3</v>
      </c>
      <c r="E690" s="2" t="s">
        <v>69</v>
      </c>
    </row>
    <row r="691" spans="1:16" ht="38.25" x14ac:dyDescent="0.2">
      <c r="A691" t="s">
        <v>1</v>
      </c>
      <c r="E691" s="1" t="s">
        <v>77</v>
      </c>
    </row>
    <row r="692" spans="1:16" x14ac:dyDescent="0.2">
      <c r="A692" s="9" t="s">
        <v>11</v>
      </c>
      <c r="B692" s="10" t="s">
        <v>89</v>
      </c>
      <c r="C692" s="10" t="s">
        <v>88</v>
      </c>
      <c r="D692" s="9" t="s">
        <v>4</v>
      </c>
      <c r="E692" s="8" t="s">
        <v>87</v>
      </c>
      <c r="F692" s="7" t="s">
        <v>13</v>
      </c>
      <c r="G692" s="6">
        <v>45</v>
      </c>
      <c r="H692" s="5">
        <v>0</v>
      </c>
      <c r="I692" s="5">
        <f>ROUND(ROUND(H692,2)*ROUND(G692,3),2)</f>
        <v>0</v>
      </c>
      <c r="O692">
        <f>(I692*21)/100</f>
        <v>0</v>
      </c>
      <c r="P692" t="s">
        <v>6</v>
      </c>
    </row>
    <row r="693" spans="1:16" x14ac:dyDescent="0.2">
      <c r="A693" s="4" t="s">
        <v>5</v>
      </c>
      <c r="E693" s="1" t="s">
        <v>4</v>
      </c>
    </row>
    <row r="694" spans="1:16" x14ac:dyDescent="0.2">
      <c r="A694" s="3" t="s">
        <v>3</v>
      </c>
      <c r="E694" s="2" t="s">
        <v>69</v>
      </c>
    </row>
    <row r="695" spans="1:16" ht="38.25" x14ac:dyDescent="0.2">
      <c r="A695" t="s">
        <v>1</v>
      </c>
      <c r="E695" s="1" t="s">
        <v>77</v>
      </c>
    </row>
    <row r="696" spans="1:16" x14ac:dyDescent="0.2">
      <c r="A696" s="9" t="s">
        <v>11</v>
      </c>
      <c r="B696" s="10" t="s">
        <v>86</v>
      </c>
      <c r="C696" s="10" t="s">
        <v>85</v>
      </c>
      <c r="D696" s="9" t="s">
        <v>4</v>
      </c>
      <c r="E696" s="8" t="s">
        <v>84</v>
      </c>
      <c r="F696" s="7" t="s">
        <v>13</v>
      </c>
      <c r="G696" s="6">
        <v>45</v>
      </c>
      <c r="H696" s="5">
        <v>0</v>
      </c>
      <c r="I696" s="5">
        <f>ROUND(ROUND(H696,2)*ROUND(G696,3),2)</f>
        <v>0</v>
      </c>
      <c r="O696">
        <f>(I696*21)/100</f>
        <v>0</v>
      </c>
      <c r="P696" t="s">
        <v>6</v>
      </c>
    </row>
    <row r="697" spans="1:16" x14ac:dyDescent="0.2">
      <c r="A697" s="4" t="s">
        <v>5</v>
      </c>
      <c r="E697" s="1" t="s">
        <v>4</v>
      </c>
    </row>
    <row r="698" spans="1:16" x14ac:dyDescent="0.2">
      <c r="A698" s="3" t="s">
        <v>3</v>
      </c>
      <c r="E698" s="2" t="s">
        <v>69</v>
      </c>
    </row>
    <row r="699" spans="1:16" ht="38.25" x14ac:dyDescent="0.2">
      <c r="A699" t="s">
        <v>1</v>
      </c>
      <c r="E699" s="1" t="s">
        <v>77</v>
      </c>
    </row>
    <row r="700" spans="1:16" x14ac:dyDescent="0.2">
      <c r="A700" s="9" t="s">
        <v>11</v>
      </c>
      <c r="B700" s="10" t="s">
        <v>83</v>
      </c>
      <c r="C700" s="10" t="s">
        <v>82</v>
      </c>
      <c r="D700" s="9" t="s">
        <v>4</v>
      </c>
      <c r="E700" s="8" t="s">
        <v>81</v>
      </c>
      <c r="F700" s="7" t="s">
        <v>13</v>
      </c>
      <c r="G700" s="6">
        <v>2300</v>
      </c>
      <c r="H700" s="5">
        <v>0</v>
      </c>
      <c r="I700" s="5">
        <f>ROUND(ROUND(H700,2)*ROUND(G700,3),2)</f>
        <v>0</v>
      </c>
      <c r="O700">
        <f>(I700*21)/100</f>
        <v>0</v>
      </c>
      <c r="P700" t="s">
        <v>6</v>
      </c>
    </row>
    <row r="701" spans="1:16" x14ac:dyDescent="0.2">
      <c r="A701" s="4" t="s">
        <v>5</v>
      </c>
      <c r="E701" s="1" t="s">
        <v>4</v>
      </c>
    </row>
    <row r="702" spans="1:16" x14ac:dyDescent="0.2">
      <c r="A702" s="3" t="s">
        <v>3</v>
      </c>
      <c r="E702" s="2" t="s">
        <v>69</v>
      </c>
    </row>
    <row r="703" spans="1:16" ht="38.25" x14ac:dyDescent="0.2">
      <c r="A703" t="s">
        <v>1</v>
      </c>
      <c r="E703" s="1" t="s">
        <v>77</v>
      </c>
    </row>
    <row r="704" spans="1:16" x14ac:dyDescent="0.2">
      <c r="A704" s="9" t="s">
        <v>11</v>
      </c>
      <c r="B704" s="10" t="s">
        <v>80</v>
      </c>
      <c r="C704" s="10" t="s">
        <v>79</v>
      </c>
      <c r="D704" s="9" t="s">
        <v>4</v>
      </c>
      <c r="E704" s="8" t="s">
        <v>78</v>
      </c>
      <c r="F704" s="7" t="s">
        <v>13</v>
      </c>
      <c r="G704" s="6">
        <v>120</v>
      </c>
      <c r="H704" s="5">
        <v>0</v>
      </c>
      <c r="I704" s="5">
        <f>ROUND(ROUND(H704,2)*ROUND(G704,3),2)</f>
        <v>0</v>
      </c>
      <c r="O704">
        <f>(I704*21)/100</f>
        <v>0</v>
      </c>
      <c r="P704" t="s">
        <v>6</v>
      </c>
    </row>
    <row r="705" spans="1:18" x14ac:dyDescent="0.2">
      <c r="A705" s="4" t="s">
        <v>5</v>
      </c>
      <c r="E705" s="1" t="s">
        <v>4</v>
      </c>
    </row>
    <row r="706" spans="1:18" x14ac:dyDescent="0.2">
      <c r="A706" s="3" t="s">
        <v>3</v>
      </c>
      <c r="E706" s="2" t="s">
        <v>69</v>
      </c>
    </row>
    <row r="707" spans="1:18" ht="38.25" x14ac:dyDescent="0.2">
      <c r="A707" t="s">
        <v>1</v>
      </c>
      <c r="E707" s="1" t="s">
        <v>77</v>
      </c>
    </row>
    <row r="708" spans="1:18" ht="25.5" x14ac:dyDescent="0.2">
      <c r="A708" s="9" t="s">
        <v>11</v>
      </c>
      <c r="B708" s="10" t="s">
        <v>76</v>
      </c>
      <c r="C708" s="10" t="s">
        <v>75</v>
      </c>
      <c r="D708" s="9" t="s">
        <v>4</v>
      </c>
      <c r="E708" s="8" t="s">
        <v>74</v>
      </c>
      <c r="F708" s="7" t="s">
        <v>52</v>
      </c>
      <c r="G708" s="6">
        <v>9</v>
      </c>
      <c r="H708" s="5">
        <v>0</v>
      </c>
      <c r="I708" s="5">
        <f>ROUND(ROUND(H708,2)*ROUND(G708,3),2)</f>
        <v>0</v>
      </c>
      <c r="O708">
        <f>(I708*21)/100</f>
        <v>0</v>
      </c>
      <c r="P708" t="s">
        <v>6</v>
      </c>
    </row>
    <row r="709" spans="1:18" x14ac:dyDescent="0.2">
      <c r="A709" s="4" t="s">
        <v>5</v>
      </c>
      <c r="E709" s="1" t="s">
        <v>4</v>
      </c>
    </row>
    <row r="710" spans="1:18" x14ac:dyDescent="0.2">
      <c r="A710" s="3" t="s">
        <v>3</v>
      </c>
      <c r="E710" s="2" t="s">
        <v>69</v>
      </c>
    </row>
    <row r="711" spans="1:18" ht="63.75" x14ac:dyDescent="0.2">
      <c r="A711" t="s">
        <v>1</v>
      </c>
      <c r="E711" s="1" t="s">
        <v>73</v>
      </c>
    </row>
    <row r="712" spans="1:18" x14ac:dyDescent="0.2">
      <c r="A712" s="9" t="s">
        <v>11</v>
      </c>
      <c r="B712" s="10" t="s">
        <v>72</v>
      </c>
      <c r="C712" s="10" t="s">
        <v>71</v>
      </c>
      <c r="D712" s="9" t="s">
        <v>4</v>
      </c>
      <c r="E712" s="8" t="s">
        <v>70</v>
      </c>
      <c r="F712" s="7" t="s">
        <v>52</v>
      </c>
      <c r="G712" s="6">
        <v>3</v>
      </c>
      <c r="H712" s="5">
        <v>0</v>
      </c>
      <c r="I712" s="5">
        <f>ROUND(ROUND(H712,2)*ROUND(G712,3),2)</f>
        <v>0</v>
      </c>
      <c r="O712">
        <f>(I712*21)/100</f>
        <v>0</v>
      </c>
      <c r="P712" t="s">
        <v>6</v>
      </c>
    </row>
    <row r="713" spans="1:18" x14ac:dyDescent="0.2">
      <c r="A713" s="4" t="s">
        <v>5</v>
      </c>
      <c r="E713" s="1" t="s">
        <v>4</v>
      </c>
    </row>
    <row r="714" spans="1:18" x14ac:dyDescent="0.2">
      <c r="A714" s="3" t="s">
        <v>3</v>
      </c>
      <c r="E714" s="2" t="s">
        <v>69</v>
      </c>
    </row>
    <row r="715" spans="1:18" ht="51" x14ac:dyDescent="0.2">
      <c r="A715" t="s">
        <v>1</v>
      </c>
      <c r="E715" s="1" t="s">
        <v>68</v>
      </c>
    </row>
    <row r="716" spans="1:18" ht="12.75" customHeight="1" x14ac:dyDescent="0.2">
      <c r="A716" s="12" t="s">
        <v>67</v>
      </c>
      <c r="B716" s="12"/>
      <c r="C716" s="14" t="s">
        <v>66</v>
      </c>
      <c r="D716" s="12"/>
      <c r="E716" s="13" t="s">
        <v>65</v>
      </c>
      <c r="F716" s="12"/>
      <c r="G716" s="12"/>
      <c r="H716" s="12"/>
      <c r="I716" s="11">
        <f>0+Q716</f>
        <v>0</v>
      </c>
      <c r="O716">
        <f>0+R716</f>
        <v>0</v>
      </c>
      <c r="Q716">
        <f>0+I717+I721+I725+I729+I733+I737+I741+I745+I749+I753+I757+I761+I765+I769</f>
        <v>0</v>
      </c>
      <c r="R716">
        <f>0+O717+O721+O725+O729+O733+O737+O741+O745+O749+O753+O757+O761+O765+O769</f>
        <v>0</v>
      </c>
    </row>
    <row r="717" spans="1:18" x14ac:dyDescent="0.2">
      <c r="A717" s="9" t="s">
        <v>11</v>
      </c>
      <c r="B717" s="10" t="s">
        <v>64</v>
      </c>
      <c r="C717" s="10" t="s">
        <v>63</v>
      </c>
      <c r="D717" s="9" t="s">
        <v>4</v>
      </c>
      <c r="E717" s="8" t="s">
        <v>62</v>
      </c>
      <c r="F717" s="7" t="s">
        <v>61</v>
      </c>
      <c r="G717" s="6">
        <v>6</v>
      </c>
      <c r="H717" s="5">
        <v>0</v>
      </c>
      <c r="I717" s="5">
        <f>ROUND(ROUND(H717,2)*ROUND(G717,3),2)</f>
        <v>0</v>
      </c>
      <c r="O717">
        <f>(I717*21)/100</f>
        <v>0</v>
      </c>
      <c r="P717" t="s">
        <v>6</v>
      </c>
    </row>
    <row r="718" spans="1:18" x14ac:dyDescent="0.2">
      <c r="A718" s="4" t="s">
        <v>5</v>
      </c>
      <c r="E718" s="1" t="s">
        <v>4</v>
      </c>
    </row>
    <row r="719" spans="1:18" x14ac:dyDescent="0.2">
      <c r="A719" s="3" t="s">
        <v>3</v>
      </c>
      <c r="E719" s="2" t="s">
        <v>2</v>
      </c>
    </row>
    <row r="720" spans="1:18" ht="318.75" x14ac:dyDescent="0.2">
      <c r="A720" t="s">
        <v>1</v>
      </c>
      <c r="E720" s="1" t="s">
        <v>60</v>
      </c>
    </row>
    <row r="721" spans="1:16" x14ac:dyDescent="0.2">
      <c r="A721" s="9" t="s">
        <v>11</v>
      </c>
      <c r="B721" s="10" t="s">
        <v>59</v>
      </c>
      <c r="C721" s="10" t="s">
        <v>58</v>
      </c>
      <c r="D721" s="9" t="s">
        <v>4</v>
      </c>
      <c r="E721" s="8" t="s">
        <v>57</v>
      </c>
      <c r="F721" s="7" t="s">
        <v>52</v>
      </c>
      <c r="G721" s="6">
        <v>140</v>
      </c>
      <c r="H721" s="5">
        <v>0</v>
      </c>
      <c r="I721" s="5">
        <f>ROUND(ROUND(H721,2)*ROUND(G721,3),2)</f>
        <v>0</v>
      </c>
      <c r="O721">
        <f>(I721*21)/100</f>
        <v>0</v>
      </c>
      <c r="P721" t="s">
        <v>6</v>
      </c>
    </row>
    <row r="722" spans="1:16" x14ac:dyDescent="0.2">
      <c r="A722" s="4" t="s">
        <v>5</v>
      </c>
      <c r="E722" s="1" t="s">
        <v>4</v>
      </c>
    </row>
    <row r="723" spans="1:16" x14ac:dyDescent="0.2">
      <c r="A723" s="3" t="s">
        <v>3</v>
      </c>
      <c r="E723" s="2" t="s">
        <v>51</v>
      </c>
    </row>
    <row r="724" spans="1:16" ht="114.75" x14ac:dyDescent="0.2">
      <c r="A724" t="s">
        <v>1</v>
      </c>
      <c r="E724" s="1" t="s">
        <v>56</v>
      </c>
    </row>
    <row r="725" spans="1:16" x14ac:dyDescent="0.2">
      <c r="A725" s="9" t="s">
        <v>11</v>
      </c>
      <c r="B725" s="10" t="s">
        <v>55</v>
      </c>
      <c r="C725" s="10" t="s">
        <v>54</v>
      </c>
      <c r="D725" s="9" t="s">
        <v>4</v>
      </c>
      <c r="E725" s="8" t="s">
        <v>53</v>
      </c>
      <c r="F725" s="7" t="s">
        <v>52</v>
      </c>
      <c r="G725" s="6">
        <v>28</v>
      </c>
      <c r="H725" s="5">
        <v>0</v>
      </c>
      <c r="I725" s="5">
        <f>ROUND(ROUND(H725,2)*ROUND(G725,3),2)</f>
        <v>0</v>
      </c>
      <c r="O725">
        <f>(I725*21)/100</f>
        <v>0</v>
      </c>
      <c r="P725" t="s">
        <v>6</v>
      </c>
    </row>
    <row r="726" spans="1:16" x14ac:dyDescent="0.2">
      <c r="A726" s="4" t="s">
        <v>5</v>
      </c>
      <c r="E726" s="1" t="s">
        <v>4</v>
      </c>
    </row>
    <row r="727" spans="1:16" x14ac:dyDescent="0.2">
      <c r="A727" s="3" t="s">
        <v>3</v>
      </c>
      <c r="E727" s="2" t="s">
        <v>51</v>
      </c>
    </row>
    <row r="728" spans="1:16" ht="102" x14ac:dyDescent="0.2">
      <c r="A728" t="s">
        <v>1</v>
      </c>
      <c r="E728" s="1" t="s">
        <v>50</v>
      </c>
    </row>
    <row r="729" spans="1:16" x14ac:dyDescent="0.2">
      <c r="A729" s="9" t="s">
        <v>11</v>
      </c>
      <c r="B729" s="10" t="s">
        <v>49</v>
      </c>
      <c r="C729" s="10" t="s">
        <v>48</v>
      </c>
      <c r="D729" s="9" t="s">
        <v>4</v>
      </c>
      <c r="E729" s="8" t="s">
        <v>47</v>
      </c>
      <c r="F729" s="7" t="s">
        <v>43</v>
      </c>
      <c r="G729" s="6">
        <v>2.2000000000000002</v>
      </c>
      <c r="H729" s="5">
        <v>0</v>
      </c>
      <c r="I729" s="5">
        <f>ROUND(ROUND(H729,2)*ROUND(G729,3),2)</f>
        <v>0</v>
      </c>
      <c r="O729">
        <f>(I729*21)/100</f>
        <v>0</v>
      </c>
      <c r="P729" t="s">
        <v>6</v>
      </c>
    </row>
    <row r="730" spans="1:16" x14ac:dyDescent="0.2">
      <c r="A730" s="4" t="s">
        <v>5</v>
      </c>
      <c r="E730" s="1" t="s">
        <v>4</v>
      </c>
    </row>
    <row r="731" spans="1:16" x14ac:dyDescent="0.2">
      <c r="A731" s="3" t="s">
        <v>3</v>
      </c>
      <c r="E731" s="2" t="s">
        <v>2</v>
      </c>
    </row>
    <row r="732" spans="1:16" ht="63.75" x14ac:dyDescent="0.2">
      <c r="A732" t="s">
        <v>1</v>
      </c>
      <c r="E732" s="1" t="s">
        <v>42</v>
      </c>
    </row>
    <row r="733" spans="1:16" x14ac:dyDescent="0.2">
      <c r="A733" s="9" t="s">
        <v>11</v>
      </c>
      <c r="B733" s="10" t="s">
        <v>46</v>
      </c>
      <c r="C733" s="10" t="s">
        <v>45</v>
      </c>
      <c r="D733" s="9" t="s">
        <v>4</v>
      </c>
      <c r="E733" s="8" t="s">
        <v>44</v>
      </c>
      <c r="F733" s="7" t="s">
        <v>43</v>
      </c>
      <c r="G733" s="6">
        <v>0.1</v>
      </c>
      <c r="H733" s="5">
        <v>0</v>
      </c>
      <c r="I733" s="5">
        <f>ROUND(ROUND(H733,2)*ROUND(G733,3),2)</f>
        <v>0</v>
      </c>
      <c r="O733">
        <f>(I733*21)/100</f>
        <v>0</v>
      </c>
      <c r="P733" t="s">
        <v>6</v>
      </c>
    </row>
    <row r="734" spans="1:16" x14ac:dyDescent="0.2">
      <c r="A734" s="4" t="s">
        <v>5</v>
      </c>
      <c r="E734" s="1" t="s">
        <v>4</v>
      </c>
    </row>
    <row r="735" spans="1:16" x14ac:dyDescent="0.2">
      <c r="A735" s="3" t="s">
        <v>3</v>
      </c>
      <c r="E735" s="2" t="s">
        <v>2</v>
      </c>
    </row>
    <row r="736" spans="1:16" ht="63.75" x14ac:dyDescent="0.2">
      <c r="A736" t="s">
        <v>1</v>
      </c>
      <c r="E736" s="1" t="s">
        <v>42</v>
      </c>
    </row>
    <row r="737" spans="1:16" x14ac:dyDescent="0.2">
      <c r="A737" s="9" t="s">
        <v>11</v>
      </c>
      <c r="B737" s="10" t="s">
        <v>41</v>
      </c>
      <c r="C737" s="10" t="s">
        <v>40</v>
      </c>
      <c r="D737" s="9" t="s">
        <v>4</v>
      </c>
      <c r="E737" s="8" t="s">
        <v>39</v>
      </c>
      <c r="F737" s="7" t="s">
        <v>13</v>
      </c>
      <c r="G737" s="6">
        <v>857</v>
      </c>
      <c r="H737" s="5">
        <v>0</v>
      </c>
      <c r="I737" s="5">
        <f>ROUND(ROUND(H737,2)*ROUND(G737,3),2)</f>
        <v>0</v>
      </c>
      <c r="O737">
        <f>(I737*21)/100</f>
        <v>0</v>
      </c>
      <c r="P737" t="s">
        <v>6</v>
      </c>
    </row>
    <row r="738" spans="1:16" x14ac:dyDescent="0.2">
      <c r="A738" s="4" t="s">
        <v>5</v>
      </c>
      <c r="E738" s="1" t="s">
        <v>4</v>
      </c>
    </row>
    <row r="739" spans="1:16" x14ac:dyDescent="0.2">
      <c r="A739" s="3" t="s">
        <v>3</v>
      </c>
      <c r="E739" s="2" t="s">
        <v>2</v>
      </c>
    </row>
    <row r="740" spans="1:16" ht="114.75" x14ac:dyDescent="0.2">
      <c r="A740" t="s">
        <v>1</v>
      </c>
      <c r="E740" s="1" t="s">
        <v>35</v>
      </c>
    </row>
    <row r="741" spans="1:16" x14ac:dyDescent="0.2">
      <c r="A741" s="9" t="s">
        <v>11</v>
      </c>
      <c r="B741" s="10" t="s">
        <v>38</v>
      </c>
      <c r="C741" s="10" t="s">
        <v>37</v>
      </c>
      <c r="D741" s="9" t="s">
        <v>4</v>
      </c>
      <c r="E741" s="8" t="s">
        <v>36</v>
      </c>
      <c r="F741" s="7" t="s">
        <v>13</v>
      </c>
      <c r="G741" s="6">
        <v>2092</v>
      </c>
      <c r="H741" s="5">
        <v>0</v>
      </c>
      <c r="I741" s="5">
        <f>ROUND(ROUND(H741,2)*ROUND(G741,3),2)</f>
        <v>0</v>
      </c>
      <c r="O741">
        <f>(I741*21)/100</f>
        <v>0</v>
      </c>
      <c r="P741" t="s">
        <v>6</v>
      </c>
    </row>
    <row r="742" spans="1:16" x14ac:dyDescent="0.2">
      <c r="A742" s="4" t="s">
        <v>5</v>
      </c>
      <c r="E742" s="1" t="s">
        <v>4</v>
      </c>
    </row>
    <row r="743" spans="1:16" x14ac:dyDescent="0.2">
      <c r="A743" s="3" t="s">
        <v>3</v>
      </c>
      <c r="E743" s="2" t="s">
        <v>2</v>
      </c>
    </row>
    <row r="744" spans="1:16" ht="114.75" x14ac:dyDescent="0.2">
      <c r="A744" t="s">
        <v>1</v>
      </c>
      <c r="E744" s="1" t="s">
        <v>35</v>
      </c>
    </row>
    <row r="745" spans="1:16" x14ac:dyDescent="0.2">
      <c r="A745" s="9" t="s">
        <v>11</v>
      </c>
      <c r="B745" s="10" t="s">
        <v>34</v>
      </c>
      <c r="C745" s="10" t="s">
        <v>33</v>
      </c>
      <c r="D745" s="9" t="s">
        <v>4</v>
      </c>
      <c r="E745" s="8" t="s">
        <v>32</v>
      </c>
      <c r="F745" s="7" t="s">
        <v>13</v>
      </c>
      <c r="G745" s="6">
        <v>2949</v>
      </c>
      <c r="H745" s="5">
        <v>0</v>
      </c>
      <c r="I745" s="5">
        <f>ROUND(ROUND(H745,2)*ROUND(G745,3),2)</f>
        <v>0</v>
      </c>
      <c r="O745">
        <f>(I745*21)/100</f>
        <v>0</v>
      </c>
      <c r="P745" t="s">
        <v>6</v>
      </c>
    </row>
    <row r="746" spans="1:16" x14ac:dyDescent="0.2">
      <c r="A746" s="4" t="s">
        <v>5</v>
      </c>
      <c r="E746" s="1" t="s">
        <v>4</v>
      </c>
    </row>
    <row r="747" spans="1:16" x14ac:dyDescent="0.2">
      <c r="A747" s="3" t="s">
        <v>3</v>
      </c>
      <c r="E747" s="2" t="s">
        <v>2</v>
      </c>
    </row>
    <row r="748" spans="1:16" ht="51" x14ac:dyDescent="0.2">
      <c r="A748" t="s">
        <v>1</v>
      </c>
      <c r="E748" s="1" t="s">
        <v>31</v>
      </c>
    </row>
    <row r="749" spans="1:16" x14ac:dyDescent="0.2">
      <c r="A749" s="9" t="s">
        <v>11</v>
      </c>
      <c r="B749" s="10" t="s">
        <v>30</v>
      </c>
      <c r="C749" s="10" t="s">
        <v>29</v>
      </c>
      <c r="D749" s="9" t="s">
        <v>4</v>
      </c>
      <c r="E749" s="8" t="s">
        <v>28</v>
      </c>
      <c r="F749" s="7" t="s">
        <v>13</v>
      </c>
      <c r="G749" s="6">
        <v>2949</v>
      </c>
      <c r="H749" s="5">
        <v>0</v>
      </c>
      <c r="I749" s="5">
        <f>ROUND(ROUND(H749,2)*ROUND(G749,3),2)</f>
        <v>0</v>
      </c>
      <c r="O749">
        <f>(I749*21)/100</f>
        <v>0</v>
      </c>
      <c r="P749" t="s">
        <v>6</v>
      </c>
    </row>
    <row r="750" spans="1:16" x14ac:dyDescent="0.2">
      <c r="A750" s="4" t="s">
        <v>5</v>
      </c>
      <c r="E750" s="1" t="s">
        <v>4</v>
      </c>
    </row>
    <row r="751" spans="1:16" x14ac:dyDescent="0.2">
      <c r="A751" s="3" t="s">
        <v>3</v>
      </c>
      <c r="E751" s="2" t="s">
        <v>2</v>
      </c>
    </row>
    <row r="752" spans="1:16" ht="38.25" x14ac:dyDescent="0.2">
      <c r="A752" t="s">
        <v>1</v>
      </c>
      <c r="E752" s="1" t="s">
        <v>27</v>
      </c>
    </row>
    <row r="753" spans="1:16" ht="25.5" x14ac:dyDescent="0.2">
      <c r="A753" s="9" t="s">
        <v>11</v>
      </c>
      <c r="B753" s="10" t="s">
        <v>26</v>
      </c>
      <c r="C753" s="10" t="s">
        <v>25</v>
      </c>
      <c r="D753" s="9" t="s">
        <v>4</v>
      </c>
      <c r="E753" s="8" t="s">
        <v>24</v>
      </c>
      <c r="F753" s="7" t="s">
        <v>13</v>
      </c>
      <c r="G753" s="6">
        <v>4111</v>
      </c>
      <c r="H753" s="5">
        <v>0</v>
      </c>
      <c r="I753" s="5">
        <f>ROUND(ROUND(H753,2)*ROUND(G753,3),2)</f>
        <v>0</v>
      </c>
      <c r="O753">
        <f>(I753*21)/100</f>
        <v>0</v>
      </c>
      <c r="P753" t="s">
        <v>6</v>
      </c>
    </row>
    <row r="754" spans="1:16" x14ac:dyDescent="0.2">
      <c r="A754" s="4" t="s">
        <v>5</v>
      </c>
      <c r="E754" s="1" t="s">
        <v>4</v>
      </c>
    </row>
    <row r="755" spans="1:16" x14ac:dyDescent="0.2">
      <c r="A755" s="3" t="s">
        <v>3</v>
      </c>
      <c r="E755" s="2" t="s">
        <v>2</v>
      </c>
    </row>
    <row r="756" spans="1:16" ht="25.5" x14ac:dyDescent="0.2">
      <c r="A756" t="s">
        <v>1</v>
      </c>
      <c r="E756" s="1" t="s">
        <v>20</v>
      </c>
    </row>
    <row r="757" spans="1:16" x14ac:dyDescent="0.2">
      <c r="A757" s="9" t="s">
        <v>11</v>
      </c>
      <c r="B757" s="10" t="s">
        <v>23</v>
      </c>
      <c r="C757" s="10" t="s">
        <v>22</v>
      </c>
      <c r="D757" s="9" t="s">
        <v>4</v>
      </c>
      <c r="E757" s="8" t="s">
        <v>21</v>
      </c>
      <c r="F757" s="7" t="s">
        <v>13</v>
      </c>
      <c r="G757" s="6">
        <v>122</v>
      </c>
      <c r="H757" s="5">
        <v>0</v>
      </c>
      <c r="I757" s="5">
        <f>ROUND(ROUND(H757,2)*ROUND(G757,3),2)</f>
        <v>0</v>
      </c>
      <c r="O757">
        <f>(I757*21)/100</f>
        <v>0</v>
      </c>
      <c r="P757" t="s">
        <v>6</v>
      </c>
    </row>
    <row r="758" spans="1:16" x14ac:dyDescent="0.2">
      <c r="A758" s="4" t="s">
        <v>5</v>
      </c>
      <c r="E758" s="1" t="s">
        <v>4</v>
      </c>
    </row>
    <row r="759" spans="1:16" x14ac:dyDescent="0.2">
      <c r="A759" s="3" t="s">
        <v>3</v>
      </c>
      <c r="E759" s="2" t="s">
        <v>2</v>
      </c>
    </row>
    <row r="760" spans="1:16" ht="25.5" x14ac:dyDescent="0.2">
      <c r="A760" t="s">
        <v>1</v>
      </c>
      <c r="E760" s="1" t="s">
        <v>20</v>
      </c>
    </row>
    <row r="761" spans="1:16" x14ac:dyDescent="0.2">
      <c r="A761" s="9" t="s">
        <v>11</v>
      </c>
      <c r="B761" s="10" t="s">
        <v>19</v>
      </c>
      <c r="C761" s="10" t="s">
        <v>18</v>
      </c>
      <c r="D761" s="9" t="s">
        <v>4</v>
      </c>
      <c r="E761" s="8" t="s">
        <v>17</v>
      </c>
      <c r="F761" s="7" t="s">
        <v>13</v>
      </c>
      <c r="G761" s="6">
        <v>1885</v>
      </c>
      <c r="H761" s="5">
        <v>0</v>
      </c>
      <c r="I761" s="5">
        <f>ROUND(ROUND(H761,2)*ROUND(G761,3),2)</f>
        <v>0</v>
      </c>
      <c r="O761">
        <f>(I761*21)/100</f>
        <v>0</v>
      </c>
      <c r="P761" t="s">
        <v>6</v>
      </c>
    </row>
    <row r="762" spans="1:16" x14ac:dyDescent="0.2">
      <c r="A762" s="4" t="s">
        <v>5</v>
      </c>
      <c r="E762" s="1" t="s">
        <v>4</v>
      </c>
    </row>
    <row r="763" spans="1:16" x14ac:dyDescent="0.2">
      <c r="A763" s="3" t="s">
        <v>3</v>
      </c>
      <c r="E763" s="2" t="s">
        <v>2</v>
      </c>
    </row>
    <row r="764" spans="1:16" ht="114.75" x14ac:dyDescent="0.2">
      <c r="A764" t="s">
        <v>1</v>
      </c>
      <c r="E764" s="1" t="s">
        <v>12</v>
      </c>
    </row>
    <row r="765" spans="1:16" ht="25.5" x14ac:dyDescent="0.2">
      <c r="A765" s="9" t="s">
        <v>11</v>
      </c>
      <c r="B765" s="10" t="s">
        <v>16</v>
      </c>
      <c r="C765" s="10" t="s">
        <v>15</v>
      </c>
      <c r="D765" s="9" t="s">
        <v>4</v>
      </c>
      <c r="E765" s="8" t="s">
        <v>14</v>
      </c>
      <c r="F765" s="7" t="s">
        <v>13</v>
      </c>
      <c r="G765" s="6">
        <v>2515</v>
      </c>
      <c r="H765" s="5">
        <v>0</v>
      </c>
      <c r="I765" s="5">
        <f>ROUND(ROUND(H765,2)*ROUND(G765,3),2)</f>
        <v>0</v>
      </c>
      <c r="O765">
        <f>(I765*21)/100</f>
        <v>0</v>
      </c>
      <c r="P765" t="s">
        <v>6</v>
      </c>
    </row>
    <row r="766" spans="1:16" x14ac:dyDescent="0.2">
      <c r="A766" s="4" t="s">
        <v>5</v>
      </c>
      <c r="E766" s="1" t="s">
        <v>4</v>
      </c>
    </row>
    <row r="767" spans="1:16" x14ac:dyDescent="0.2">
      <c r="A767" s="3" t="s">
        <v>3</v>
      </c>
      <c r="E767" s="2" t="s">
        <v>2</v>
      </c>
    </row>
    <row r="768" spans="1:16" ht="114.75" x14ac:dyDescent="0.2">
      <c r="A768" t="s">
        <v>1</v>
      </c>
      <c r="E768" s="1" t="s">
        <v>12</v>
      </c>
    </row>
    <row r="769" spans="1:16" ht="25.5" x14ac:dyDescent="0.2">
      <c r="A769" s="9" t="s">
        <v>11</v>
      </c>
      <c r="B769" s="10" t="s">
        <v>10</v>
      </c>
      <c r="C769" s="10" t="s">
        <v>9</v>
      </c>
      <c r="D769" s="9" t="s">
        <v>4</v>
      </c>
      <c r="E769" s="8" t="s">
        <v>8</v>
      </c>
      <c r="F769" s="7" t="s">
        <v>7</v>
      </c>
      <c r="G769" s="6">
        <v>372</v>
      </c>
      <c r="H769" s="5">
        <v>0</v>
      </c>
      <c r="I769" s="5">
        <f>ROUND(ROUND(H769,2)*ROUND(G769,3),2)</f>
        <v>0</v>
      </c>
      <c r="O769">
        <f>(I769*21)/100</f>
        <v>0</v>
      </c>
      <c r="P769" t="s">
        <v>6</v>
      </c>
    </row>
    <row r="770" spans="1:16" x14ac:dyDescent="0.2">
      <c r="A770" s="4" t="s">
        <v>5</v>
      </c>
      <c r="E770" s="1" t="s">
        <v>4</v>
      </c>
    </row>
    <row r="771" spans="1:16" x14ac:dyDescent="0.2">
      <c r="A771" s="3" t="s">
        <v>3</v>
      </c>
      <c r="E771" s="2" t="s">
        <v>2</v>
      </c>
    </row>
    <row r="772" spans="1:16" ht="51" x14ac:dyDescent="0.2">
      <c r="A772" t="s">
        <v>1</v>
      </c>
      <c r="E772" s="1" t="s">
        <v>0</v>
      </c>
    </row>
  </sheetData>
  <mergeCells count="11">
    <mergeCell ref="F6:F7"/>
    <mergeCell ref="G6:G7"/>
    <mergeCell ref="H6:I6"/>
    <mergeCell ref="C3:D3"/>
    <mergeCell ref="C4:D4"/>
    <mergeCell ref="C5:D5"/>
    <mergeCell ref="A6:A7"/>
    <mergeCell ref="B6:B7"/>
    <mergeCell ref="C6:C7"/>
    <mergeCell ref="D6:D7"/>
    <mergeCell ref="E6:E7"/>
  </mergeCells>
  <pageMargins left="0.75" right="0.75" top="1" bottom="1" header="0.5" footer="0.5"/>
  <pageSetup paperSize="9" orientation="portrait" horizontalDpi="300" verticalDpi="300"/>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PS 01-28-01_PS 01-28-01 A</vt:lpstr>
    </vt:vector>
  </TitlesOfParts>
  <Company>SUDOP BRNO, spol. s 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stara</dc:creator>
  <cp:lastModifiedBy>Skubla</cp:lastModifiedBy>
  <dcterms:created xsi:type="dcterms:W3CDTF">2018-10-23T10:19:58Z</dcterms:created>
  <dcterms:modified xsi:type="dcterms:W3CDTF">2018-10-26T08:58:55Z</dcterms:modified>
</cp:coreProperties>
</file>