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1-11-01 - Sanace skal..." sheetId="2" r:id="rId2"/>
    <sheet name="SO 11-30-01 - Ochrana kab..." sheetId="3" r:id="rId3"/>
    <sheet name="SO 03 - VO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11-11-01 - Sanace skal...'!$C$83:$K$260</definedName>
    <definedName name="_xlnm.Print_Area" localSheetId="1">'SO 11-11-01 - Sanace skal...'!$C$4:$J$39,'SO 11-11-01 - Sanace skal...'!$C$45:$J$65,'SO 11-11-01 - Sanace skal...'!$C$71:$K$260</definedName>
    <definedName name="_xlnm._FilterDatabase" localSheetId="2" hidden="1">'SO 11-30-01 - Ochrana kab...'!$C$85:$K$140</definedName>
    <definedName name="_xlnm.Print_Area" localSheetId="2">'SO 11-30-01 - Ochrana kab...'!$C$4:$J$39,'SO 11-30-01 - Ochrana kab...'!$C$45:$J$67,'SO 11-30-01 - Ochrana kab...'!$C$73:$K$140</definedName>
    <definedName name="_xlnm._FilterDatabase" localSheetId="3" hidden="1">'SO 03 - VON'!$C$82:$K$100</definedName>
    <definedName name="_xlnm.Print_Area" localSheetId="3">'SO 03 - VON'!$C$4:$J$39,'SO 03 - VON'!$C$45:$J$64,'SO 03 - VON'!$C$70:$K$100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11-11-01 - Sanace skal...'!$83:$83</definedName>
    <definedName name="_xlnm.Print_Titles" localSheetId="2">'SO 11-30-01 - Ochrana kab...'!$85:$85</definedName>
    <definedName name="_xlnm.Print_Titles" localSheetId="3">'SO 03 - VON'!$82:$82</definedName>
  </definedNames>
  <calcPr fullCalcOnLoad="1"/>
</workbook>
</file>

<file path=xl/sharedStrings.xml><?xml version="1.0" encoding="utf-8"?>
<sst xmlns="http://schemas.openxmlformats.org/spreadsheetml/2006/main" count="2975" uniqueCount="615">
  <si>
    <t>Export Komplet</t>
  </si>
  <si>
    <t>VZ</t>
  </si>
  <si>
    <t>2.0</t>
  </si>
  <si>
    <t>ZAMOK</t>
  </si>
  <si>
    <t>False</t>
  </si>
  <si>
    <t>{83b0151b-4afc-49d7-aae0-383f3f06609c}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</si>
  <si>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</si>
  <si>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</si>
  <si>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</si>
  <si>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</si>
  <si>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</si>
  <si>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</si>
  <si>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</si>
  <si>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</si>
  <si>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64024004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</si>
  <si>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</si>
  <si>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</si>
  <si>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 skalního zářezu Hodkovice nad Mohelkou - Rychnov u Jablonce n. N</t>
  </si>
  <si>
    <t>KSO:</t>
  </si>
  <si>
    <t/>
  </si>
  <si>
    <t>CC-CZ:</t>
  </si>
  <si>
    <t>Místo:</t>
  </si>
  <si>
    <t xml:space="preserve"> </t>
  </si>
  <si>
    <t>Datum:</t>
  </si>
  <si>
    <t>9. 1. 2024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</si>
  <si>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</si>
  <si>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</si>
  <si>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</si>
  <si>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</si>
  <si>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</si>
  <si>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</si>
  <si>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</si>
  <si>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</si>
  <si>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</si>
  <si>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</si>
  <si>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</si>
  <si>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</si>
  <si>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</si>
  <si>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</si>
  <si>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</si>
  <si>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</si>
  <si>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</si>
  <si>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</si>
  <si>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</si>
  <si>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</si>
  <si>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</si>
  <si>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</si>
  <si>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</si>
  <si>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</si>
  <si>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</si>
  <si>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</si>
  <si>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</si>
  <si>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</si>
  <si>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</si>
  <si>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</si>
  <si>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</si>
  <si>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</si>
  <si>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</si>
  <si>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</si>
  <si>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</si>
  <si>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</si>
  <si>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</si>
  <si>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</si>
  <si>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</si>
  <si>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</si>
  <si>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</si>
  <si>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</si>
  <si>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</si>
  <si>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</si>
  <si>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</si>
  <si>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</si>
  <si>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</si>
  <si>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</si>
  <si>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</si>
  <si>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11-11-01</t>
  </si>
  <si>
    <t>Sanace skalního zářezu</t>
  </si>
  <si>
    <t>STA</t>
  </si>
  <si>
    <t>1</t>
  </si>
  <si>
    <t>{d3c827bb-6e7d-4ff0-97fa-37a27500d2dc}</t>
  </si>
  <si>
    <t>2</t>
  </si>
  <si>
    <t>SO 11-30-01</t>
  </si>
  <si>
    <t>Ochrana kabelu ČD Telematika</t>
  </si>
  <si>
    <t>{9bd4b1dc-838c-416d-b45f-33e409c90fe6}</t>
  </si>
  <si>
    <t>SO 03</t>
  </si>
  <si>
    <t>VON</t>
  </si>
  <si>
    <t>{d5aeed11-66be-4d47-b8f6-e64058562ebb}</t>
  </si>
  <si>
    <t>KRYCÍ LIST SOUPISU PRACÍ</t>
  </si>
  <si>
    <t>Objekt:</t>
  </si>
  <si>
    <t>SO 11-11-01 - Sanace skalního zářezu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</si>
  <si>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</si>
  <si>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</si>
  <si>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</si>
  <si>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</si>
  <si>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</si>
  <si>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</si>
  <si>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</si>
  <si>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</si>
  <si>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</si>
  <si>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</si>
  <si>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</si>
  <si>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</si>
  <si>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</si>
  <si>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</si>
  <si>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</si>
  <si>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</si>
  <si>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</si>
  <si>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</si>
  <si>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</si>
  <si>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</si>
  <si>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</si>
  <si>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</si>
  <si>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</si>
  <si>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</si>
  <si>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</si>
  <si>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</si>
  <si>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</si>
  <si>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112151354R</t>
  </si>
  <si>
    <t>Pokácení stromu postupné se spouštěním částí kmene a koruny o průměru na řezné ploše pařezu přes 300 do 500 mm, horolezecky</t>
  </si>
  <si>
    <t>kus</t>
  </si>
  <si>
    <t>4</t>
  </si>
  <si>
    <t>PP</t>
  </si>
  <si>
    <t>113311121</t>
  </si>
  <si>
    <t>Odstranění geotextilií v komunikacích</t>
  </si>
  <si>
    <t>m2</t>
  </si>
  <si>
    <t>CS ÚRS 2024 01</t>
  </si>
  <si>
    <t>Odstranění geosyntetik s uložením na vzdálenost do 20 m nebo naložením na dopravní prostředek geotextilie</t>
  </si>
  <si>
    <t>Online PSC</t>
  </si>
  <si>
    <t>https://podminky.urs.cz/item/CS_URS_2024_01/113311121</t>
  </si>
  <si>
    <t>VV</t>
  </si>
  <si>
    <t>6,0*200,0*1,2 "dočasná ochrana kolejiště</t>
  </si>
  <si>
    <t>Součet</t>
  </si>
  <si>
    <t>3</t>
  </si>
  <si>
    <t>122452501</t>
  </si>
  <si>
    <t>Odkopávky a prokopávky nezapažené pro spodní stavbu železnic v hornině třídy těžitelnosti II skupiny 5 objem do 100 m3 strojně</t>
  </si>
  <si>
    <t>m3</t>
  </si>
  <si>
    <t>6</t>
  </si>
  <si>
    <t>Odkopávky a prokopávky nezapažené pro spodní stavbu železnic strojně v hornině třídy těžitelnosti II skupiny 5 do 100 m3</t>
  </si>
  <si>
    <t>https://podminky.urs.cz/item/CS_URS_2024_01/122452501</t>
  </si>
  <si>
    <t xml:space="preserve">pročištění příkopů 2x 200m </t>
  </si>
  <si>
    <t>2*200,0*0,3</t>
  </si>
  <si>
    <t>155211112</t>
  </si>
  <si>
    <t>Odstranění vegetace ze skalních ploch horolezeckou technikou včetně stažení k zemi</t>
  </si>
  <si>
    <t>8</t>
  </si>
  <si>
    <t>Očištění skalních ploch horolezeckou technikou odstranění vegetace včetně stažení k zemi, odklizení na hromady na vzdálenost do 50 m nebo na naložení na dopravní prostředek keřů a stromů do průměru 10 cm</t>
  </si>
  <si>
    <t>https://podminky.urs.cz/item/CS_URS_2024_01/155211112</t>
  </si>
  <si>
    <t>P</t>
  </si>
  <si>
    <t>Poznámka k položce:
Poznámka k položce: 0.5 půdorysného průmětu plochy, plocha 5620 m2, půdorysný průměr plochy 3517 m2</t>
  </si>
  <si>
    <t>3517*0,5</t>
  </si>
  <si>
    <t>5</t>
  </si>
  <si>
    <t>155211122</t>
  </si>
  <si>
    <t>Očištění skalních ploch ručními nástroji (motykami, páčidly) horolezeckou technikou</t>
  </si>
  <si>
    <t>10</t>
  </si>
  <si>
    <t>Očištění skalních ploch horolezeckou technikou očištění ručními nástroji motykami, páčidly</t>
  </si>
  <si>
    <t>https://podminky.urs.cz/item/CS_URS_2024_01/155211122</t>
  </si>
  <si>
    <t xml:space="preserve">70% plochy do hloubky průměrně 30cm, 80% prací </t>
  </si>
  <si>
    <t>0,7*5620*0,3*0,8</t>
  </si>
  <si>
    <t>155211251</t>
  </si>
  <si>
    <t>Vyčištění trhlin a dutin ve skalní stěně š do 400 mm hl od 0 do 1000 mm prováděné horolecky</t>
  </si>
  <si>
    <t>Vyčištění trhlin nebo dutin ve skalní stěně prováděné horolezeckou technikou při šířce dutin do 400 mm, hloubky do 1000 mm</t>
  </si>
  <si>
    <t>https://podminky.urs.cz/item/CS_URS_2024_01/155211251</t>
  </si>
  <si>
    <t xml:space="preserve">30,0 "vyčištění puklin ve skále </t>
  </si>
  <si>
    <t>7</t>
  </si>
  <si>
    <t>155211311</t>
  </si>
  <si>
    <t>Odtěžení nestabilních hornin ze skalních stěn horolezeckou technikou sbíječkou</t>
  </si>
  <si>
    <t>14</t>
  </si>
  <si>
    <t>Odtěžení nestabilních hornin ze skalních stěn horolezeckou technikou s přehozením na vzdálenost do 3 m nebo s naložením na dopravní prostředek s použitím pneumatického nářadí</t>
  </si>
  <si>
    <t>https://podminky.urs.cz/item/CS_URS_2024_01/155211311</t>
  </si>
  <si>
    <t xml:space="preserve">70% plochy do hloubky průměrně 30cm, 20% prací </t>
  </si>
  <si>
    <t>0,7*5620*0,3*0,2</t>
  </si>
  <si>
    <t>155211313</t>
  </si>
  <si>
    <t>Odtěžení nestabilních hornin ze skalních stěn horolezeckou technikou hydraulickými klíny</t>
  </si>
  <si>
    <t>16</t>
  </si>
  <si>
    <t>Odtěžení nestabilních hornin ze skalních stěn horolezeckou technikou s přehozením na vzdálenost do 3 m nebo s naložením na dopravní prostředek hydraulickými klíny</t>
  </si>
  <si>
    <t>https://podminky.urs.cz/item/CS_URS_2024_01/155211313</t>
  </si>
  <si>
    <t>9</t>
  </si>
  <si>
    <t>155211533</t>
  </si>
  <si>
    <t>Sanace dutin skalních stěn D přes 50 mm do 1 m beztlakovým zalitím prováděná horolezecky</t>
  </si>
  <si>
    <t>18</t>
  </si>
  <si>
    <t>Sanace trhlin a dutin skalní stěny prováděná horolezeckou technikou aktivovanou cementovou maltou nebo suspensí zazděním dutin průměru přes 50 mm do 1 m beztlakovým zalitím</t>
  </si>
  <si>
    <t>https://podminky.urs.cz/item/CS_URS_2024_01/155211533</t>
  </si>
  <si>
    <t>utěsnění puklin ve skále cementovou aktivovanou maltou</t>
  </si>
  <si>
    <t>30</t>
  </si>
  <si>
    <t>155212114</t>
  </si>
  <si>
    <t>Vrty do skalních stěn vrtacími kladivy D do 56 mm hornina tř. III a IV prováděné horolezeckou technikou</t>
  </si>
  <si>
    <t>m</t>
  </si>
  <si>
    <t>20</t>
  </si>
  <si>
    <t>Vrty do skalních stěn prováděné horolezeckou technikou hloubky do 5 m přenosnými vrtacími kladivy průměru do 56 mm, v hornině tř. III a IV</t>
  </si>
  <si>
    <t>https://podminky.urs.cz/item/CS_URS_2024_01/155212114</t>
  </si>
  <si>
    <t>93*5,0 "kotvení uvolněných kam. bloků"</t>
  </si>
  <si>
    <t>1206*2,0 "kotvení sítě v ploše"</t>
  </si>
  <si>
    <t>"kotvení lana pro sítě"</t>
  </si>
  <si>
    <t>100*3,0 "dl. 3m (horní část) á 2m</t>
  </si>
  <si>
    <t>100*2,0 "dl. 2m (spodní část) á 2m</t>
  </si>
  <si>
    <t>11</t>
  </si>
  <si>
    <t>155213122R</t>
  </si>
  <si>
    <t>Trny z oceli prováděné horolezeckou technikou bez oka z celozávitové oceli zainjektované cementovou maltou délky přes 3 do 5 m, průměru přes 20 do 26 mm</t>
  </si>
  <si>
    <t>22</t>
  </si>
  <si>
    <t>přikotvení uvolněných bloků</t>
  </si>
  <si>
    <t>93 "CKT pr. 25 mm délky 5m</t>
  </si>
  <si>
    <t>155213212R</t>
  </si>
  <si>
    <t>Trny z oceli prováděné horolezeckou technikou bez oka z celozávitové oceli pro uchycení sítí upnuté lepicími ampulemi délky do 2,0 m, průměru přes 20 do 26 mm</t>
  </si>
  <si>
    <t>24</t>
  </si>
  <si>
    <t>kotvení sítě v ploše, lepidlo na bázi polyesteru</t>
  </si>
  <si>
    <t>1206 "4825/4, kotvení 2x2m nesystémově</t>
  </si>
  <si>
    <t>13</t>
  </si>
  <si>
    <t>155213312</t>
  </si>
  <si>
    <t>Trn z oceli pro ploty s okem D přes 20 do 26 mm l do 3 m zainjektovaný cementovou maltou prováděný horolezecky</t>
  </si>
  <si>
    <t>26</t>
  </si>
  <si>
    <t>Trny z oceli prováděné horolezeckou technikou s okem z betonářské oceli pro uchycení lana při montáži sítí a sloupků záchytného plotu zainjektované cementovou maltou délky do 3 m, průměru přes 20 do 26 mm</t>
  </si>
  <si>
    <t>https://podminky.urs.cz/item/CS_URS_2024_01/155213312</t>
  </si>
  <si>
    <t>0,5*(400/2) "pr. 25 mm, dl. 3m (horní část) á 2m</t>
  </si>
  <si>
    <t>0,5*(400/2) "pr. 25 mm, dl. 2m (spodní část) á 2m</t>
  </si>
  <si>
    <t>155214111</t>
  </si>
  <si>
    <t>Montáž ocelové sítě na skalní stěnu prováděná horolezeckou technikou</t>
  </si>
  <si>
    <t>28</t>
  </si>
  <si>
    <t>Síťování skalních stěn prováděné horolezeckou technikou montáž pásů ocelové sítě</t>
  </si>
  <si>
    <t>https://podminky.urs.cz/item/CS_URS_2024_01/155214111</t>
  </si>
  <si>
    <t>4825,0 "dvouzákrutová síť</t>
  </si>
  <si>
    <t>575,0 "3D protierozní matrace</t>
  </si>
  <si>
    <t>15</t>
  </si>
  <si>
    <t>M</t>
  </si>
  <si>
    <t>31319143</t>
  </si>
  <si>
    <t>síť na skálu s oky 60x80mm povrch galfan D 2,7mm</t>
  </si>
  <si>
    <t>69321111.</t>
  </si>
  <si>
    <t>geomatrace trojrozměrné protierozní</t>
  </si>
  <si>
    <t>32</t>
  </si>
  <si>
    <t>17</t>
  </si>
  <si>
    <t>155214212</t>
  </si>
  <si>
    <t>Montáž ocelového lana D přes 10 mm pro uchycení sítí prováděná horolezeckou technikou</t>
  </si>
  <si>
    <t>34</t>
  </si>
  <si>
    <t>Síťování skalních stěn prováděné horolezeckou technikou montáž ocelového lana pro uchycení sítě průměru přes 10 mm</t>
  </si>
  <si>
    <t>https://podminky.urs.cz/item/CS_URS_2024_01/155214212</t>
  </si>
  <si>
    <t>31452108</t>
  </si>
  <si>
    <t>lano ocelové šestipramenné Pz 6x19 drátů D 12,5mm</t>
  </si>
  <si>
    <t>36</t>
  </si>
  <si>
    <t>400*1,2 "Přepočtené koeficientem množství</t>
  </si>
  <si>
    <t>19</t>
  </si>
  <si>
    <t>162201402</t>
  </si>
  <si>
    <t>Vodorovné přemístění větví stromů listnatých do 1 km D kmene přes 300 do 500 mm</t>
  </si>
  <si>
    <t>38</t>
  </si>
  <si>
    <t>Vodorovné přemístění větví, kmenů nebo pařezů s naložením, složením a dopravou do 1000 m větví stromů listnatých, průměru kmene přes 300 do 500 mm</t>
  </si>
  <si>
    <t>https://podminky.urs.cz/item/CS_URS_2024_01/162201402</t>
  </si>
  <si>
    <t>162201412</t>
  </si>
  <si>
    <t>Vodorovné přemístění kmenů stromů listnatých do 1 km D kmene přes 300 do 500 mm</t>
  </si>
  <si>
    <t>40</t>
  </si>
  <si>
    <t>Vodorovné přemístění větví, kmenů nebo pařezů s naložením, složením a dopravou do 1000 m kmenů stromů listnatých, průměru přes 300 do 500 mm</t>
  </si>
  <si>
    <t>https://podminky.urs.cz/item/CS_URS_2024_01/162201412</t>
  </si>
  <si>
    <t>162201422</t>
  </si>
  <si>
    <t>Vodorovné přemístění pařezů do 1 km D přes 300 do 500 mm</t>
  </si>
  <si>
    <t>42</t>
  </si>
  <si>
    <t>Vodorovné přemístění větví, kmenů nebo pařezů s naložením, složením a dopravou do 1000 m pařezů kmenů, průměru přes 300 do 500 mm</t>
  </si>
  <si>
    <t>https://podminky.urs.cz/item/CS_URS_2024_01/162201422</t>
  </si>
  <si>
    <t>162301932</t>
  </si>
  <si>
    <t>Příplatek k vodorovnému přemístění větví stromů listnatých D kmene přes 300 do 500 mm ZKD 1 km</t>
  </si>
  <si>
    <t>44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</si>
  <si>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</si>
  <si>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https://podminky.urs.cz/item/CS_URS_2024_01/162301932</t>
  </si>
  <si>
    <t>8*14 "Přepočtené koeficientem množství</t>
  </si>
  <si>
    <t>23</t>
  </si>
  <si>
    <t>162301952</t>
  </si>
  <si>
    <t>Příplatek k vodorovnému přemístění kmenů stromů listnatých D kmene přes 300 do 500 mm ZKD 1 km</t>
  </si>
  <si>
    <t>46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</si>
  <si>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</si>
  <si>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https://podminky.urs.cz/item/CS_URS_2024_01/162301952</t>
  </si>
  <si>
    <t>162301972</t>
  </si>
  <si>
    <t>Příplatek k vodorovnému přemístění pařezů D přes 300 do 500 mm ZKD 1 km</t>
  </si>
  <si>
    <t>48</t>
  </si>
  <si>
    <t>Vodorovné přemístění větví, kmenů nebo pařezů s naložením, složením a dopravou Příplatek k cenám za každých dalších i započatých 1000 m přes 1000 m pařezů kmenů, průměru přes 300 do 500 mm</t>
  </si>
  <si>
    <t>https://podminky.urs.cz/item/CS_URS_2024_01/162301972</t>
  </si>
  <si>
    <t>25</t>
  </si>
  <si>
    <t>162632511</t>
  </si>
  <si>
    <t>Vodorovné přemístění výkopku přes 2000 do 5000 m pracovním vlakem</t>
  </si>
  <si>
    <t>t</t>
  </si>
  <si>
    <t>50</t>
  </si>
  <si>
    <t>Vodorovné přemístění výkopku pracovním vlakem bez naložení výkopku, avšak s jeho vyložením, pro jakoukoliv třídu těžitelnosti, na vzdálenost přes 2 000 do 5 000 m</t>
  </si>
  <si>
    <t>https://podminky.urs.cz/item/CS_URS_2024_01/162632511</t>
  </si>
  <si>
    <t>přesun 3 km vlakem</t>
  </si>
  <si>
    <t>944,16*1,8 "očištění skalních ploch ručně</t>
  </si>
  <si>
    <t>(236,04+250,0)*1,8 "odtěžení nestabilních hornin</t>
  </si>
  <si>
    <t>120,0*1,8 "pročištění příkopů</t>
  </si>
  <si>
    <t>8*(0,99+0,3+0,5) "stromy pokácené vč. pařezu</t>
  </si>
  <si>
    <t>162751137</t>
  </si>
  <si>
    <t>Vodorovné přemístění přes 9 000 do 10000 m výkopku/sypaniny z horniny třídy těžitelnosti II skupiny 4 a 5</t>
  </si>
  <si>
    <t>52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</si>
  <si>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</si>
  <si>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https://podminky.urs.cz/item/CS_URS_2024_01/162751137</t>
  </si>
  <si>
    <t>944,16 "očištění skalních ploch ručně</t>
  </si>
  <si>
    <t>236,04+250,0 "odtěžení nestabilních hornin</t>
  </si>
  <si>
    <t>120,0 "pročištění příkopů</t>
  </si>
  <si>
    <t>27</t>
  </si>
  <si>
    <t>162751139</t>
  </si>
  <si>
    <t>Příplatek k vodorovnému přemístění výkopku/sypaniny z horniny třídy těžitelnosti II skupiny 4 a 5 ZKD 1000 m přes 10000 m</t>
  </si>
  <si>
    <t>54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</si>
  <si>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</si>
  <si>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https://podminky.urs.cz/item/CS_URS_2024_01/162751139</t>
  </si>
  <si>
    <t>1550,2*3 "Přepočtené koeficientem množství</t>
  </si>
  <si>
    <t>167151122</t>
  </si>
  <si>
    <t>Skládání nebo překládání výkopku z horniny třídy těžitelnosti II skupiny 4 a 5</t>
  </si>
  <si>
    <t>56</t>
  </si>
  <si>
    <t>Nakládání, skládání a překládání neulehlého výkopku nebo sypaniny strojně skládání nebo překládání, z hornin třídy těžitelnosti II, skupiny 4 a 5</t>
  </si>
  <si>
    <t>https://podminky.urs.cz/item/CS_URS_2024_01/167151122</t>
  </si>
  <si>
    <t>po přesunu vlakem</t>
  </si>
  <si>
    <t>29</t>
  </si>
  <si>
    <t>171201221R</t>
  </si>
  <si>
    <t>Poplatek za uložení stavebního odpadu na skládce (skládkovné) zeminy a kamení zatříděného do Katalogu odpadů pod kódem 17 05 04 x</t>
  </si>
  <si>
    <t>58</t>
  </si>
  <si>
    <t>997013811R</t>
  </si>
  <si>
    <t>Poplatek za uložení stavebního odpadu na skládce (skládkovné) dřevěného zatříděného do Katalogu odpadů pod kódem 17 02 01 x</t>
  </si>
  <si>
    <t>60</t>
  </si>
  <si>
    <t>Komunikace pozemní</t>
  </si>
  <si>
    <t>31</t>
  </si>
  <si>
    <t>514531125</t>
  </si>
  <si>
    <t>Souvislá úprava kolejového lože koleje</t>
  </si>
  <si>
    <t>62</t>
  </si>
  <si>
    <t>https://podminky.urs.cz/item/CS_URS_2024_01/514531125</t>
  </si>
  <si>
    <t>200,0 "úprava tvaru kolejového lože</t>
  </si>
  <si>
    <t>58344005</t>
  </si>
  <si>
    <t>kamenivo drcené hrubé frakce 32/63 třída BI OTP ČD</t>
  </si>
  <si>
    <t>64</t>
  </si>
  <si>
    <t>Ostatní konstrukce a práce, bourání</t>
  </si>
  <si>
    <t>33</t>
  </si>
  <si>
    <t>919726122</t>
  </si>
  <si>
    <t>Geotextilie pro ochranu, separaci a filtraci netkaná měrná hm přes 200 do 300 g/m2</t>
  </si>
  <si>
    <t>66</t>
  </si>
  <si>
    <t>Geotextilie netkaná pro ochranu, separaci nebo filtraci měrná hmotnost přes 200 do 300 g/m2</t>
  </si>
  <si>
    <t>https://podminky.urs.cz/item/CS_URS_2024_01/919726122</t>
  </si>
  <si>
    <t>dočasné zaktytí kolejového lože</t>
  </si>
  <si>
    <t xml:space="preserve">6,0*200,0*1,2 </t>
  </si>
  <si>
    <t>998</t>
  </si>
  <si>
    <t>Přesun hmot</t>
  </si>
  <si>
    <t>998004011</t>
  </si>
  <si>
    <t>Přesun hmot pro injektování, kotvy a mikropiloty</t>
  </si>
  <si>
    <t>68</t>
  </si>
  <si>
    <t>Přesun hmot pro injektování, mikropiloty nebo kotvy</t>
  </si>
  <si>
    <t>https://podminky.urs.cz/item/CS_URS_2024_01/998004011</t>
  </si>
  <si>
    <t>SO 11-30-01 - Ochrana kabelu ČD Telematika</t>
  </si>
  <si>
    <t xml:space="preserve">    997 - Přesun sutě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</si>
  <si>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</si>
  <si>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</si>
  <si>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</si>
  <si>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119001401R</t>
  </si>
  <si>
    <t>Dočasné zajištění kabelových žlabů ve stavu i poloze, ve kterých byly na začátku prací a to s podepřením, vzepřením, s ochranným bedněním, se zřízením a odstraněním zajišťovací konstrukce, s opotřebením hmot</t>
  </si>
  <si>
    <t>155213611R</t>
  </si>
  <si>
    <t>Trny z injekčních zavrtávacích tyčí l=1,5 m prováděné horolezeckou technikou zainjektované cementovou maltou průměru 25 mm včetně vrtů přenosnými vrtacími kladivy na ztracenou korunku průměru 55 mm,vrty délky1 m</t>
  </si>
  <si>
    <t>kotveno vodorovně, pr. tyče 25 mm, délka přesahu upravena na místě</t>
  </si>
  <si>
    <t>vč. systémové matice s bodově přivařenou pásovinou 250x40x3 mm</t>
  </si>
  <si>
    <t>73 "podpora kabel. žlabu á 2m</t>
  </si>
  <si>
    <t>997</t>
  </si>
  <si>
    <t>Přesun sutě</t>
  </si>
  <si>
    <t>997221561</t>
  </si>
  <si>
    <t>Vodorovná doprava suti z kusových materiálů do 1 km</t>
  </si>
  <si>
    <t>Vodorovná doprava suti bez naložení, ale se složením a s hrubým urovnáním z kusových materiálů, na vzdálenost do 1 km</t>
  </si>
  <si>
    <t>https://podminky.urs.cz/item/CS_URS_2024_01/997221561</t>
  </si>
  <si>
    <t>997221569</t>
  </si>
  <si>
    <t>Příplatek ZKD 1 km u vodorovné dopravy suti z kusových materiálů</t>
  </si>
  <si>
    <t>Vodorovná doprava suti bez naložení, ale se složením a s hrubým urovnáním Příplatek k ceně za každý další i započatý 1 km přes 1 km</t>
  </si>
  <si>
    <t>https://podminky.urs.cz/item/CS_URS_2024_01/997221569</t>
  </si>
  <si>
    <t>997221611</t>
  </si>
  <si>
    <t>Nakládání suti na dopravní prostředky pro vodorovnou dopravu</t>
  </si>
  <si>
    <t>Nakládání na dopravní prostředky pro vodorovnou dopravu suti</t>
  </si>
  <si>
    <t>https://podminky.urs.cz/item/CS_URS_2024_01/997221611</t>
  </si>
  <si>
    <t>997221615R</t>
  </si>
  <si>
    <t>Poplatek za uložení stavebního odpadu na skládce (skládkovné) z prostého betonu zatříděného do Katalogu odpadů pod kódem 17 01 01 x</t>
  </si>
  <si>
    <t>Práce a dodávky M</t>
  </si>
  <si>
    <t>22-M</t>
  </si>
  <si>
    <t>Montáže technologických zařízení pro dopravní stavby</t>
  </si>
  <si>
    <t>220260702R</t>
  </si>
  <si>
    <t>Montáž žlabu kabelového ocelového včetně upevnění na podpěry 100x125x0,8 mm</t>
  </si>
  <si>
    <t>72*2,0</t>
  </si>
  <si>
    <t>34575493R</t>
  </si>
  <si>
    <t>žlab kabelový pozinkovaný neděrovaný s integrovanou spojkou,2m/ks 100X125 vč. víka s úchytem š. 125 mm a šroubů pro uchycení spojky</t>
  </si>
  <si>
    <t>256</t>
  </si>
  <si>
    <t>228260732R</t>
  </si>
  <si>
    <t>Demontáž žlabu kabelového z PVC včetně víka</t>
  </si>
  <si>
    <t>130,0 "demontáž stávající chráničky z plastu</t>
  </si>
  <si>
    <t>22828R</t>
  </si>
  <si>
    <t>Přenesení kabelu do nového kabelového žlabu bez jeho přerušení, manipulace s kabelem</t>
  </si>
  <si>
    <t>46-M</t>
  </si>
  <si>
    <t>Zemní práce při extr.mont.pracích</t>
  </si>
  <si>
    <t>468131121</t>
  </si>
  <si>
    <t>Vybourání kabelových kanálů z prefabrikovaných betonových žlabů zapuštěných do terénu vnější šířky do 20 cm</t>
  </si>
  <si>
    <t>Vybourání kabelových kanálů včetně víka z prefabrikovaných betonových žlabů zapuštěných do terénu, bez zemních prací vnější šířky do 20 cm</t>
  </si>
  <si>
    <t>https://podminky.urs.cz/item/CS_URS_2024_01/468131121</t>
  </si>
  <si>
    <t>14,0 "vybourání až po přenesení kabelu do nového žlabu</t>
  </si>
  <si>
    <t>469972111</t>
  </si>
  <si>
    <t>Odvoz suti a vybouraných hmot při elektromontážích do 1 km</t>
  </si>
  <si>
    <t>Odvoz suti a vybouraných hmot odvoz suti a vybouraných hmot do 1 km</t>
  </si>
  <si>
    <t>https://podminky.urs.cz/item/CS_URS_2024_01/469972111</t>
  </si>
  <si>
    <t>469972121</t>
  </si>
  <si>
    <t>Příplatek k odvozu suti a vybouraných hmot při elektromontážích za každý další 1 km</t>
  </si>
  <si>
    <t>Odvoz suti a vybouraných hmot odvoz suti a vybouraných hmot Příplatek k ceně za každý další i započatý 1 km</t>
  </si>
  <si>
    <t>https://podminky.urs.cz/item/CS_URS_2024_01/469972121</t>
  </si>
  <si>
    <t>0,26*12 "Přepočtené koeficientem množství</t>
  </si>
  <si>
    <t>469973115</t>
  </si>
  <si>
    <t>Poplatek za uložení na skládce (skládkovné) stavebního odpadu z plastických hmot kód odpadu 17 02 03</t>
  </si>
  <si>
    <t>Poplatek za uložení stavebního odpadu (skládkovné) na skládce z plastických hmot zatříděného do Katalogu odpadů pod kódem 17 02 03</t>
  </si>
  <si>
    <t>https://podminky.urs.cz/item/CS_URS_2024_01/469973115</t>
  </si>
  <si>
    <t>SO 03 -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</si>
  <si>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</si>
  <si>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</si>
  <si>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</si>
  <si>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</si>
  <si>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</si>
  <si>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</si>
  <si>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</si>
  <si>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</si>
  <si>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</si>
  <si>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</si>
  <si>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Kpl</t>
  </si>
  <si>
    <t>1024</t>
  </si>
  <si>
    <t>2019080563</t>
  </si>
  <si>
    <t>https://podminky.urs.cz/item/CS_URS_2024_01/012303000</t>
  </si>
  <si>
    <t>013254000</t>
  </si>
  <si>
    <t>Dokumentace skutečného provedení stavby</t>
  </si>
  <si>
    <t>2060025050</t>
  </si>
  <si>
    <t>https://podminky.urs.cz/item/CS_URS_2024_01/013254000</t>
  </si>
  <si>
    <t>VRN3</t>
  </si>
  <si>
    <t>Zařízení staveniště</t>
  </si>
  <si>
    <t>030001000</t>
  </si>
  <si>
    <t>-1310919513</t>
  </si>
  <si>
    <t>https://podminky.urs.cz/item/CS_URS_2024_01/030001000</t>
  </si>
  <si>
    <t>VRN4</t>
  </si>
  <si>
    <t>Inženýrská činnost</t>
  </si>
  <si>
    <t>041903000</t>
  </si>
  <si>
    <t>Dozor jiné osoby</t>
  </si>
  <si>
    <t>-1681280371</t>
  </si>
  <si>
    <t>https://podminky.urs.cz/item/CS_URS_2024_01/041903000</t>
  </si>
  <si>
    <t>Poznámka k položce:
Odborný geotechnický dozor.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</si>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</sst>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311121" TargetMode="External" /><Relationship Id="rId2" Type="http://schemas.openxmlformats.org/officeDocument/2006/relationships/hyperlink" Target="https://podminky.urs.cz/item/CS_URS_2024_01/122452501" TargetMode="External" /><Relationship Id="rId3" Type="http://schemas.openxmlformats.org/officeDocument/2006/relationships/hyperlink" Target="https://podminky.urs.cz/item/CS_URS_2024_01/155211112" TargetMode="External" /><Relationship Id="rId4" Type="http://schemas.openxmlformats.org/officeDocument/2006/relationships/hyperlink" Target="https://podminky.urs.cz/item/CS_URS_2024_01/155211122" TargetMode="External" /><Relationship Id="rId5" Type="http://schemas.openxmlformats.org/officeDocument/2006/relationships/hyperlink" Target="https://podminky.urs.cz/item/CS_URS_2024_01/155211251" TargetMode="External" /><Relationship Id="rId6" Type="http://schemas.openxmlformats.org/officeDocument/2006/relationships/hyperlink" Target="https://podminky.urs.cz/item/CS_URS_2024_01/155211311" TargetMode="External" /><Relationship Id="rId7" Type="http://schemas.openxmlformats.org/officeDocument/2006/relationships/hyperlink" Target="https://podminky.urs.cz/item/CS_URS_2024_01/155211313" TargetMode="External" /><Relationship Id="rId8" Type="http://schemas.openxmlformats.org/officeDocument/2006/relationships/hyperlink" Target="https://podminky.urs.cz/item/CS_URS_2024_01/155211533" TargetMode="External" /><Relationship Id="rId9" Type="http://schemas.openxmlformats.org/officeDocument/2006/relationships/hyperlink" Target="https://podminky.urs.cz/item/CS_URS_2024_01/155212114" TargetMode="External" /><Relationship Id="rId10" Type="http://schemas.openxmlformats.org/officeDocument/2006/relationships/hyperlink" Target="https://podminky.urs.cz/item/CS_URS_2024_01/155213312" TargetMode="External" /><Relationship Id="rId11" Type="http://schemas.openxmlformats.org/officeDocument/2006/relationships/hyperlink" Target="https://podminky.urs.cz/item/CS_URS_2024_01/155214111" TargetMode="External" /><Relationship Id="rId12" Type="http://schemas.openxmlformats.org/officeDocument/2006/relationships/hyperlink" Target="https://podminky.urs.cz/item/CS_URS_2024_01/155214212" TargetMode="External" /><Relationship Id="rId13" Type="http://schemas.openxmlformats.org/officeDocument/2006/relationships/hyperlink" Target="https://podminky.urs.cz/item/CS_URS_2024_01/162201402" TargetMode="External" /><Relationship Id="rId14" Type="http://schemas.openxmlformats.org/officeDocument/2006/relationships/hyperlink" Target="https://podminky.urs.cz/item/CS_URS_2024_01/162201412" TargetMode="External" /><Relationship Id="rId15" Type="http://schemas.openxmlformats.org/officeDocument/2006/relationships/hyperlink" Target="https://podminky.urs.cz/item/CS_URS_2024_01/162201422" TargetMode="External" /><Relationship Id="rId16" Type="http://schemas.openxmlformats.org/officeDocument/2006/relationships/hyperlink" Target="https://podminky.urs.cz/item/CS_URS_2024_01/162301932" TargetMode="External" /><Relationship Id="rId17" Type="http://schemas.openxmlformats.org/officeDocument/2006/relationships/hyperlink" Target="https://podminky.urs.cz/item/CS_URS_2024_01/162301952" TargetMode="External" /><Relationship Id="rId18" Type="http://schemas.openxmlformats.org/officeDocument/2006/relationships/hyperlink" Target="https://podminky.urs.cz/item/CS_URS_2024_01/162301972" TargetMode="External" /><Relationship Id="rId19" Type="http://schemas.openxmlformats.org/officeDocument/2006/relationships/hyperlink" Target="https://podminky.urs.cz/item/CS_URS_2024_01/162632511" TargetMode="External" /><Relationship Id="rId20" Type="http://schemas.openxmlformats.org/officeDocument/2006/relationships/hyperlink" Target="https://podminky.urs.cz/item/CS_URS_2024_01/162751137" TargetMode="External" /><Relationship Id="rId21" Type="http://schemas.openxmlformats.org/officeDocument/2006/relationships/hyperlink" Target="https://podminky.urs.cz/item/CS_URS_2024_01/162751139" TargetMode="External" /><Relationship Id="rId22" Type="http://schemas.openxmlformats.org/officeDocument/2006/relationships/hyperlink" Target="https://podminky.urs.cz/item/CS_URS_2024_01/167151122" TargetMode="External" /><Relationship Id="rId23" Type="http://schemas.openxmlformats.org/officeDocument/2006/relationships/hyperlink" Target="https://podminky.urs.cz/item/CS_URS_2024_01/514531125" TargetMode="External" /><Relationship Id="rId24" Type="http://schemas.openxmlformats.org/officeDocument/2006/relationships/hyperlink" Target="https://podminky.urs.cz/item/CS_URS_2024_01/919726122" TargetMode="External" /><Relationship Id="rId25" Type="http://schemas.openxmlformats.org/officeDocument/2006/relationships/hyperlink" Target="https://podminky.urs.cz/item/CS_URS_2024_01/998004011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221561" TargetMode="External" /><Relationship Id="rId2" Type="http://schemas.openxmlformats.org/officeDocument/2006/relationships/hyperlink" Target="https://podminky.urs.cz/item/CS_URS_2024_01/997221569" TargetMode="External" /><Relationship Id="rId3" Type="http://schemas.openxmlformats.org/officeDocument/2006/relationships/hyperlink" Target="https://podminky.urs.cz/item/CS_URS_2024_01/997221611" TargetMode="External" /><Relationship Id="rId4" Type="http://schemas.openxmlformats.org/officeDocument/2006/relationships/hyperlink" Target="https://podminky.urs.cz/item/CS_URS_2024_01/468131121" TargetMode="External" /><Relationship Id="rId5" Type="http://schemas.openxmlformats.org/officeDocument/2006/relationships/hyperlink" Target="https://podminky.urs.cz/item/CS_URS_2024_01/469972111" TargetMode="External" /><Relationship Id="rId6" Type="http://schemas.openxmlformats.org/officeDocument/2006/relationships/hyperlink" Target="https://podminky.urs.cz/item/CS_URS_2024_01/469972121" TargetMode="External" /><Relationship Id="rId7" Type="http://schemas.openxmlformats.org/officeDocument/2006/relationships/hyperlink" Target="https://podminky.urs.cz/item/CS_URS_2024_01/469973115" TargetMode="External" /><Relationship Id="rId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303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30001000" TargetMode="External" /><Relationship Id="rId4" Type="http://schemas.openxmlformats.org/officeDocument/2006/relationships/hyperlink" Target="https://podminky.urs.cz/item/CS_URS_2024_01/041903000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31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64024004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Sanace skalního zářezu Hodkovice nad Mohelkou - Rychnov u Jablonce n. N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9. 1. 2024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68</v>
      </c>
      <c r="BT54" s="111" t="s">
        <v>69</v>
      </c>
      <c r="BU54" s="112" t="s">
        <v>70</v>
      </c>
      <c r="BV54" s="111" t="s">
        <v>71</v>
      </c>
      <c r="BW54" s="111" t="s">
        <v>5</v>
      </c>
      <c r="BX54" s="111" t="s">
        <v>72</v>
      </c>
      <c r="CL54" s="111" t="s">
        <v>19</v>
      </c>
    </row>
    <row r="55" spans="1:91" s="7" customFormat="1" ht="24.75" customHeight="1">
      <c r="A55" s="113" t="s">
        <v>73</v>
      </c>
      <c r="B55" s="114"/>
      <c r="C55" s="115"/>
      <c r="D55" s="116" t="s">
        <v>74</v>
      </c>
      <c r="E55" s="116"/>
      <c r="F55" s="116"/>
      <c r="G55" s="116"/>
      <c r="H55" s="116"/>
      <c r="I55" s="117"/>
      <c r="J55" s="116" t="s">
        <v>75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11-11-01 - Sanace skal...'!J30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76</v>
      </c>
      <c r="AR55" s="120"/>
      <c r="AS55" s="121">
        <v>0</v>
      </c>
      <c r="AT55" s="122">
        <f>ROUND(SUM(AV55:AW55),2)</f>
        <v>0</v>
      </c>
      <c r="AU55" s="123">
        <f>'SO 11-11-01 - Sanace skal...'!P84</f>
        <v>0</v>
      </c>
      <c r="AV55" s="122">
        <f>'SO 11-11-01 - Sanace skal...'!J33</f>
        <v>0</v>
      </c>
      <c r="AW55" s="122">
        <f>'SO 11-11-01 - Sanace skal...'!J34</f>
        <v>0</v>
      </c>
      <c r="AX55" s="122">
        <f>'SO 11-11-01 - Sanace skal...'!J35</f>
        <v>0</v>
      </c>
      <c r="AY55" s="122">
        <f>'SO 11-11-01 - Sanace skal...'!J36</f>
        <v>0</v>
      </c>
      <c r="AZ55" s="122">
        <f>'SO 11-11-01 - Sanace skal...'!F33</f>
        <v>0</v>
      </c>
      <c r="BA55" s="122">
        <f>'SO 11-11-01 - Sanace skal...'!F34</f>
        <v>0</v>
      </c>
      <c r="BB55" s="122">
        <f>'SO 11-11-01 - Sanace skal...'!F35</f>
        <v>0</v>
      </c>
      <c r="BC55" s="122">
        <f>'SO 11-11-01 - Sanace skal...'!F36</f>
        <v>0</v>
      </c>
      <c r="BD55" s="124">
        <f>'SO 11-11-01 - Sanace skal...'!F37</f>
        <v>0</v>
      </c>
      <c r="BE55" s="7"/>
      <c r="BT55" s="125" t="s">
        <v>77</v>
      </c>
      <c r="BV55" s="125" t="s">
        <v>71</v>
      </c>
      <c r="BW55" s="125" t="s">
        <v>78</v>
      </c>
      <c r="BX55" s="125" t="s">
        <v>5</v>
      </c>
      <c r="CL55" s="125" t="s">
        <v>19</v>
      </c>
      <c r="CM55" s="125" t="s">
        <v>79</v>
      </c>
    </row>
    <row r="56" spans="1:91" s="7" customFormat="1" ht="24.75" customHeight="1">
      <c r="A56" s="113" t="s">
        <v>73</v>
      </c>
      <c r="B56" s="114"/>
      <c r="C56" s="115"/>
      <c r="D56" s="116" t="s">
        <v>80</v>
      </c>
      <c r="E56" s="116"/>
      <c r="F56" s="116"/>
      <c r="G56" s="116"/>
      <c r="H56" s="116"/>
      <c r="I56" s="117"/>
      <c r="J56" s="116" t="s">
        <v>81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11-30-01 - Ochrana kab...'!J30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76</v>
      </c>
      <c r="AR56" s="120"/>
      <c r="AS56" s="121">
        <v>0</v>
      </c>
      <c r="AT56" s="122">
        <f>ROUND(SUM(AV56:AW56),2)</f>
        <v>0</v>
      </c>
      <c r="AU56" s="123">
        <f>'SO 11-30-01 - Ochrana kab...'!P86</f>
        <v>0</v>
      </c>
      <c r="AV56" s="122">
        <f>'SO 11-30-01 - Ochrana kab...'!J33</f>
        <v>0</v>
      </c>
      <c r="AW56" s="122">
        <f>'SO 11-30-01 - Ochrana kab...'!J34</f>
        <v>0</v>
      </c>
      <c r="AX56" s="122">
        <f>'SO 11-30-01 - Ochrana kab...'!J35</f>
        <v>0</v>
      </c>
      <c r="AY56" s="122">
        <f>'SO 11-30-01 - Ochrana kab...'!J36</f>
        <v>0</v>
      </c>
      <c r="AZ56" s="122">
        <f>'SO 11-30-01 - Ochrana kab...'!F33</f>
        <v>0</v>
      </c>
      <c r="BA56" s="122">
        <f>'SO 11-30-01 - Ochrana kab...'!F34</f>
        <v>0</v>
      </c>
      <c r="BB56" s="122">
        <f>'SO 11-30-01 - Ochrana kab...'!F35</f>
        <v>0</v>
      </c>
      <c r="BC56" s="122">
        <f>'SO 11-30-01 - Ochrana kab...'!F36</f>
        <v>0</v>
      </c>
      <c r="BD56" s="124">
        <f>'SO 11-30-01 - Ochrana kab...'!F37</f>
        <v>0</v>
      </c>
      <c r="BE56" s="7"/>
      <c r="BT56" s="125" t="s">
        <v>77</v>
      </c>
      <c r="BV56" s="125" t="s">
        <v>71</v>
      </c>
      <c r="BW56" s="125" t="s">
        <v>82</v>
      </c>
      <c r="BX56" s="125" t="s">
        <v>5</v>
      </c>
      <c r="CL56" s="125" t="s">
        <v>19</v>
      </c>
      <c r="CM56" s="125" t="s">
        <v>79</v>
      </c>
    </row>
    <row r="57" spans="1:91" s="7" customFormat="1" ht="16.5" customHeight="1">
      <c r="A57" s="113" t="s">
        <v>73</v>
      </c>
      <c r="B57" s="114"/>
      <c r="C57" s="115"/>
      <c r="D57" s="116" t="s">
        <v>83</v>
      </c>
      <c r="E57" s="116"/>
      <c r="F57" s="116"/>
      <c r="G57" s="116"/>
      <c r="H57" s="116"/>
      <c r="I57" s="117"/>
      <c r="J57" s="116" t="s">
        <v>84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03 - VON'!J30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76</v>
      </c>
      <c r="AR57" s="120"/>
      <c r="AS57" s="126">
        <v>0</v>
      </c>
      <c r="AT57" s="127">
        <f>ROUND(SUM(AV57:AW57),2)</f>
        <v>0</v>
      </c>
      <c r="AU57" s="128">
        <f>'SO 03 - VON'!P83</f>
        <v>0</v>
      </c>
      <c r="AV57" s="127">
        <f>'SO 03 - VON'!J33</f>
        <v>0</v>
      </c>
      <c r="AW57" s="127">
        <f>'SO 03 - VON'!J34</f>
        <v>0</v>
      </c>
      <c r="AX57" s="127">
        <f>'SO 03 - VON'!J35</f>
        <v>0</v>
      </c>
      <c r="AY57" s="127">
        <f>'SO 03 - VON'!J36</f>
        <v>0</v>
      </c>
      <c r="AZ57" s="127">
        <f>'SO 03 - VON'!F33</f>
        <v>0</v>
      </c>
      <c r="BA57" s="127">
        <f>'SO 03 - VON'!F34</f>
        <v>0</v>
      </c>
      <c r="BB57" s="127">
        <f>'SO 03 - VON'!F35</f>
        <v>0</v>
      </c>
      <c r="BC57" s="127">
        <f>'SO 03 - VON'!F36</f>
        <v>0</v>
      </c>
      <c r="BD57" s="129">
        <f>'SO 03 - VON'!F37</f>
        <v>0</v>
      </c>
      <c r="BE57" s="7"/>
      <c r="BT57" s="125" t="s">
        <v>77</v>
      </c>
      <c r="BV57" s="125" t="s">
        <v>71</v>
      </c>
      <c r="BW57" s="125" t="s">
        <v>85</v>
      </c>
      <c r="BX57" s="125" t="s">
        <v>5</v>
      </c>
      <c r="CL57" s="125" t="s">
        <v>19</v>
      </c>
      <c r="CM57" s="125" t="s">
        <v>79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D0DA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1-11-01 - Sanace skal...'!C2" display="/"/>
    <hyperlink ref="A56" location="'SO 11-30-01 - Ochrana kab...'!C2" display="/"/>
    <hyperlink ref="A57" location="'SO 03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Sanace skalního zářezu Hodkovice nad Mohelkou - Rychnov u Jablonce n. N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9. 1. 2024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ROUND((SUM(BE84:BE260)),2)</f>
        <v>0</v>
      </c>
      <c r="G33" s="40"/>
      <c r="H33" s="40"/>
      <c r="I33" s="150">
        <v>0.21</v>
      </c>
      <c r="J33" s="149">
        <f>ROUND(((SUM(BE84:BE260))*I33),2)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ROUND((SUM(BF84:BF260)),2)</f>
        <v>0</v>
      </c>
      <c r="G34" s="40"/>
      <c r="H34" s="40"/>
      <c r="I34" s="150">
        <v>0.12</v>
      </c>
      <c r="J34" s="149">
        <f>ROUND(((SUM(BF84:BF260))*I34),2)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ROUND((SUM(BG84:BG260)),2)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ROUND((SUM(BH84:BH260)),2)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ROUND((SUM(BI84:BI260)),2)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Sanace skalního zářezu Hodkovice nad Mohelkou - Rychnov u Jablonce n. N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11-11-01 - Sanace skalního zářezu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9. 1. 2024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95</v>
      </c>
      <c r="E62" s="176"/>
      <c r="F62" s="176"/>
      <c r="G62" s="176"/>
      <c r="H62" s="176"/>
      <c r="I62" s="176"/>
      <c r="J62" s="177">
        <f>J242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96</v>
      </c>
      <c r="E63" s="176"/>
      <c r="F63" s="176"/>
      <c r="G63" s="176"/>
      <c r="H63" s="176"/>
      <c r="I63" s="176"/>
      <c r="J63" s="177">
        <f>J250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97</v>
      </c>
      <c r="E64" s="176"/>
      <c r="F64" s="176"/>
      <c r="G64" s="176"/>
      <c r="H64" s="176"/>
      <c r="I64" s="176"/>
      <c r="J64" s="177">
        <f>J257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98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Sanace skalního zářezu Hodkovice nad Mohelkou - Rychnov u Jablonce n. N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87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 11-11-01 - Sanace skalního zářezu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9. 1. 2024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 xml:space="preserve"> </v>
      </c>
      <c r="G80" s="42"/>
      <c r="H80" s="42"/>
      <c r="I80" s="34" t="s">
        <v>30</v>
      </c>
      <c r="J80" s="38" t="str">
        <f>E21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28</v>
      </c>
      <c r="D81" s="42"/>
      <c r="E81" s="42"/>
      <c r="F81" s="29" t="str">
        <f>IF(E18="","",E18)</f>
        <v>Vyplň údaj</v>
      </c>
      <c r="G81" s="42"/>
      <c r="H81" s="42"/>
      <c r="I81" s="34" t="s">
        <v>32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99</v>
      </c>
      <c r="D83" s="182" t="s">
        <v>54</v>
      </c>
      <c r="E83" s="182" t="s">
        <v>50</v>
      </c>
      <c r="F83" s="182" t="s">
        <v>51</v>
      </c>
      <c r="G83" s="182" t="s">
        <v>100</v>
      </c>
      <c r="H83" s="182" t="s">
        <v>101</v>
      </c>
      <c r="I83" s="182" t="s">
        <v>102</v>
      </c>
      <c r="J83" s="182" t="s">
        <v>91</v>
      </c>
      <c r="K83" s="183" t="s">
        <v>103</v>
      </c>
      <c r="L83" s="184"/>
      <c r="M83" s="94" t="s">
        <v>19</v>
      </c>
      <c r="N83" s="95" t="s">
        <v>39</v>
      </c>
      <c r="O83" s="95" t="s">
        <v>104</v>
      </c>
      <c r="P83" s="95" t="s">
        <v>105</v>
      </c>
      <c r="Q83" s="95" t="s">
        <v>106</v>
      </c>
      <c r="R83" s="95" t="s">
        <v>107</v>
      </c>
      <c r="S83" s="95" t="s">
        <v>108</v>
      </c>
      <c r="T83" s="96" t="s">
        <v>109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110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99.80997</v>
      </c>
      <c r="S84" s="98"/>
      <c r="T84" s="188">
        <f>T85</f>
        <v>41.152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68</v>
      </c>
      <c r="AU84" s="19" t="s">
        <v>92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68</v>
      </c>
      <c r="E85" s="193" t="s">
        <v>111</v>
      </c>
      <c r="F85" s="193" t="s">
        <v>112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P86+P242+P250+P257</f>
        <v>0</v>
      </c>
      <c r="Q85" s="198"/>
      <c r="R85" s="199">
        <f>R86+R242+R250+R257</f>
        <v>99.80997</v>
      </c>
      <c r="S85" s="198"/>
      <c r="T85" s="200">
        <f>T86+T242+T250+T257</f>
        <v>41.152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77</v>
      </c>
      <c r="AT85" s="202" t="s">
        <v>68</v>
      </c>
      <c r="AU85" s="202" t="s">
        <v>69</v>
      </c>
      <c r="AY85" s="201" t="s">
        <v>113</v>
      </c>
      <c r="BK85" s="203">
        <f>BK86+BK242+BK250+BK257</f>
        <v>0</v>
      </c>
    </row>
    <row r="86" spans="1:63" s="12" customFormat="1" ht="22.8" customHeight="1">
      <c r="A86" s="12"/>
      <c r="B86" s="190"/>
      <c r="C86" s="191"/>
      <c r="D86" s="192" t="s">
        <v>68</v>
      </c>
      <c r="E86" s="204" t="s">
        <v>77</v>
      </c>
      <c r="F86" s="204" t="s">
        <v>114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SUM(P87:P241)</f>
        <v>0</v>
      </c>
      <c r="Q86" s="198"/>
      <c r="R86" s="199">
        <f>SUM(R87:R241)</f>
        <v>63.13317</v>
      </c>
      <c r="S86" s="198"/>
      <c r="T86" s="200">
        <f>SUM(T87:T241)</f>
        <v>1.1520000000000001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77</v>
      </c>
      <c r="AT86" s="202" t="s">
        <v>68</v>
      </c>
      <c r="AU86" s="202" t="s">
        <v>77</v>
      </c>
      <c r="AY86" s="201" t="s">
        <v>113</v>
      </c>
      <c r="BK86" s="203">
        <f>SUM(BK87:BK241)</f>
        <v>0</v>
      </c>
    </row>
    <row r="87" spans="1:65" s="2" customFormat="1" ht="24.15" customHeight="1">
      <c r="A87" s="40"/>
      <c r="B87" s="41"/>
      <c r="C87" s="206" t="s">
        <v>77</v>
      </c>
      <c r="D87" s="206" t="s">
        <v>115</v>
      </c>
      <c r="E87" s="207" t="s">
        <v>116</v>
      </c>
      <c r="F87" s="208" t="s">
        <v>117</v>
      </c>
      <c r="G87" s="209" t="s">
        <v>118</v>
      </c>
      <c r="H87" s="210">
        <v>8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40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119</v>
      </c>
      <c r="AT87" s="217" t="s">
        <v>115</v>
      </c>
      <c r="AU87" s="217" t="s">
        <v>79</v>
      </c>
      <c r="AY87" s="19" t="s">
        <v>113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77</v>
      </c>
      <c r="BK87" s="218">
        <f>ROUND(I87*H87,2)</f>
        <v>0</v>
      </c>
      <c r="BL87" s="19" t="s">
        <v>119</v>
      </c>
      <c r="BM87" s="217" t="s">
        <v>79</v>
      </c>
    </row>
    <row r="88" spans="1:47" s="2" customFormat="1" ht="12">
      <c r="A88" s="40"/>
      <c r="B88" s="41"/>
      <c r="C88" s="42"/>
      <c r="D88" s="219" t="s">
        <v>120</v>
      </c>
      <c r="E88" s="42"/>
      <c r="F88" s="220" t="s">
        <v>117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120</v>
      </c>
      <c r="AU88" s="19" t="s">
        <v>79</v>
      </c>
    </row>
    <row r="89" spans="1:65" s="2" customFormat="1" ht="16.5" customHeight="1">
      <c r="A89" s="40"/>
      <c r="B89" s="41"/>
      <c r="C89" s="206" t="s">
        <v>79</v>
      </c>
      <c r="D89" s="206" t="s">
        <v>115</v>
      </c>
      <c r="E89" s="207" t="s">
        <v>121</v>
      </c>
      <c r="F89" s="208" t="s">
        <v>122</v>
      </c>
      <c r="G89" s="209" t="s">
        <v>123</v>
      </c>
      <c r="H89" s="210">
        <v>1440</v>
      </c>
      <c r="I89" s="211"/>
      <c r="J89" s="212">
        <f>ROUND(I89*H89,2)</f>
        <v>0</v>
      </c>
      <c r="K89" s="208" t="s">
        <v>124</v>
      </c>
      <c r="L89" s="46"/>
      <c r="M89" s="213" t="s">
        <v>19</v>
      </c>
      <c r="N89" s="214" t="s">
        <v>40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0.0008</v>
      </c>
      <c r="T89" s="216">
        <f>S89*H89</f>
        <v>1.1520000000000001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119</v>
      </c>
      <c r="AT89" s="217" t="s">
        <v>115</v>
      </c>
      <c r="AU89" s="217" t="s">
        <v>79</v>
      </c>
      <c r="AY89" s="19" t="s">
        <v>113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119</v>
      </c>
      <c r="BM89" s="217" t="s">
        <v>119</v>
      </c>
    </row>
    <row r="90" spans="1:47" s="2" customFormat="1" ht="12">
      <c r="A90" s="40"/>
      <c r="B90" s="41"/>
      <c r="C90" s="42"/>
      <c r="D90" s="219" t="s">
        <v>120</v>
      </c>
      <c r="E90" s="42"/>
      <c r="F90" s="220" t="s">
        <v>125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120</v>
      </c>
      <c r="AU90" s="19" t="s">
        <v>79</v>
      </c>
    </row>
    <row r="91" spans="1:47" s="2" customFormat="1" ht="12">
      <c r="A91" s="40"/>
      <c r="B91" s="41"/>
      <c r="C91" s="42"/>
      <c r="D91" s="224" t="s">
        <v>126</v>
      </c>
      <c r="E91" s="42"/>
      <c r="F91" s="225" t="s">
        <v>127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126</v>
      </c>
      <c r="AU91" s="19" t="s">
        <v>79</v>
      </c>
    </row>
    <row r="92" spans="1:51" s="13" customFormat="1" ht="12">
      <c r="A92" s="13"/>
      <c r="B92" s="226"/>
      <c r="C92" s="227"/>
      <c r="D92" s="219" t="s">
        <v>128</v>
      </c>
      <c r="E92" s="228" t="s">
        <v>19</v>
      </c>
      <c r="F92" s="229" t="s">
        <v>129</v>
      </c>
      <c r="G92" s="227"/>
      <c r="H92" s="230">
        <v>1440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128</v>
      </c>
      <c r="AU92" s="236" t="s">
        <v>79</v>
      </c>
      <c r="AV92" s="13" t="s">
        <v>79</v>
      </c>
      <c r="AW92" s="13" t="s">
        <v>31</v>
      </c>
      <c r="AX92" s="13" t="s">
        <v>69</v>
      </c>
      <c r="AY92" s="236" t="s">
        <v>113</v>
      </c>
    </row>
    <row r="93" spans="1:51" s="14" customFormat="1" ht="12">
      <c r="A93" s="14"/>
      <c r="B93" s="237"/>
      <c r="C93" s="238"/>
      <c r="D93" s="219" t="s">
        <v>128</v>
      </c>
      <c r="E93" s="239" t="s">
        <v>19</v>
      </c>
      <c r="F93" s="240" t="s">
        <v>130</v>
      </c>
      <c r="G93" s="238"/>
      <c r="H93" s="241">
        <v>1440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128</v>
      </c>
      <c r="AU93" s="247" t="s">
        <v>79</v>
      </c>
      <c r="AV93" s="14" t="s">
        <v>119</v>
      </c>
      <c r="AW93" s="14" t="s">
        <v>31</v>
      </c>
      <c r="AX93" s="14" t="s">
        <v>77</v>
      </c>
      <c r="AY93" s="247" t="s">
        <v>113</v>
      </c>
    </row>
    <row r="94" spans="1:65" s="2" customFormat="1" ht="24.15" customHeight="1">
      <c r="A94" s="40"/>
      <c r="B94" s="41"/>
      <c r="C94" s="206" t="s">
        <v>131</v>
      </c>
      <c r="D94" s="206" t="s">
        <v>115</v>
      </c>
      <c r="E94" s="207" t="s">
        <v>132</v>
      </c>
      <c r="F94" s="208" t="s">
        <v>133</v>
      </c>
      <c r="G94" s="209" t="s">
        <v>134</v>
      </c>
      <c r="H94" s="210">
        <v>120</v>
      </c>
      <c r="I94" s="211"/>
      <c r="J94" s="212">
        <f>ROUND(I94*H94,2)</f>
        <v>0</v>
      </c>
      <c r="K94" s="208" t="s">
        <v>124</v>
      </c>
      <c r="L94" s="46"/>
      <c r="M94" s="213" t="s">
        <v>19</v>
      </c>
      <c r="N94" s="214" t="s">
        <v>40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119</v>
      </c>
      <c r="AT94" s="217" t="s">
        <v>115</v>
      </c>
      <c r="AU94" s="217" t="s">
        <v>79</v>
      </c>
      <c r="AY94" s="19" t="s">
        <v>113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119</v>
      </c>
      <c r="BM94" s="217" t="s">
        <v>135</v>
      </c>
    </row>
    <row r="95" spans="1:47" s="2" customFormat="1" ht="12">
      <c r="A95" s="40"/>
      <c r="B95" s="41"/>
      <c r="C95" s="42"/>
      <c r="D95" s="219" t="s">
        <v>120</v>
      </c>
      <c r="E95" s="42"/>
      <c r="F95" s="220" t="s">
        <v>136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120</v>
      </c>
      <c r="AU95" s="19" t="s">
        <v>79</v>
      </c>
    </row>
    <row r="96" spans="1:47" s="2" customFormat="1" ht="12">
      <c r="A96" s="40"/>
      <c r="B96" s="41"/>
      <c r="C96" s="42"/>
      <c r="D96" s="224" t="s">
        <v>126</v>
      </c>
      <c r="E96" s="42"/>
      <c r="F96" s="225" t="s">
        <v>137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126</v>
      </c>
      <c r="AU96" s="19" t="s">
        <v>79</v>
      </c>
    </row>
    <row r="97" spans="1:51" s="15" customFormat="1" ht="12">
      <c r="A97" s="15"/>
      <c r="B97" s="248"/>
      <c r="C97" s="249"/>
      <c r="D97" s="219" t="s">
        <v>128</v>
      </c>
      <c r="E97" s="250" t="s">
        <v>19</v>
      </c>
      <c r="F97" s="251" t="s">
        <v>138</v>
      </c>
      <c r="G97" s="249"/>
      <c r="H97" s="250" t="s">
        <v>19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7" t="s">
        <v>128</v>
      </c>
      <c r="AU97" s="257" t="s">
        <v>79</v>
      </c>
      <c r="AV97" s="15" t="s">
        <v>77</v>
      </c>
      <c r="AW97" s="15" t="s">
        <v>31</v>
      </c>
      <c r="AX97" s="15" t="s">
        <v>69</v>
      </c>
      <c r="AY97" s="257" t="s">
        <v>113</v>
      </c>
    </row>
    <row r="98" spans="1:51" s="13" customFormat="1" ht="12">
      <c r="A98" s="13"/>
      <c r="B98" s="226"/>
      <c r="C98" s="227"/>
      <c r="D98" s="219" t="s">
        <v>128</v>
      </c>
      <c r="E98" s="228" t="s">
        <v>19</v>
      </c>
      <c r="F98" s="229" t="s">
        <v>139</v>
      </c>
      <c r="G98" s="227"/>
      <c r="H98" s="230">
        <v>120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128</v>
      </c>
      <c r="AU98" s="236" t="s">
        <v>79</v>
      </c>
      <c r="AV98" s="13" t="s">
        <v>79</v>
      </c>
      <c r="AW98" s="13" t="s">
        <v>31</v>
      </c>
      <c r="AX98" s="13" t="s">
        <v>69</v>
      </c>
      <c r="AY98" s="236" t="s">
        <v>113</v>
      </c>
    </row>
    <row r="99" spans="1:51" s="14" customFormat="1" ht="12">
      <c r="A99" s="14"/>
      <c r="B99" s="237"/>
      <c r="C99" s="238"/>
      <c r="D99" s="219" t="s">
        <v>128</v>
      </c>
      <c r="E99" s="239" t="s">
        <v>19</v>
      </c>
      <c r="F99" s="240" t="s">
        <v>130</v>
      </c>
      <c r="G99" s="238"/>
      <c r="H99" s="241">
        <v>120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128</v>
      </c>
      <c r="AU99" s="247" t="s">
        <v>79</v>
      </c>
      <c r="AV99" s="14" t="s">
        <v>119</v>
      </c>
      <c r="AW99" s="14" t="s">
        <v>31</v>
      </c>
      <c r="AX99" s="14" t="s">
        <v>77</v>
      </c>
      <c r="AY99" s="247" t="s">
        <v>113</v>
      </c>
    </row>
    <row r="100" spans="1:65" s="2" customFormat="1" ht="16.5" customHeight="1">
      <c r="A100" s="40"/>
      <c r="B100" s="41"/>
      <c r="C100" s="206" t="s">
        <v>119</v>
      </c>
      <c r="D100" s="206" t="s">
        <v>115</v>
      </c>
      <c r="E100" s="207" t="s">
        <v>140</v>
      </c>
      <c r="F100" s="208" t="s">
        <v>141</v>
      </c>
      <c r="G100" s="209" t="s">
        <v>123</v>
      </c>
      <c r="H100" s="210">
        <v>1758.5</v>
      </c>
      <c r="I100" s="211"/>
      <c r="J100" s="212">
        <f>ROUND(I100*H100,2)</f>
        <v>0</v>
      </c>
      <c r="K100" s="208" t="s">
        <v>124</v>
      </c>
      <c r="L100" s="46"/>
      <c r="M100" s="213" t="s">
        <v>19</v>
      </c>
      <c r="N100" s="214" t="s">
        <v>40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119</v>
      </c>
      <c r="AT100" s="217" t="s">
        <v>115</v>
      </c>
      <c r="AU100" s="217" t="s">
        <v>79</v>
      </c>
      <c r="AY100" s="19" t="s">
        <v>113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77</v>
      </c>
      <c r="BK100" s="218">
        <f>ROUND(I100*H100,2)</f>
        <v>0</v>
      </c>
      <c r="BL100" s="19" t="s">
        <v>119</v>
      </c>
      <c r="BM100" s="217" t="s">
        <v>142</v>
      </c>
    </row>
    <row r="101" spans="1:47" s="2" customFormat="1" ht="12">
      <c r="A101" s="40"/>
      <c r="B101" s="41"/>
      <c r="C101" s="42"/>
      <c r="D101" s="219" t="s">
        <v>120</v>
      </c>
      <c r="E101" s="42"/>
      <c r="F101" s="220" t="s">
        <v>143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120</v>
      </c>
      <c r="AU101" s="19" t="s">
        <v>79</v>
      </c>
    </row>
    <row r="102" spans="1:47" s="2" customFormat="1" ht="12">
      <c r="A102" s="40"/>
      <c r="B102" s="41"/>
      <c r="C102" s="42"/>
      <c r="D102" s="224" t="s">
        <v>126</v>
      </c>
      <c r="E102" s="42"/>
      <c r="F102" s="225" t="s">
        <v>144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126</v>
      </c>
      <c r="AU102" s="19" t="s">
        <v>79</v>
      </c>
    </row>
    <row r="103" spans="1:47" s="2" customFormat="1" ht="12">
      <c r="A103" s="40"/>
      <c r="B103" s="41"/>
      <c r="C103" s="42"/>
      <c r="D103" s="219" t="s">
        <v>145</v>
      </c>
      <c r="E103" s="42"/>
      <c r="F103" s="258" t="s">
        <v>146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79</v>
      </c>
    </row>
    <row r="104" spans="1:51" s="13" customFormat="1" ht="12">
      <c r="A104" s="13"/>
      <c r="B104" s="226"/>
      <c r="C104" s="227"/>
      <c r="D104" s="219" t="s">
        <v>128</v>
      </c>
      <c r="E104" s="228" t="s">
        <v>19</v>
      </c>
      <c r="F104" s="229" t="s">
        <v>147</v>
      </c>
      <c r="G104" s="227"/>
      <c r="H104" s="230">
        <v>1758.5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128</v>
      </c>
      <c r="AU104" s="236" t="s">
        <v>79</v>
      </c>
      <c r="AV104" s="13" t="s">
        <v>79</v>
      </c>
      <c r="AW104" s="13" t="s">
        <v>31</v>
      </c>
      <c r="AX104" s="13" t="s">
        <v>69</v>
      </c>
      <c r="AY104" s="236" t="s">
        <v>113</v>
      </c>
    </row>
    <row r="105" spans="1:51" s="14" customFormat="1" ht="12">
      <c r="A105" s="14"/>
      <c r="B105" s="237"/>
      <c r="C105" s="238"/>
      <c r="D105" s="219" t="s">
        <v>128</v>
      </c>
      <c r="E105" s="239" t="s">
        <v>19</v>
      </c>
      <c r="F105" s="240" t="s">
        <v>130</v>
      </c>
      <c r="G105" s="238"/>
      <c r="H105" s="241">
        <v>1758.5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128</v>
      </c>
      <c r="AU105" s="247" t="s">
        <v>79</v>
      </c>
      <c r="AV105" s="14" t="s">
        <v>119</v>
      </c>
      <c r="AW105" s="14" t="s">
        <v>31</v>
      </c>
      <c r="AX105" s="14" t="s">
        <v>77</v>
      </c>
      <c r="AY105" s="247" t="s">
        <v>113</v>
      </c>
    </row>
    <row r="106" spans="1:65" s="2" customFormat="1" ht="16.5" customHeight="1">
      <c r="A106" s="40"/>
      <c r="B106" s="41"/>
      <c r="C106" s="206" t="s">
        <v>148</v>
      </c>
      <c r="D106" s="206" t="s">
        <v>115</v>
      </c>
      <c r="E106" s="207" t="s">
        <v>149</v>
      </c>
      <c r="F106" s="208" t="s">
        <v>150</v>
      </c>
      <c r="G106" s="209" t="s">
        <v>134</v>
      </c>
      <c r="H106" s="210">
        <v>944.16</v>
      </c>
      <c r="I106" s="211"/>
      <c r="J106" s="212">
        <f>ROUND(I106*H106,2)</f>
        <v>0</v>
      </c>
      <c r="K106" s="208" t="s">
        <v>124</v>
      </c>
      <c r="L106" s="46"/>
      <c r="M106" s="213" t="s">
        <v>19</v>
      </c>
      <c r="N106" s="214" t="s">
        <v>40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119</v>
      </c>
      <c r="AT106" s="217" t="s">
        <v>115</v>
      </c>
      <c r="AU106" s="217" t="s">
        <v>79</v>
      </c>
      <c r="AY106" s="19" t="s">
        <v>113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119</v>
      </c>
      <c r="BM106" s="217" t="s">
        <v>151</v>
      </c>
    </row>
    <row r="107" spans="1:47" s="2" customFormat="1" ht="12">
      <c r="A107" s="40"/>
      <c r="B107" s="41"/>
      <c r="C107" s="42"/>
      <c r="D107" s="219" t="s">
        <v>120</v>
      </c>
      <c r="E107" s="42"/>
      <c r="F107" s="220" t="s">
        <v>152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120</v>
      </c>
      <c r="AU107" s="19" t="s">
        <v>79</v>
      </c>
    </row>
    <row r="108" spans="1:47" s="2" customFormat="1" ht="12">
      <c r="A108" s="40"/>
      <c r="B108" s="41"/>
      <c r="C108" s="42"/>
      <c r="D108" s="224" t="s">
        <v>126</v>
      </c>
      <c r="E108" s="42"/>
      <c r="F108" s="225" t="s">
        <v>153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126</v>
      </c>
      <c r="AU108" s="19" t="s">
        <v>79</v>
      </c>
    </row>
    <row r="109" spans="1:51" s="15" customFormat="1" ht="12">
      <c r="A109" s="15"/>
      <c r="B109" s="248"/>
      <c r="C109" s="249"/>
      <c r="D109" s="219" t="s">
        <v>128</v>
      </c>
      <c r="E109" s="250" t="s">
        <v>19</v>
      </c>
      <c r="F109" s="251" t="s">
        <v>154</v>
      </c>
      <c r="G109" s="249"/>
      <c r="H109" s="250" t="s">
        <v>19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128</v>
      </c>
      <c r="AU109" s="257" t="s">
        <v>79</v>
      </c>
      <c r="AV109" s="15" t="s">
        <v>77</v>
      </c>
      <c r="AW109" s="15" t="s">
        <v>31</v>
      </c>
      <c r="AX109" s="15" t="s">
        <v>69</v>
      </c>
      <c r="AY109" s="257" t="s">
        <v>113</v>
      </c>
    </row>
    <row r="110" spans="1:51" s="13" customFormat="1" ht="12">
      <c r="A110" s="13"/>
      <c r="B110" s="226"/>
      <c r="C110" s="227"/>
      <c r="D110" s="219" t="s">
        <v>128</v>
      </c>
      <c r="E110" s="228" t="s">
        <v>19</v>
      </c>
      <c r="F110" s="229" t="s">
        <v>155</v>
      </c>
      <c r="G110" s="227"/>
      <c r="H110" s="230">
        <v>944.16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128</v>
      </c>
      <c r="AU110" s="236" t="s">
        <v>79</v>
      </c>
      <c r="AV110" s="13" t="s">
        <v>79</v>
      </c>
      <c r="AW110" s="13" t="s">
        <v>31</v>
      </c>
      <c r="AX110" s="13" t="s">
        <v>69</v>
      </c>
      <c r="AY110" s="236" t="s">
        <v>113</v>
      </c>
    </row>
    <row r="111" spans="1:51" s="14" customFormat="1" ht="12">
      <c r="A111" s="14"/>
      <c r="B111" s="237"/>
      <c r="C111" s="238"/>
      <c r="D111" s="219" t="s">
        <v>128</v>
      </c>
      <c r="E111" s="239" t="s">
        <v>19</v>
      </c>
      <c r="F111" s="240" t="s">
        <v>130</v>
      </c>
      <c r="G111" s="238"/>
      <c r="H111" s="241">
        <v>944.16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128</v>
      </c>
      <c r="AU111" s="247" t="s">
        <v>79</v>
      </c>
      <c r="AV111" s="14" t="s">
        <v>119</v>
      </c>
      <c r="AW111" s="14" t="s">
        <v>31</v>
      </c>
      <c r="AX111" s="14" t="s">
        <v>77</v>
      </c>
      <c r="AY111" s="247" t="s">
        <v>113</v>
      </c>
    </row>
    <row r="112" spans="1:65" s="2" customFormat="1" ht="21.75" customHeight="1">
      <c r="A112" s="40"/>
      <c r="B112" s="41"/>
      <c r="C112" s="206" t="s">
        <v>135</v>
      </c>
      <c r="D112" s="206" t="s">
        <v>115</v>
      </c>
      <c r="E112" s="207" t="s">
        <v>156</v>
      </c>
      <c r="F112" s="208" t="s">
        <v>157</v>
      </c>
      <c r="G112" s="209" t="s">
        <v>134</v>
      </c>
      <c r="H112" s="210">
        <v>30</v>
      </c>
      <c r="I112" s="211"/>
      <c r="J112" s="212">
        <f>ROUND(I112*H112,2)</f>
        <v>0</v>
      </c>
      <c r="K112" s="208" t="s">
        <v>124</v>
      </c>
      <c r="L112" s="46"/>
      <c r="M112" s="213" t="s">
        <v>19</v>
      </c>
      <c r="N112" s="214" t="s">
        <v>40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119</v>
      </c>
      <c r="AT112" s="217" t="s">
        <v>115</v>
      </c>
      <c r="AU112" s="217" t="s">
        <v>79</v>
      </c>
      <c r="AY112" s="19" t="s">
        <v>113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119</v>
      </c>
      <c r="BM112" s="217" t="s">
        <v>8</v>
      </c>
    </row>
    <row r="113" spans="1:47" s="2" customFormat="1" ht="12">
      <c r="A113" s="40"/>
      <c r="B113" s="41"/>
      <c r="C113" s="42"/>
      <c r="D113" s="219" t="s">
        <v>120</v>
      </c>
      <c r="E113" s="42"/>
      <c r="F113" s="220" t="s">
        <v>158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120</v>
      </c>
      <c r="AU113" s="19" t="s">
        <v>79</v>
      </c>
    </row>
    <row r="114" spans="1:47" s="2" customFormat="1" ht="12">
      <c r="A114" s="40"/>
      <c r="B114" s="41"/>
      <c r="C114" s="42"/>
      <c r="D114" s="224" t="s">
        <v>126</v>
      </c>
      <c r="E114" s="42"/>
      <c r="F114" s="225" t="s">
        <v>159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126</v>
      </c>
      <c r="AU114" s="19" t="s">
        <v>79</v>
      </c>
    </row>
    <row r="115" spans="1:51" s="13" customFormat="1" ht="12">
      <c r="A115" s="13"/>
      <c r="B115" s="226"/>
      <c r="C115" s="227"/>
      <c r="D115" s="219" t="s">
        <v>128</v>
      </c>
      <c r="E115" s="228" t="s">
        <v>19</v>
      </c>
      <c r="F115" s="229" t="s">
        <v>160</v>
      </c>
      <c r="G115" s="227"/>
      <c r="H115" s="230">
        <v>30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128</v>
      </c>
      <c r="AU115" s="236" t="s">
        <v>79</v>
      </c>
      <c r="AV115" s="13" t="s">
        <v>79</v>
      </c>
      <c r="AW115" s="13" t="s">
        <v>31</v>
      </c>
      <c r="AX115" s="13" t="s">
        <v>69</v>
      </c>
      <c r="AY115" s="236" t="s">
        <v>113</v>
      </c>
    </row>
    <row r="116" spans="1:51" s="14" customFormat="1" ht="12">
      <c r="A116" s="14"/>
      <c r="B116" s="237"/>
      <c r="C116" s="238"/>
      <c r="D116" s="219" t="s">
        <v>128</v>
      </c>
      <c r="E116" s="239" t="s">
        <v>19</v>
      </c>
      <c r="F116" s="240" t="s">
        <v>130</v>
      </c>
      <c r="G116" s="238"/>
      <c r="H116" s="241">
        <v>30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128</v>
      </c>
      <c r="AU116" s="247" t="s">
        <v>79</v>
      </c>
      <c r="AV116" s="14" t="s">
        <v>119</v>
      </c>
      <c r="AW116" s="14" t="s">
        <v>31</v>
      </c>
      <c r="AX116" s="14" t="s">
        <v>77</v>
      </c>
      <c r="AY116" s="247" t="s">
        <v>113</v>
      </c>
    </row>
    <row r="117" spans="1:65" s="2" customFormat="1" ht="16.5" customHeight="1">
      <c r="A117" s="40"/>
      <c r="B117" s="41"/>
      <c r="C117" s="206" t="s">
        <v>161</v>
      </c>
      <c r="D117" s="206" t="s">
        <v>115</v>
      </c>
      <c r="E117" s="207" t="s">
        <v>162</v>
      </c>
      <c r="F117" s="208" t="s">
        <v>163</v>
      </c>
      <c r="G117" s="209" t="s">
        <v>134</v>
      </c>
      <c r="H117" s="210">
        <v>236.04</v>
      </c>
      <c r="I117" s="211"/>
      <c r="J117" s="212">
        <f>ROUND(I117*H117,2)</f>
        <v>0</v>
      </c>
      <c r="K117" s="208" t="s">
        <v>124</v>
      </c>
      <c r="L117" s="46"/>
      <c r="M117" s="213" t="s">
        <v>19</v>
      </c>
      <c r="N117" s="214" t="s">
        <v>40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119</v>
      </c>
      <c r="AT117" s="217" t="s">
        <v>115</v>
      </c>
      <c r="AU117" s="217" t="s">
        <v>79</v>
      </c>
      <c r="AY117" s="19" t="s">
        <v>113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77</v>
      </c>
      <c r="BK117" s="218">
        <f>ROUND(I117*H117,2)</f>
        <v>0</v>
      </c>
      <c r="BL117" s="19" t="s">
        <v>119</v>
      </c>
      <c r="BM117" s="217" t="s">
        <v>164</v>
      </c>
    </row>
    <row r="118" spans="1:47" s="2" customFormat="1" ht="12">
      <c r="A118" s="40"/>
      <c r="B118" s="41"/>
      <c r="C118" s="42"/>
      <c r="D118" s="219" t="s">
        <v>120</v>
      </c>
      <c r="E118" s="42"/>
      <c r="F118" s="220" t="s">
        <v>165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120</v>
      </c>
      <c r="AU118" s="19" t="s">
        <v>79</v>
      </c>
    </row>
    <row r="119" spans="1:47" s="2" customFormat="1" ht="12">
      <c r="A119" s="40"/>
      <c r="B119" s="41"/>
      <c r="C119" s="42"/>
      <c r="D119" s="224" t="s">
        <v>126</v>
      </c>
      <c r="E119" s="42"/>
      <c r="F119" s="225" t="s">
        <v>166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126</v>
      </c>
      <c r="AU119" s="19" t="s">
        <v>79</v>
      </c>
    </row>
    <row r="120" spans="1:51" s="15" customFormat="1" ht="12">
      <c r="A120" s="15"/>
      <c r="B120" s="248"/>
      <c r="C120" s="249"/>
      <c r="D120" s="219" t="s">
        <v>128</v>
      </c>
      <c r="E120" s="250" t="s">
        <v>19</v>
      </c>
      <c r="F120" s="251" t="s">
        <v>167</v>
      </c>
      <c r="G120" s="249"/>
      <c r="H120" s="250" t="s">
        <v>19</v>
      </c>
      <c r="I120" s="252"/>
      <c r="J120" s="249"/>
      <c r="K120" s="249"/>
      <c r="L120" s="253"/>
      <c r="M120" s="254"/>
      <c r="N120" s="255"/>
      <c r="O120" s="255"/>
      <c r="P120" s="255"/>
      <c r="Q120" s="255"/>
      <c r="R120" s="255"/>
      <c r="S120" s="255"/>
      <c r="T120" s="25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7" t="s">
        <v>128</v>
      </c>
      <c r="AU120" s="257" t="s">
        <v>79</v>
      </c>
      <c r="AV120" s="15" t="s">
        <v>77</v>
      </c>
      <c r="AW120" s="15" t="s">
        <v>31</v>
      </c>
      <c r="AX120" s="15" t="s">
        <v>69</v>
      </c>
      <c r="AY120" s="257" t="s">
        <v>113</v>
      </c>
    </row>
    <row r="121" spans="1:51" s="13" customFormat="1" ht="12">
      <c r="A121" s="13"/>
      <c r="B121" s="226"/>
      <c r="C121" s="227"/>
      <c r="D121" s="219" t="s">
        <v>128</v>
      </c>
      <c r="E121" s="228" t="s">
        <v>19</v>
      </c>
      <c r="F121" s="229" t="s">
        <v>168</v>
      </c>
      <c r="G121" s="227"/>
      <c r="H121" s="230">
        <v>236.04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128</v>
      </c>
      <c r="AU121" s="236" t="s">
        <v>79</v>
      </c>
      <c r="AV121" s="13" t="s">
        <v>79</v>
      </c>
      <c r="AW121" s="13" t="s">
        <v>31</v>
      </c>
      <c r="AX121" s="13" t="s">
        <v>69</v>
      </c>
      <c r="AY121" s="236" t="s">
        <v>113</v>
      </c>
    </row>
    <row r="122" spans="1:51" s="14" customFormat="1" ht="12">
      <c r="A122" s="14"/>
      <c r="B122" s="237"/>
      <c r="C122" s="238"/>
      <c r="D122" s="219" t="s">
        <v>128</v>
      </c>
      <c r="E122" s="239" t="s">
        <v>19</v>
      </c>
      <c r="F122" s="240" t="s">
        <v>130</v>
      </c>
      <c r="G122" s="238"/>
      <c r="H122" s="241">
        <v>236.04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128</v>
      </c>
      <c r="AU122" s="247" t="s">
        <v>79</v>
      </c>
      <c r="AV122" s="14" t="s">
        <v>119</v>
      </c>
      <c r="AW122" s="14" t="s">
        <v>31</v>
      </c>
      <c r="AX122" s="14" t="s">
        <v>77</v>
      </c>
      <c r="AY122" s="247" t="s">
        <v>113</v>
      </c>
    </row>
    <row r="123" spans="1:65" s="2" customFormat="1" ht="16.5" customHeight="1">
      <c r="A123" s="40"/>
      <c r="B123" s="41"/>
      <c r="C123" s="206" t="s">
        <v>142</v>
      </c>
      <c r="D123" s="206" t="s">
        <v>115</v>
      </c>
      <c r="E123" s="207" t="s">
        <v>169</v>
      </c>
      <c r="F123" s="208" t="s">
        <v>170</v>
      </c>
      <c r="G123" s="209" t="s">
        <v>134</v>
      </c>
      <c r="H123" s="210">
        <v>50</v>
      </c>
      <c r="I123" s="211"/>
      <c r="J123" s="212">
        <f>ROUND(I123*H123,2)</f>
        <v>0</v>
      </c>
      <c r="K123" s="208" t="s">
        <v>124</v>
      </c>
      <c r="L123" s="46"/>
      <c r="M123" s="213" t="s">
        <v>19</v>
      </c>
      <c r="N123" s="214" t="s">
        <v>40</v>
      </c>
      <c r="O123" s="86"/>
      <c r="P123" s="215">
        <f>O123*H123</f>
        <v>0</v>
      </c>
      <c r="Q123" s="215">
        <v>0.00158</v>
      </c>
      <c r="R123" s="215">
        <f>Q123*H123</f>
        <v>0.079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119</v>
      </c>
      <c r="AT123" s="217" t="s">
        <v>115</v>
      </c>
      <c r="AU123" s="217" t="s">
        <v>79</v>
      </c>
      <c r="AY123" s="19" t="s">
        <v>113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119</v>
      </c>
      <c r="BM123" s="217" t="s">
        <v>171</v>
      </c>
    </row>
    <row r="124" spans="1:47" s="2" customFormat="1" ht="12">
      <c r="A124" s="40"/>
      <c r="B124" s="41"/>
      <c r="C124" s="42"/>
      <c r="D124" s="219" t="s">
        <v>120</v>
      </c>
      <c r="E124" s="42"/>
      <c r="F124" s="220" t="s">
        <v>172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120</v>
      </c>
      <c r="AU124" s="19" t="s">
        <v>79</v>
      </c>
    </row>
    <row r="125" spans="1:47" s="2" customFormat="1" ht="12">
      <c r="A125" s="40"/>
      <c r="B125" s="41"/>
      <c r="C125" s="42"/>
      <c r="D125" s="224" t="s">
        <v>126</v>
      </c>
      <c r="E125" s="42"/>
      <c r="F125" s="225" t="s">
        <v>173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126</v>
      </c>
      <c r="AU125" s="19" t="s">
        <v>79</v>
      </c>
    </row>
    <row r="126" spans="1:65" s="2" customFormat="1" ht="16.5" customHeight="1">
      <c r="A126" s="40"/>
      <c r="B126" s="41"/>
      <c r="C126" s="206" t="s">
        <v>174</v>
      </c>
      <c r="D126" s="206" t="s">
        <v>115</v>
      </c>
      <c r="E126" s="207" t="s">
        <v>175</v>
      </c>
      <c r="F126" s="208" t="s">
        <v>176</v>
      </c>
      <c r="G126" s="209" t="s">
        <v>134</v>
      </c>
      <c r="H126" s="210">
        <v>30</v>
      </c>
      <c r="I126" s="211"/>
      <c r="J126" s="212">
        <f>ROUND(I126*H126,2)</f>
        <v>0</v>
      </c>
      <c r="K126" s="208" t="s">
        <v>124</v>
      </c>
      <c r="L126" s="46"/>
      <c r="M126" s="213" t="s">
        <v>19</v>
      </c>
      <c r="N126" s="214" t="s">
        <v>40</v>
      </c>
      <c r="O126" s="86"/>
      <c r="P126" s="215">
        <f>O126*H126</f>
        <v>0</v>
      </c>
      <c r="Q126" s="215">
        <v>1.5684</v>
      </c>
      <c r="R126" s="215">
        <f>Q126*H126</f>
        <v>47.052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119</v>
      </c>
      <c r="AT126" s="217" t="s">
        <v>115</v>
      </c>
      <c r="AU126" s="217" t="s">
        <v>79</v>
      </c>
      <c r="AY126" s="19" t="s">
        <v>113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119</v>
      </c>
      <c r="BM126" s="217" t="s">
        <v>177</v>
      </c>
    </row>
    <row r="127" spans="1:47" s="2" customFormat="1" ht="12">
      <c r="A127" s="40"/>
      <c r="B127" s="41"/>
      <c r="C127" s="42"/>
      <c r="D127" s="219" t="s">
        <v>120</v>
      </c>
      <c r="E127" s="42"/>
      <c r="F127" s="220" t="s">
        <v>178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120</v>
      </c>
      <c r="AU127" s="19" t="s">
        <v>79</v>
      </c>
    </row>
    <row r="128" spans="1:47" s="2" customFormat="1" ht="12">
      <c r="A128" s="40"/>
      <c r="B128" s="41"/>
      <c r="C128" s="42"/>
      <c r="D128" s="224" t="s">
        <v>126</v>
      </c>
      <c r="E128" s="42"/>
      <c r="F128" s="225" t="s">
        <v>179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126</v>
      </c>
      <c r="AU128" s="19" t="s">
        <v>79</v>
      </c>
    </row>
    <row r="129" spans="1:51" s="15" customFormat="1" ht="12">
      <c r="A129" s="15"/>
      <c r="B129" s="248"/>
      <c r="C129" s="249"/>
      <c r="D129" s="219" t="s">
        <v>128</v>
      </c>
      <c r="E129" s="250" t="s">
        <v>19</v>
      </c>
      <c r="F129" s="251" t="s">
        <v>180</v>
      </c>
      <c r="G129" s="249"/>
      <c r="H129" s="250" t="s">
        <v>19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7" t="s">
        <v>128</v>
      </c>
      <c r="AU129" s="257" t="s">
        <v>79</v>
      </c>
      <c r="AV129" s="15" t="s">
        <v>77</v>
      </c>
      <c r="AW129" s="15" t="s">
        <v>31</v>
      </c>
      <c r="AX129" s="15" t="s">
        <v>69</v>
      </c>
      <c r="AY129" s="257" t="s">
        <v>113</v>
      </c>
    </row>
    <row r="130" spans="1:51" s="13" customFormat="1" ht="12">
      <c r="A130" s="13"/>
      <c r="B130" s="226"/>
      <c r="C130" s="227"/>
      <c r="D130" s="219" t="s">
        <v>128</v>
      </c>
      <c r="E130" s="228" t="s">
        <v>19</v>
      </c>
      <c r="F130" s="229" t="s">
        <v>181</v>
      </c>
      <c r="G130" s="227"/>
      <c r="H130" s="230">
        <v>30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128</v>
      </c>
      <c r="AU130" s="236" t="s">
        <v>79</v>
      </c>
      <c r="AV130" s="13" t="s">
        <v>79</v>
      </c>
      <c r="AW130" s="13" t="s">
        <v>31</v>
      </c>
      <c r="AX130" s="13" t="s">
        <v>69</v>
      </c>
      <c r="AY130" s="236" t="s">
        <v>113</v>
      </c>
    </row>
    <row r="131" spans="1:51" s="14" customFormat="1" ht="12">
      <c r="A131" s="14"/>
      <c r="B131" s="237"/>
      <c r="C131" s="238"/>
      <c r="D131" s="219" t="s">
        <v>128</v>
      </c>
      <c r="E131" s="239" t="s">
        <v>19</v>
      </c>
      <c r="F131" s="240" t="s">
        <v>130</v>
      </c>
      <c r="G131" s="238"/>
      <c r="H131" s="241">
        <v>30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128</v>
      </c>
      <c r="AU131" s="247" t="s">
        <v>79</v>
      </c>
      <c r="AV131" s="14" t="s">
        <v>119</v>
      </c>
      <c r="AW131" s="14" t="s">
        <v>31</v>
      </c>
      <c r="AX131" s="14" t="s">
        <v>77</v>
      </c>
      <c r="AY131" s="247" t="s">
        <v>113</v>
      </c>
    </row>
    <row r="132" spans="1:65" s="2" customFormat="1" ht="21.75" customHeight="1">
      <c r="A132" s="40"/>
      <c r="B132" s="41"/>
      <c r="C132" s="206" t="s">
        <v>151</v>
      </c>
      <c r="D132" s="206" t="s">
        <v>115</v>
      </c>
      <c r="E132" s="207" t="s">
        <v>182</v>
      </c>
      <c r="F132" s="208" t="s">
        <v>183</v>
      </c>
      <c r="G132" s="209" t="s">
        <v>184</v>
      </c>
      <c r="H132" s="210">
        <v>3377</v>
      </c>
      <c r="I132" s="211"/>
      <c r="J132" s="212">
        <f>ROUND(I132*H132,2)</f>
        <v>0</v>
      </c>
      <c r="K132" s="208" t="s">
        <v>124</v>
      </c>
      <c r="L132" s="46"/>
      <c r="M132" s="213" t="s">
        <v>19</v>
      </c>
      <c r="N132" s="214" t="s">
        <v>40</v>
      </c>
      <c r="O132" s="86"/>
      <c r="P132" s="215">
        <f>O132*H132</f>
        <v>0</v>
      </c>
      <c r="Q132" s="215">
        <v>0.00011</v>
      </c>
      <c r="R132" s="215">
        <f>Q132*H132</f>
        <v>0.37147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119</v>
      </c>
      <c r="AT132" s="217" t="s">
        <v>115</v>
      </c>
      <c r="AU132" s="217" t="s">
        <v>79</v>
      </c>
      <c r="AY132" s="19" t="s">
        <v>113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119</v>
      </c>
      <c r="BM132" s="217" t="s">
        <v>185</v>
      </c>
    </row>
    <row r="133" spans="1:47" s="2" customFormat="1" ht="12">
      <c r="A133" s="40"/>
      <c r="B133" s="41"/>
      <c r="C133" s="42"/>
      <c r="D133" s="219" t="s">
        <v>120</v>
      </c>
      <c r="E133" s="42"/>
      <c r="F133" s="220" t="s">
        <v>186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120</v>
      </c>
      <c r="AU133" s="19" t="s">
        <v>79</v>
      </c>
    </row>
    <row r="134" spans="1:47" s="2" customFormat="1" ht="12">
      <c r="A134" s="40"/>
      <c r="B134" s="41"/>
      <c r="C134" s="42"/>
      <c r="D134" s="224" t="s">
        <v>126</v>
      </c>
      <c r="E134" s="42"/>
      <c r="F134" s="225" t="s">
        <v>187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126</v>
      </c>
      <c r="AU134" s="19" t="s">
        <v>79</v>
      </c>
    </row>
    <row r="135" spans="1:51" s="13" customFormat="1" ht="12">
      <c r="A135" s="13"/>
      <c r="B135" s="226"/>
      <c r="C135" s="227"/>
      <c r="D135" s="219" t="s">
        <v>128</v>
      </c>
      <c r="E135" s="228" t="s">
        <v>19</v>
      </c>
      <c r="F135" s="229" t="s">
        <v>188</v>
      </c>
      <c r="G135" s="227"/>
      <c r="H135" s="230">
        <v>465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128</v>
      </c>
      <c r="AU135" s="236" t="s">
        <v>79</v>
      </c>
      <c r="AV135" s="13" t="s">
        <v>79</v>
      </c>
      <c r="AW135" s="13" t="s">
        <v>31</v>
      </c>
      <c r="AX135" s="13" t="s">
        <v>69</v>
      </c>
      <c r="AY135" s="236" t="s">
        <v>113</v>
      </c>
    </row>
    <row r="136" spans="1:51" s="13" customFormat="1" ht="12">
      <c r="A136" s="13"/>
      <c r="B136" s="226"/>
      <c r="C136" s="227"/>
      <c r="D136" s="219" t="s">
        <v>128</v>
      </c>
      <c r="E136" s="228" t="s">
        <v>19</v>
      </c>
      <c r="F136" s="229" t="s">
        <v>189</v>
      </c>
      <c r="G136" s="227"/>
      <c r="H136" s="230">
        <v>2412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128</v>
      </c>
      <c r="AU136" s="236" t="s">
        <v>79</v>
      </c>
      <c r="AV136" s="13" t="s">
        <v>79</v>
      </c>
      <c r="AW136" s="13" t="s">
        <v>31</v>
      </c>
      <c r="AX136" s="13" t="s">
        <v>69</v>
      </c>
      <c r="AY136" s="236" t="s">
        <v>113</v>
      </c>
    </row>
    <row r="137" spans="1:51" s="15" customFormat="1" ht="12">
      <c r="A137" s="15"/>
      <c r="B137" s="248"/>
      <c r="C137" s="249"/>
      <c r="D137" s="219" t="s">
        <v>128</v>
      </c>
      <c r="E137" s="250" t="s">
        <v>19</v>
      </c>
      <c r="F137" s="251" t="s">
        <v>190</v>
      </c>
      <c r="G137" s="249"/>
      <c r="H137" s="250" t="s">
        <v>19</v>
      </c>
      <c r="I137" s="252"/>
      <c r="J137" s="249"/>
      <c r="K137" s="249"/>
      <c r="L137" s="253"/>
      <c r="M137" s="254"/>
      <c r="N137" s="255"/>
      <c r="O137" s="255"/>
      <c r="P137" s="255"/>
      <c r="Q137" s="255"/>
      <c r="R137" s="255"/>
      <c r="S137" s="255"/>
      <c r="T137" s="25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7" t="s">
        <v>128</v>
      </c>
      <c r="AU137" s="257" t="s">
        <v>79</v>
      </c>
      <c r="AV137" s="15" t="s">
        <v>77</v>
      </c>
      <c r="AW137" s="15" t="s">
        <v>31</v>
      </c>
      <c r="AX137" s="15" t="s">
        <v>69</v>
      </c>
      <c r="AY137" s="257" t="s">
        <v>113</v>
      </c>
    </row>
    <row r="138" spans="1:51" s="13" customFormat="1" ht="12">
      <c r="A138" s="13"/>
      <c r="B138" s="226"/>
      <c r="C138" s="227"/>
      <c r="D138" s="219" t="s">
        <v>128</v>
      </c>
      <c r="E138" s="228" t="s">
        <v>19</v>
      </c>
      <c r="F138" s="229" t="s">
        <v>191</v>
      </c>
      <c r="G138" s="227"/>
      <c r="H138" s="230">
        <v>300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128</v>
      </c>
      <c r="AU138" s="236" t="s">
        <v>79</v>
      </c>
      <c r="AV138" s="13" t="s">
        <v>79</v>
      </c>
      <c r="AW138" s="13" t="s">
        <v>31</v>
      </c>
      <c r="AX138" s="13" t="s">
        <v>69</v>
      </c>
      <c r="AY138" s="236" t="s">
        <v>113</v>
      </c>
    </row>
    <row r="139" spans="1:51" s="13" customFormat="1" ht="12">
      <c r="A139" s="13"/>
      <c r="B139" s="226"/>
      <c r="C139" s="227"/>
      <c r="D139" s="219" t="s">
        <v>128</v>
      </c>
      <c r="E139" s="228" t="s">
        <v>19</v>
      </c>
      <c r="F139" s="229" t="s">
        <v>192</v>
      </c>
      <c r="G139" s="227"/>
      <c r="H139" s="230">
        <v>200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128</v>
      </c>
      <c r="AU139" s="236" t="s">
        <v>79</v>
      </c>
      <c r="AV139" s="13" t="s">
        <v>79</v>
      </c>
      <c r="AW139" s="13" t="s">
        <v>31</v>
      </c>
      <c r="AX139" s="13" t="s">
        <v>69</v>
      </c>
      <c r="AY139" s="236" t="s">
        <v>113</v>
      </c>
    </row>
    <row r="140" spans="1:51" s="14" customFormat="1" ht="12">
      <c r="A140" s="14"/>
      <c r="B140" s="237"/>
      <c r="C140" s="238"/>
      <c r="D140" s="219" t="s">
        <v>128</v>
      </c>
      <c r="E140" s="239" t="s">
        <v>19</v>
      </c>
      <c r="F140" s="240" t="s">
        <v>130</v>
      </c>
      <c r="G140" s="238"/>
      <c r="H140" s="241">
        <v>3377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128</v>
      </c>
      <c r="AU140" s="247" t="s">
        <v>79</v>
      </c>
      <c r="AV140" s="14" t="s">
        <v>119</v>
      </c>
      <c r="AW140" s="14" t="s">
        <v>31</v>
      </c>
      <c r="AX140" s="14" t="s">
        <v>77</v>
      </c>
      <c r="AY140" s="247" t="s">
        <v>113</v>
      </c>
    </row>
    <row r="141" spans="1:65" s="2" customFormat="1" ht="24.15" customHeight="1">
      <c r="A141" s="40"/>
      <c r="B141" s="41"/>
      <c r="C141" s="206" t="s">
        <v>193</v>
      </c>
      <c r="D141" s="206" t="s">
        <v>115</v>
      </c>
      <c r="E141" s="207" t="s">
        <v>194</v>
      </c>
      <c r="F141" s="208" t="s">
        <v>195</v>
      </c>
      <c r="G141" s="209" t="s">
        <v>118</v>
      </c>
      <c r="H141" s="210">
        <v>93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40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119</v>
      </c>
      <c r="AT141" s="217" t="s">
        <v>115</v>
      </c>
      <c r="AU141" s="217" t="s">
        <v>79</v>
      </c>
      <c r="AY141" s="19" t="s">
        <v>113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119</v>
      </c>
      <c r="BM141" s="217" t="s">
        <v>196</v>
      </c>
    </row>
    <row r="142" spans="1:47" s="2" customFormat="1" ht="12">
      <c r="A142" s="40"/>
      <c r="B142" s="41"/>
      <c r="C142" s="42"/>
      <c r="D142" s="219" t="s">
        <v>120</v>
      </c>
      <c r="E142" s="42"/>
      <c r="F142" s="220" t="s">
        <v>195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120</v>
      </c>
      <c r="AU142" s="19" t="s">
        <v>79</v>
      </c>
    </row>
    <row r="143" spans="1:51" s="15" customFormat="1" ht="12">
      <c r="A143" s="15"/>
      <c r="B143" s="248"/>
      <c r="C143" s="249"/>
      <c r="D143" s="219" t="s">
        <v>128</v>
      </c>
      <c r="E143" s="250" t="s">
        <v>19</v>
      </c>
      <c r="F143" s="251" t="s">
        <v>197</v>
      </c>
      <c r="G143" s="249"/>
      <c r="H143" s="250" t="s">
        <v>19</v>
      </c>
      <c r="I143" s="252"/>
      <c r="J143" s="249"/>
      <c r="K143" s="249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128</v>
      </c>
      <c r="AU143" s="257" t="s">
        <v>79</v>
      </c>
      <c r="AV143" s="15" t="s">
        <v>77</v>
      </c>
      <c r="AW143" s="15" t="s">
        <v>31</v>
      </c>
      <c r="AX143" s="15" t="s">
        <v>69</v>
      </c>
      <c r="AY143" s="257" t="s">
        <v>113</v>
      </c>
    </row>
    <row r="144" spans="1:51" s="13" customFormat="1" ht="12">
      <c r="A144" s="13"/>
      <c r="B144" s="226"/>
      <c r="C144" s="227"/>
      <c r="D144" s="219" t="s">
        <v>128</v>
      </c>
      <c r="E144" s="228" t="s">
        <v>19</v>
      </c>
      <c r="F144" s="229" t="s">
        <v>198</v>
      </c>
      <c r="G144" s="227"/>
      <c r="H144" s="230">
        <v>93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128</v>
      </c>
      <c r="AU144" s="236" t="s">
        <v>79</v>
      </c>
      <c r="AV144" s="13" t="s">
        <v>79</v>
      </c>
      <c r="AW144" s="13" t="s">
        <v>31</v>
      </c>
      <c r="AX144" s="13" t="s">
        <v>69</v>
      </c>
      <c r="AY144" s="236" t="s">
        <v>113</v>
      </c>
    </row>
    <row r="145" spans="1:51" s="14" customFormat="1" ht="12">
      <c r="A145" s="14"/>
      <c r="B145" s="237"/>
      <c r="C145" s="238"/>
      <c r="D145" s="219" t="s">
        <v>128</v>
      </c>
      <c r="E145" s="239" t="s">
        <v>19</v>
      </c>
      <c r="F145" s="240" t="s">
        <v>130</v>
      </c>
      <c r="G145" s="238"/>
      <c r="H145" s="241">
        <v>93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128</v>
      </c>
      <c r="AU145" s="247" t="s">
        <v>79</v>
      </c>
      <c r="AV145" s="14" t="s">
        <v>119</v>
      </c>
      <c r="AW145" s="14" t="s">
        <v>31</v>
      </c>
      <c r="AX145" s="14" t="s">
        <v>77</v>
      </c>
      <c r="AY145" s="247" t="s">
        <v>113</v>
      </c>
    </row>
    <row r="146" spans="1:65" s="2" customFormat="1" ht="24.15" customHeight="1">
      <c r="A146" s="40"/>
      <c r="B146" s="41"/>
      <c r="C146" s="206" t="s">
        <v>8</v>
      </c>
      <c r="D146" s="206" t="s">
        <v>115</v>
      </c>
      <c r="E146" s="207" t="s">
        <v>199</v>
      </c>
      <c r="F146" s="208" t="s">
        <v>200</v>
      </c>
      <c r="G146" s="209" t="s">
        <v>118</v>
      </c>
      <c r="H146" s="210">
        <v>1206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40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119</v>
      </c>
      <c r="AT146" s="217" t="s">
        <v>115</v>
      </c>
      <c r="AU146" s="217" t="s">
        <v>79</v>
      </c>
      <c r="AY146" s="19" t="s">
        <v>113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119</v>
      </c>
      <c r="BM146" s="217" t="s">
        <v>201</v>
      </c>
    </row>
    <row r="147" spans="1:47" s="2" customFormat="1" ht="12">
      <c r="A147" s="40"/>
      <c r="B147" s="41"/>
      <c r="C147" s="42"/>
      <c r="D147" s="219" t="s">
        <v>120</v>
      </c>
      <c r="E147" s="42"/>
      <c r="F147" s="220" t="s">
        <v>200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120</v>
      </c>
      <c r="AU147" s="19" t="s">
        <v>79</v>
      </c>
    </row>
    <row r="148" spans="1:51" s="15" customFormat="1" ht="12">
      <c r="A148" s="15"/>
      <c r="B148" s="248"/>
      <c r="C148" s="249"/>
      <c r="D148" s="219" t="s">
        <v>128</v>
      </c>
      <c r="E148" s="250" t="s">
        <v>19</v>
      </c>
      <c r="F148" s="251" t="s">
        <v>202</v>
      </c>
      <c r="G148" s="249"/>
      <c r="H148" s="250" t="s">
        <v>19</v>
      </c>
      <c r="I148" s="252"/>
      <c r="J148" s="249"/>
      <c r="K148" s="249"/>
      <c r="L148" s="253"/>
      <c r="M148" s="254"/>
      <c r="N148" s="255"/>
      <c r="O148" s="255"/>
      <c r="P148" s="255"/>
      <c r="Q148" s="255"/>
      <c r="R148" s="255"/>
      <c r="S148" s="255"/>
      <c r="T148" s="25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7" t="s">
        <v>128</v>
      </c>
      <c r="AU148" s="257" t="s">
        <v>79</v>
      </c>
      <c r="AV148" s="15" t="s">
        <v>77</v>
      </c>
      <c r="AW148" s="15" t="s">
        <v>31</v>
      </c>
      <c r="AX148" s="15" t="s">
        <v>69</v>
      </c>
      <c r="AY148" s="257" t="s">
        <v>113</v>
      </c>
    </row>
    <row r="149" spans="1:51" s="13" customFormat="1" ht="12">
      <c r="A149" s="13"/>
      <c r="B149" s="226"/>
      <c r="C149" s="227"/>
      <c r="D149" s="219" t="s">
        <v>128</v>
      </c>
      <c r="E149" s="228" t="s">
        <v>19</v>
      </c>
      <c r="F149" s="229" t="s">
        <v>203</v>
      </c>
      <c r="G149" s="227"/>
      <c r="H149" s="230">
        <v>1206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128</v>
      </c>
      <c r="AU149" s="236" t="s">
        <v>79</v>
      </c>
      <c r="AV149" s="13" t="s">
        <v>79</v>
      </c>
      <c r="AW149" s="13" t="s">
        <v>31</v>
      </c>
      <c r="AX149" s="13" t="s">
        <v>69</v>
      </c>
      <c r="AY149" s="236" t="s">
        <v>113</v>
      </c>
    </row>
    <row r="150" spans="1:51" s="14" customFormat="1" ht="12">
      <c r="A150" s="14"/>
      <c r="B150" s="237"/>
      <c r="C150" s="238"/>
      <c r="D150" s="219" t="s">
        <v>128</v>
      </c>
      <c r="E150" s="239" t="s">
        <v>19</v>
      </c>
      <c r="F150" s="240" t="s">
        <v>130</v>
      </c>
      <c r="G150" s="238"/>
      <c r="H150" s="241">
        <v>1206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128</v>
      </c>
      <c r="AU150" s="247" t="s">
        <v>79</v>
      </c>
      <c r="AV150" s="14" t="s">
        <v>119</v>
      </c>
      <c r="AW150" s="14" t="s">
        <v>31</v>
      </c>
      <c r="AX150" s="14" t="s">
        <v>77</v>
      </c>
      <c r="AY150" s="247" t="s">
        <v>113</v>
      </c>
    </row>
    <row r="151" spans="1:65" s="2" customFormat="1" ht="24.15" customHeight="1">
      <c r="A151" s="40"/>
      <c r="B151" s="41"/>
      <c r="C151" s="206" t="s">
        <v>204</v>
      </c>
      <c r="D151" s="206" t="s">
        <v>115</v>
      </c>
      <c r="E151" s="207" t="s">
        <v>205</v>
      </c>
      <c r="F151" s="208" t="s">
        <v>206</v>
      </c>
      <c r="G151" s="209" t="s">
        <v>118</v>
      </c>
      <c r="H151" s="210">
        <v>200</v>
      </c>
      <c r="I151" s="211"/>
      <c r="J151" s="212">
        <f>ROUND(I151*H151,2)</f>
        <v>0</v>
      </c>
      <c r="K151" s="208" t="s">
        <v>124</v>
      </c>
      <c r="L151" s="46"/>
      <c r="M151" s="213" t="s">
        <v>19</v>
      </c>
      <c r="N151" s="214" t="s">
        <v>40</v>
      </c>
      <c r="O151" s="86"/>
      <c r="P151" s="215">
        <f>O151*H151</f>
        <v>0</v>
      </c>
      <c r="Q151" s="215">
        <v>0.0256</v>
      </c>
      <c r="R151" s="215">
        <f>Q151*H151</f>
        <v>5.12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119</v>
      </c>
      <c r="AT151" s="217" t="s">
        <v>115</v>
      </c>
      <c r="AU151" s="217" t="s">
        <v>79</v>
      </c>
      <c r="AY151" s="19" t="s">
        <v>113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77</v>
      </c>
      <c r="BK151" s="218">
        <f>ROUND(I151*H151,2)</f>
        <v>0</v>
      </c>
      <c r="BL151" s="19" t="s">
        <v>119</v>
      </c>
      <c r="BM151" s="217" t="s">
        <v>207</v>
      </c>
    </row>
    <row r="152" spans="1:47" s="2" customFormat="1" ht="12">
      <c r="A152" s="40"/>
      <c r="B152" s="41"/>
      <c r="C152" s="42"/>
      <c r="D152" s="219" t="s">
        <v>120</v>
      </c>
      <c r="E152" s="42"/>
      <c r="F152" s="220" t="s">
        <v>208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120</v>
      </c>
      <c r="AU152" s="19" t="s">
        <v>79</v>
      </c>
    </row>
    <row r="153" spans="1:47" s="2" customFormat="1" ht="12">
      <c r="A153" s="40"/>
      <c r="B153" s="41"/>
      <c r="C153" s="42"/>
      <c r="D153" s="224" t="s">
        <v>126</v>
      </c>
      <c r="E153" s="42"/>
      <c r="F153" s="225" t="s">
        <v>209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126</v>
      </c>
      <c r="AU153" s="19" t="s">
        <v>79</v>
      </c>
    </row>
    <row r="154" spans="1:51" s="13" customFormat="1" ht="12">
      <c r="A154" s="13"/>
      <c r="B154" s="226"/>
      <c r="C154" s="227"/>
      <c r="D154" s="219" t="s">
        <v>128</v>
      </c>
      <c r="E154" s="228" t="s">
        <v>19</v>
      </c>
      <c r="F154" s="229" t="s">
        <v>210</v>
      </c>
      <c r="G154" s="227"/>
      <c r="H154" s="230">
        <v>100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128</v>
      </c>
      <c r="AU154" s="236" t="s">
        <v>79</v>
      </c>
      <c r="AV154" s="13" t="s">
        <v>79</v>
      </c>
      <c r="AW154" s="13" t="s">
        <v>31</v>
      </c>
      <c r="AX154" s="13" t="s">
        <v>69</v>
      </c>
      <c r="AY154" s="236" t="s">
        <v>113</v>
      </c>
    </row>
    <row r="155" spans="1:51" s="13" customFormat="1" ht="12">
      <c r="A155" s="13"/>
      <c r="B155" s="226"/>
      <c r="C155" s="227"/>
      <c r="D155" s="219" t="s">
        <v>128</v>
      </c>
      <c r="E155" s="228" t="s">
        <v>19</v>
      </c>
      <c r="F155" s="229" t="s">
        <v>211</v>
      </c>
      <c r="G155" s="227"/>
      <c r="H155" s="230">
        <v>100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128</v>
      </c>
      <c r="AU155" s="236" t="s">
        <v>79</v>
      </c>
      <c r="AV155" s="13" t="s">
        <v>79</v>
      </c>
      <c r="AW155" s="13" t="s">
        <v>31</v>
      </c>
      <c r="AX155" s="13" t="s">
        <v>69</v>
      </c>
      <c r="AY155" s="236" t="s">
        <v>113</v>
      </c>
    </row>
    <row r="156" spans="1:51" s="14" customFormat="1" ht="12">
      <c r="A156" s="14"/>
      <c r="B156" s="237"/>
      <c r="C156" s="238"/>
      <c r="D156" s="219" t="s">
        <v>128</v>
      </c>
      <c r="E156" s="239" t="s">
        <v>19</v>
      </c>
      <c r="F156" s="240" t="s">
        <v>130</v>
      </c>
      <c r="G156" s="238"/>
      <c r="H156" s="241">
        <v>200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128</v>
      </c>
      <c r="AU156" s="247" t="s">
        <v>79</v>
      </c>
      <c r="AV156" s="14" t="s">
        <v>119</v>
      </c>
      <c r="AW156" s="14" t="s">
        <v>31</v>
      </c>
      <c r="AX156" s="14" t="s">
        <v>77</v>
      </c>
      <c r="AY156" s="247" t="s">
        <v>113</v>
      </c>
    </row>
    <row r="157" spans="1:65" s="2" customFormat="1" ht="16.5" customHeight="1">
      <c r="A157" s="40"/>
      <c r="B157" s="41"/>
      <c r="C157" s="206" t="s">
        <v>164</v>
      </c>
      <c r="D157" s="206" t="s">
        <v>115</v>
      </c>
      <c r="E157" s="207" t="s">
        <v>212</v>
      </c>
      <c r="F157" s="208" t="s">
        <v>213</v>
      </c>
      <c r="G157" s="209" t="s">
        <v>123</v>
      </c>
      <c r="H157" s="210">
        <v>5400</v>
      </c>
      <c r="I157" s="211"/>
      <c r="J157" s="212">
        <f>ROUND(I157*H157,2)</f>
        <v>0</v>
      </c>
      <c r="K157" s="208" t="s">
        <v>124</v>
      </c>
      <c r="L157" s="46"/>
      <c r="M157" s="213" t="s">
        <v>19</v>
      </c>
      <c r="N157" s="214" t="s">
        <v>40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119</v>
      </c>
      <c r="AT157" s="217" t="s">
        <v>115</v>
      </c>
      <c r="AU157" s="217" t="s">
        <v>79</v>
      </c>
      <c r="AY157" s="19" t="s">
        <v>113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77</v>
      </c>
      <c r="BK157" s="218">
        <f>ROUND(I157*H157,2)</f>
        <v>0</v>
      </c>
      <c r="BL157" s="19" t="s">
        <v>119</v>
      </c>
      <c r="BM157" s="217" t="s">
        <v>214</v>
      </c>
    </row>
    <row r="158" spans="1:47" s="2" customFormat="1" ht="12">
      <c r="A158" s="40"/>
      <c r="B158" s="41"/>
      <c r="C158" s="42"/>
      <c r="D158" s="219" t="s">
        <v>120</v>
      </c>
      <c r="E158" s="42"/>
      <c r="F158" s="220" t="s">
        <v>215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120</v>
      </c>
      <c r="AU158" s="19" t="s">
        <v>79</v>
      </c>
    </row>
    <row r="159" spans="1:47" s="2" customFormat="1" ht="12">
      <c r="A159" s="40"/>
      <c r="B159" s="41"/>
      <c r="C159" s="42"/>
      <c r="D159" s="224" t="s">
        <v>126</v>
      </c>
      <c r="E159" s="42"/>
      <c r="F159" s="225" t="s">
        <v>216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126</v>
      </c>
      <c r="AU159" s="19" t="s">
        <v>79</v>
      </c>
    </row>
    <row r="160" spans="1:51" s="13" customFormat="1" ht="12">
      <c r="A160" s="13"/>
      <c r="B160" s="226"/>
      <c r="C160" s="227"/>
      <c r="D160" s="219" t="s">
        <v>128</v>
      </c>
      <c r="E160" s="228" t="s">
        <v>19</v>
      </c>
      <c r="F160" s="229" t="s">
        <v>217</v>
      </c>
      <c r="G160" s="227"/>
      <c r="H160" s="230">
        <v>4825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128</v>
      </c>
      <c r="AU160" s="236" t="s">
        <v>79</v>
      </c>
      <c r="AV160" s="13" t="s">
        <v>79</v>
      </c>
      <c r="AW160" s="13" t="s">
        <v>31</v>
      </c>
      <c r="AX160" s="13" t="s">
        <v>69</v>
      </c>
      <c r="AY160" s="236" t="s">
        <v>113</v>
      </c>
    </row>
    <row r="161" spans="1:51" s="13" customFormat="1" ht="12">
      <c r="A161" s="13"/>
      <c r="B161" s="226"/>
      <c r="C161" s="227"/>
      <c r="D161" s="219" t="s">
        <v>128</v>
      </c>
      <c r="E161" s="228" t="s">
        <v>19</v>
      </c>
      <c r="F161" s="229" t="s">
        <v>218</v>
      </c>
      <c r="G161" s="227"/>
      <c r="H161" s="230">
        <v>575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128</v>
      </c>
      <c r="AU161" s="236" t="s">
        <v>79</v>
      </c>
      <c r="AV161" s="13" t="s">
        <v>79</v>
      </c>
      <c r="AW161" s="13" t="s">
        <v>31</v>
      </c>
      <c r="AX161" s="13" t="s">
        <v>69</v>
      </c>
      <c r="AY161" s="236" t="s">
        <v>113</v>
      </c>
    </row>
    <row r="162" spans="1:51" s="14" customFormat="1" ht="12">
      <c r="A162" s="14"/>
      <c r="B162" s="237"/>
      <c r="C162" s="238"/>
      <c r="D162" s="219" t="s">
        <v>128</v>
      </c>
      <c r="E162" s="239" t="s">
        <v>19</v>
      </c>
      <c r="F162" s="240" t="s">
        <v>130</v>
      </c>
      <c r="G162" s="238"/>
      <c r="H162" s="241">
        <v>5400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128</v>
      </c>
      <c r="AU162" s="247" t="s">
        <v>79</v>
      </c>
      <c r="AV162" s="14" t="s">
        <v>119</v>
      </c>
      <c r="AW162" s="14" t="s">
        <v>31</v>
      </c>
      <c r="AX162" s="14" t="s">
        <v>77</v>
      </c>
      <c r="AY162" s="247" t="s">
        <v>113</v>
      </c>
    </row>
    <row r="163" spans="1:65" s="2" customFormat="1" ht="16.5" customHeight="1">
      <c r="A163" s="40"/>
      <c r="B163" s="41"/>
      <c r="C163" s="259" t="s">
        <v>219</v>
      </c>
      <c r="D163" s="259" t="s">
        <v>220</v>
      </c>
      <c r="E163" s="260" t="s">
        <v>221</v>
      </c>
      <c r="F163" s="261" t="s">
        <v>222</v>
      </c>
      <c r="G163" s="262" t="s">
        <v>123</v>
      </c>
      <c r="H163" s="263">
        <v>5790</v>
      </c>
      <c r="I163" s="264"/>
      <c r="J163" s="265">
        <f>ROUND(I163*H163,2)</f>
        <v>0</v>
      </c>
      <c r="K163" s="261" t="s">
        <v>124</v>
      </c>
      <c r="L163" s="266"/>
      <c r="M163" s="267" t="s">
        <v>19</v>
      </c>
      <c r="N163" s="268" t="s">
        <v>40</v>
      </c>
      <c r="O163" s="86"/>
      <c r="P163" s="215">
        <f>O163*H163</f>
        <v>0</v>
      </c>
      <c r="Q163" s="215">
        <v>0.00177</v>
      </c>
      <c r="R163" s="215">
        <f>Q163*H163</f>
        <v>10.2483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142</v>
      </c>
      <c r="AT163" s="217" t="s">
        <v>220</v>
      </c>
      <c r="AU163" s="217" t="s">
        <v>79</v>
      </c>
      <c r="AY163" s="19" t="s">
        <v>113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77</v>
      </c>
      <c r="BK163" s="218">
        <f>ROUND(I163*H163,2)</f>
        <v>0</v>
      </c>
      <c r="BL163" s="19" t="s">
        <v>119</v>
      </c>
      <c r="BM163" s="217" t="s">
        <v>181</v>
      </c>
    </row>
    <row r="164" spans="1:47" s="2" customFormat="1" ht="12">
      <c r="A164" s="40"/>
      <c r="B164" s="41"/>
      <c r="C164" s="42"/>
      <c r="D164" s="219" t="s">
        <v>120</v>
      </c>
      <c r="E164" s="42"/>
      <c r="F164" s="220" t="s">
        <v>222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120</v>
      </c>
      <c r="AU164" s="19" t="s">
        <v>79</v>
      </c>
    </row>
    <row r="165" spans="1:65" s="2" customFormat="1" ht="16.5" customHeight="1">
      <c r="A165" s="40"/>
      <c r="B165" s="41"/>
      <c r="C165" s="259" t="s">
        <v>171</v>
      </c>
      <c r="D165" s="259" t="s">
        <v>220</v>
      </c>
      <c r="E165" s="260" t="s">
        <v>223</v>
      </c>
      <c r="F165" s="261" t="s">
        <v>224</v>
      </c>
      <c r="G165" s="262" t="s">
        <v>123</v>
      </c>
      <c r="H165" s="263">
        <v>690</v>
      </c>
      <c r="I165" s="264"/>
      <c r="J165" s="265">
        <f>ROUND(I165*H165,2)</f>
        <v>0</v>
      </c>
      <c r="K165" s="261" t="s">
        <v>19</v>
      </c>
      <c r="L165" s="266"/>
      <c r="M165" s="267" t="s">
        <v>19</v>
      </c>
      <c r="N165" s="268" t="s">
        <v>40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142</v>
      </c>
      <c r="AT165" s="217" t="s">
        <v>220</v>
      </c>
      <c r="AU165" s="217" t="s">
        <v>79</v>
      </c>
      <c r="AY165" s="19" t="s">
        <v>113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119</v>
      </c>
      <c r="BM165" s="217" t="s">
        <v>225</v>
      </c>
    </row>
    <row r="166" spans="1:47" s="2" customFormat="1" ht="12">
      <c r="A166" s="40"/>
      <c r="B166" s="41"/>
      <c r="C166" s="42"/>
      <c r="D166" s="219" t="s">
        <v>120</v>
      </c>
      <c r="E166" s="42"/>
      <c r="F166" s="220" t="s">
        <v>224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120</v>
      </c>
      <c r="AU166" s="19" t="s">
        <v>79</v>
      </c>
    </row>
    <row r="167" spans="1:65" s="2" customFormat="1" ht="16.5" customHeight="1">
      <c r="A167" s="40"/>
      <c r="B167" s="41"/>
      <c r="C167" s="206" t="s">
        <v>226</v>
      </c>
      <c r="D167" s="206" t="s">
        <v>115</v>
      </c>
      <c r="E167" s="207" t="s">
        <v>227</v>
      </c>
      <c r="F167" s="208" t="s">
        <v>228</v>
      </c>
      <c r="G167" s="209" t="s">
        <v>184</v>
      </c>
      <c r="H167" s="210">
        <v>400</v>
      </c>
      <c r="I167" s="211"/>
      <c r="J167" s="212">
        <f>ROUND(I167*H167,2)</f>
        <v>0</v>
      </c>
      <c r="K167" s="208" t="s">
        <v>124</v>
      </c>
      <c r="L167" s="46"/>
      <c r="M167" s="213" t="s">
        <v>19</v>
      </c>
      <c r="N167" s="214" t="s">
        <v>40</v>
      </c>
      <c r="O167" s="86"/>
      <c r="P167" s="215">
        <f>O167*H167</f>
        <v>0</v>
      </c>
      <c r="Q167" s="215">
        <v>2E-05</v>
      </c>
      <c r="R167" s="215">
        <f>Q167*H167</f>
        <v>0.008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119</v>
      </c>
      <c r="AT167" s="217" t="s">
        <v>115</v>
      </c>
      <c r="AU167" s="217" t="s">
        <v>79</v>
      </c>
      <c r="AY167" s="19" t="s">
        <v>113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119</v>
      </c>
      <c r="BM167" s="217" t="s">
        <v>229</v>
      </c>
    </row>
    <row r="168" spans="1:47" s="2" customFormat="1" ht="12">
      <c r="A168" s="40"/>
      <c r="B168" s="41"/>
      <c r="C168" s="42"/>
      <c r="D168" s="219" t="s">
        <v>120</v>
      </c>
      <c r="E168" s="42"/>
      <c r="F168" s="220" t="s">
        <v>230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120</v>
      </c>
      <c r="AU168" s="19" t="s">
        <v>79</v>
      </c>
    </row>
    <row r="169" spans="1:47" s="2" customFormat="1" ht="12">
      <c r="A169" s="40"/>
      <c r="B169" s="41"/>
      <c r="C169" s="42"/>
      <c r="D169" s="224" t="s">
        <v>126</v>
      </c>
      <c r="E169" s="42"/>
      <c r="F169" s="225" t="s">
        <v>231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126</v>
      </c>
      <c r="AU169" s="19" t="s">
        <v>79</v>
      </c>
    </row>
    <row r="170" spans="1:65" s="2" customFormat="1" ht="16.5" customHeight="1">
      <c r="A170" s="40"/>
      <c r="B170" s="41"/>
      <c r="C170" s="259" t="s">
        <v>177</v>
      </c>
      <c r="D170" s="259" t="s">
        <v>220</v>
      </c>
      <c r="E170" s="260" t="s">
        <v>232</v>
      </c>
      <c r="F170" s="261" t="s">
        <v>233</v>
      </c>
      <c r="G170" s="262" t="s">
        <v>184</v>
      </c>
      <c r="H170" s="263">
        <v>480</v>
      </c>
      <c r="I170" s="264"/>
      <c r="J170" s="265">
        <f>ROUND(I170*H170,2)</f>
        <v>0</v>
      </c>
      <c r="K170" s="261" t="s">
        <v>124</v>
      </c>
      <c r="L170" s="266"/>
      <c r="M170" s="267" t="s">
        <v>19</v>
      </c>
      <c r="N170" s="268" t="s">
        <v>40</v>
      </c>
      <c r="O170" s="86"/>
      <c r="P170" s="215">
        <f>O170*H170</f>
        <v>0</v>
      </c>
      <c r="Q170" s="215">
        <v>0.00053</v>
      </c>
      <c r="R170" s="215">
        <f>Q170*H170</f>
        <v>0.2544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142</v>
      </c>
      <c r="AT170" s="217" t="s">
        <v>220</v>
      </c>
      <c r="AU170" s="217" t="s">
        <v>79</v>
      </c>
      <c r="AY170" s="19" t="s">
        <v>113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77</v>
      </c>
      <c r="BK170" s="218">
        <f>ROUND(I170*H170,2)</f>
        <v>0</v>
      </c>
      <c r="BL170" s="19" t="s">
        <v>119</v>
      </c>
      <c r="BM170" s="217" t="s">
        <v>234</v>
      </c>
    </row>
    <row r="171" spans="1:47" s="2" customFormat="1" ht="12">
      <c r="A171" s="40"/>
      <c r="B171" s="41"/>
      <c r="C171" s="42"/>
      <c r="D171" s="219" t="s">
        <v>120</v>
      </c>
      <c r="E171" s="42"/>
      <c r="F171" s="220" t="s">
        <v>233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120</v>
      </c>
      <c r="AU171" s="19" t="s">
        <v>79</v>
      </c>
    </row>
    <row r="172" spans="1:51" s="13" customFormat="1" ht="12">
      <c r="A172" s="13"/>
      <c r="B172" s="226"/>
      <c r="C172" s="227"/>
      <c r="D172" s="219" t="s">
        <v>128</v>
      </c>
      <c r="E172" s="228" t="s">
        <v>19</v>
      </c>
      <c r="F172" s="229" t="s">
        <v>235</v>
      </c>
      <c r="G172" s="227"/>
      <c r="H172" s="230">
        <v>480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128</v>
      </c>
      <c r="AU172" s="236" t="s">
        <v>79</v>
      </c>
      <c r="AV172" s="13" t="s">
        <v>79</v>
      </c>
      <c r="AW172" s="13" t="s">
        <v>31</v>
      </c>
      <c r="AX172" s="13" t="s">
        <v>69</v>
      </c>
      <c r="AY172" s="236" t="s">
        <v>113</v>
      </c>
    </row>
    <row r="173" spans="1:51" s="14" customFormat="1" ht="12">
      <c r="A173" s="14"/>
      <c r="B173" s="237"/>
      <c r="C173" s="238"/>
      <c r="D173" s="219" t="s">
        <v>128</v>
      </c>
      <c r="E173" s="239" t="s">
        <v>19</v>
      </c>
      <c r="F173" s="240" t="s">
        <v>130</v>
      </c>
      <c r="G173" s="238"/>
      <c r="H173" s="241">
        <v>480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128</v>
      </c>
      <c r="AU173" s="247" t="s">
        <v>79</v>
      </c>
      <c r="AV173" s="14" t="s">
        <v>119</v>
      </c>
      <c r="AW173" s="14" t="s">
        <v>31</v>
      </c>
      <c r="AX173" s="14" t="s">
        <v>77</v>
      </c>
      <c r="AY173" s="247" t="s">
        <v>113</v>
      </c>
    </row>
    <row r="174" spans="1:65" s="2" customFormat="1" ht="16.5" customHeight="1">
      <c r="A174" s="40"/>
      <c r="B174" s="41"/>
      <c r="C174" s="206" t="s">
        <v>236</v>
      </c>
      <c r="D174" s="206" t="s">
        <v>115</v>
      </c>
      <c r="E174" s="207" t="s">
        <v>237</v>
      </c>
      <c r="F174" s="208" t="s">
        <v>238</v>
      </c>
      <c r="G174" s="209" t="s">
        <v>118</v>
      </c>
      <c r="H174" s="210">
        <v>8</v>
      </c>
      <c r="I174" s="211"/>
      <c r="J174" s="212">
        <f>ROUND(I174*H174,2)</f>
        <v>0</v>
      </c>
      <c r="K174" s="208" t="s">
        <v>124</v>
      </c>
      <c r="L174" s="46"/>
      <c r="M174" s="213" t="s">
        <v>19</v>
      </c>
      <c r="N174" s="214" t="s">
        <v>40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119</v>
      </c>
      <c r="AT174" s="217" t="s">
        <v>115</v>
      </c>
      <c r="AU174" s="217" t="s">
        <v>79</v>
      </c>
      <c r="AY174" s="19" t="s">
        <v>113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77</v>
      </c>
      <c r="BK174" s="218">
        <f>ROUND(I174*H174,2)</f>
        <v>0</v>
      </c>
      <c r="BL174" s="19" t="s">
        <v>119</v>
      </c>
      <c r="BM174" s="217" t="s">
        <v>239</v>
      </c>
    </row>
    <row r="175" spans="1:47" s="2" customFormat="1" ht="12">
      <c r="A175" s="40"/>
      <c r="B175" s="41"/>
      <c r="C175" s="42"/>
      <c r="D175" s="219" t="s">
        <v>120</v>
      </c>
      <c r="E175" s="42"/>
      <c r="F175" s="220" t="s">
        <v>240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120</v>
      </c>
      <c r="AU175" s="19" t="s">
        <v>79</v>
      </c>
    </row>
    <row r="176" spans="1:47" s="2" customFormat="1" ht="12">
      <c r="A176" s="40"/>
      <c r="B176" s="41"/>
      <c r="C176" s="42"/>
      <c r="D176" s="224" t="s">
        <v>126</v>
      </c>
      <c r="E176" s="42"/>
      <c r="F176" s="225" t="s">
        <v>241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126</v>
      </c>
      <c r="AU176" s="19" t="s">
        <v>79</v>
      </c>
    </row>
    <row r="177" spans="1:65" s="2" customFormat="1" ht="16.5" customHeight="1">
      <c r="A177" s="40"/>
      <c r="B177" s="41"/>
      <c r="C177" s="206" t="s">
        <v>185</v>
      </c>
      <c r="D177" s="206" t="s">
        <v>115</v>
      </c>
      <c r="E177" s="207" t="s">
        <v>242</v>
      </c>
      <c r="F177" s="208" t="s">
        <v>243</v>
      </c>
      <c r="G177" s="209" t="s">
        <v>118</v>
      </c>
      <c r="H177" s="210">
        <v>8</v>
      </c>
      <c r="I177" s="211"/>
      <c r="J177" s="212">
        <f>ROUND(I177*H177,2)</f>
        <v>0</v>
      </c>
      <c r="K177" s="208" t="s">
        <v>124</v>
      </c>
      <c r="L177" s="46"/>
      <c r="M177" s="213" t="s">
        <v>19</v>
      </c>
      <c r="N177" s="214" t="s">
        <v>40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119</v>
      </c>
      <c r="AT177" s="217" t="s">
        <v>115</v>
      </c>
      <c r="AU177" s="217" t="s">
        <v>79</v>
      </c>
      <c r="AY177" s="19" t="s">
        <v>113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77</v>
      </c>
      <c r="BK177" s="218">
        <f>ROUND(I177*H177,2)</f>
        <v>0</v>
      </c>
      <c r="BL177" s="19" t="s">
        <v>119</v>
      </c>
      <c r="BM177" s="217" t="s">
        <v>244</v>
      </c>
    </row>
    <row r="178" spans="1:47" s="2" customFormat="1" ht="12">
      <c r="A178" s="40"/>
      <c r="B178" s="41"/>
      <c r="C178" s="42"/>
      <c r="D178" s="219" t="s">
        <v>120</v>
      </c>
      <c r="E178" s="42"/>
      <c r="F178" s="220" t="s">
        <v>245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120</v>
      </c>
      <c r="AU178" s="19" t="s">
        <v>79</v>
      </c>
    </row>
    <row r="179" spans="1:47" s="2" customFormat="1" ht="12">
      <c r="A179" s="40"/>
      <c r="B179" s="41"/>
      <c r="C179" s="42"/>
      <c r="D179" s="224" t="s">
        <v>126</v>
      </c>
      <c r="E179" s="42"/>
      <c r="F179" s="225" t="s">
        <v>246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126</v>
      </c>
      <c r="AU179" s="19" t="s">
        <v>79</v>
      </c>
    </row>
    <row r="180" spans="1:65" s="2" customFormat="1" ht="16.5" customHeight="1">
      <c r="A180" s="40"/>
      <c r="B180" s="41"/>
      <c r="C180" s="206" t="s">
        <v>7</v>
      </c>
      <c r="D180" s="206" t="s">
        <v>115</v>
      </c>
      <c r="E180" s="207" t="s">
        <v>247</v>
      </c>
      <c r="F180" s="208" t="s">
        <v>248</v>
      </c>
      <c r="G180" s="209" t="s">
        <v>118</v>
      </c>
      <c r="H180" s="210">
        <v>8</v>
      </c>
      <c r="I180" s="211"/>
      <c r="J180" s="212">
        <f>ROUND(I180*H180,2)</f>
        <v>0</v>
      </c>
      <c r="K180" s="208" t="s">
        <v>124</v>
      </c>
      <c r="L180" s="46"/>
      <c r="M180" s="213" t="s">
        <v>19</v>
      </c>
      <c r="N180" s="214" t="s">
        <v>40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119</v>
      </c>
      <c r="AT180" s="217" t="s">
        <v>115</v>
      </c>
      <c r="AU180" s="217" t="s">
        <v>79</v>
      </c>
      <c r="AY180" s="19" t="s">
        <v>113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77</v>
      </c>
      <c r="BK180" s="218">
        <f>ROUND(I180*H180,2)</f>
        <v>0</v>
      </c>
      <c r="BL180" s="19" t="s">
        <v>119</v>
      </c>
      <c r="BM180" s="217" t="s">
        <v>249</v>
      </c>
    </row>
    <row r="181" spans="1:47" s="2" customFormat="1" ht="12">
      <c r="A181" s="40"/>
      <c r="B181" s="41"/>
      <c r="C181" s="42"/>
      <c r="D181" s="219" t="s">
        <v>120</v>
      </c>
      <c r="E181" s="42"/>
      <c r="F181" s="220" t="s">
        <v>250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120</v>
      </c>
      <c r="AU181" s="19" t="s">
        <v>79</v>
      </c>
    </row>
    <row r="182" spans="1:47" s="2" customFormat="1" ht="12">
      <c r="A182" s="40"/>
      <c r="B182" s="41"/>
      <c r="C182" s="42"/>
      <c r="D182" s="224" t="s">
        <v>126</v>
      </c>
      <c r="E182" s="42"/>
      <c r="F182" s="225" t="s">
        <v>251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126</v>
      </c>
      <c r="AU182" s="19" t="s">
        <v>79</v>
      </c>
    </row>
    <row r="183" spans="1:65" s="2" customFormat="1" ht="21.75" customHeight="1">
      <c r="A183" s="40"/>
      <c r="B183" s="41"/>
      <c r="C183" s="206" t="s">
        <v>196</v>
      </c>
      <c r="D183" s="206" t="s">
        <v>115</v>
      </c>
      <c r="E183" s="207" t="s">
        <v>252</v>
      </c>
      <c r="F183" s="208" t="s">
        <v>253</v>
      </c>
      <c r="G183" s="209" t="s">
        <v>118</v>
      </c>
      <c r="H183" s="210">
        <v>112</v>
      </c>
      <c r="I183" s="211"/>
      <c r="J183" s="212">
        <f>ROUND(I183*H183,2)</f>
        <v>0</v>
      </c>
      <c r="K183" s="208" t="s">
        <v>124</v>
      </c>
      <c r="L183" s="46"/>
      <c r="M183" s="213" t="s">
        <v>19</v>
      </c>
      <c r="N183" s="214" t="s">
        <v>40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119</v>
      </c>
      <c r="AT183" s="217" t="s">
        <v>115</v>
      </c>
      <c r="AU183" s="217" t="s">
        <v>79</v>
      </c>
      <c r="AY183" s="19" t="s">
        <v>113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77</v>
      </c>
      <c r="BK183" s="218">
        <f>ROUND(I183*H183,2)</f>
        <v>0</v>
      </c>
      <c r="BL183" s="19" t="s">
        <v>119</v>
      </c>
      <c r="BM183" s="217" t="s">
        <v>254</v>
      </c>
    </row>
    <row r="184" spans="1:47" s="2" customFormat="1" ht="12">
      <c r="A184" s="40"/>
      <c r="B184" s="41"/>
      <c r="C184" s="42"/>
      <c r="D184" s="219" t="s">
        <v>120</v>
      </c>
      <c r="E184" s="42"/>
      <c r="F184" s="220" t="s">
        <v>255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120</v>
      </c>
      <c r="AU184" s="19" t="s">
        <v>79</v>
      </c>
    </row>
    <row r="185" spans="1:47" s="2" customFormat="1" ht="12">
      <c r="A185" s="40"/>
      <c r="B185" s="41"/>
      <c r="C185" s="42"/>
      <c r="D185" s="224" t="s">
        <v>126</v>
      </c>
      <c r="E185" s="42"/>
      <c r="F185" s="225" t="s">
        <v>256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126</v>
      </c>
      <c r="AU185" s="19" t="s">
        <v>79</v>
      </c>
    </row>
    <row r="186" spans="1:51" s="13" customFormat="1" ht="12">
      <c r="A186" s="13"/>
      <c r="B186" s="226"/>
      <c r="C186" s="227"/>
      <c r="D186" s="219" t="s">
        <v>128</v>
      </c>
      <c r="E186" s="228" t="s">
        <v>19</v>
      </c>
      <c r="F186" s="229" t="s">
        <v>257</v>
      </c>
      <c r="G186" s="227"/>
      <c r="H186" s="230">
        <v>112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128</v>
      </c>
      <c r="AU186" s="236" t="s">
        <v>79</v>
      </c>
      <c r="AV186" s="13" t="s">
        <v>79</v>
      </c>
      <c r="AW186" s="13" t="s">
        <v>31</v>
      </c>
      <c r="AX186" s="13" t="s">
        <v>69</v>
      </c>
      <c r="AY186" s="236" t="s">
        <v>113</v>
      </c>
    </row>
    <row r="187" spans="1:51" s="14" customFormat="1" ht="12">
      <c r="A187" s="14"/>
      <c r="B187" s="237"/>
      <c r="C187" s="238"/>
      <c r="D187" s="219" t="s">
        <v>128</v>
      </c>
      <c r="E187" s="239" t="s">
        <v>19</v>
      </c>
      <c r="F187" s="240" t="s">
        <v>130</v>
      </c>
      <c r="G187" s="238"/>
      <c r="H187" s="241">
        <v>112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128</v>
      </c>
      <c r="AU187" s="247" t="s">
        <v>79</v>
      </c>
      <c r="AV187" s="14" t="s">
        <v>119</v>
      </c>
      <c r="AW187" s="14" t="s">
        <v>31</v>
      </c>
      <c r="AX187" s="14" t="s">
        <v>77</v>
      </c>
      <c r="AY187" s="247" t="s">
        <v>113</v>
      </c>
    </row>
    <row r="188" spans="1:65" s="2" customFormat="1" ht="21.75" customHeight="1">
      <c r="A188" s="40"/>
      <c r="B188" s="41"/>
      <c r="C188" s="206" t="s">
        <v>258</v>
      </c>
      <c r="D188" s="206" t="s">
        <v>115</v>
      </c>
      <c r="E188" s="207" t="s">
        <v>259</v>
      </c>
      <c r="F188" s="208" t="s">
        <v>260</v>
      </c>
      <c r="G188" s="209" t="s">
        <v>118</v>
      </c>
      <c r="H188" s="210">
        <v>112</v>
      </c>
      <c r="I188" s="211"/>
      <c r="J188" s="212">
        <f>ROUND(I188*H188,2)</f>
        <v>0</v>
      </c>
      <c r="K188" s="208" t="s">
        <v>124</v>
      </c>
      <c r="L188" s="46"/>
      <c r="M188" s="213" t="s">
        <v>19</v>
      </c>
      <c r="N188" s="214" t="s">
        <v>40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119</v>
      </c>
      <c r="AT188" s="217" t="s">
        <v>115</v>
      </c>
      <c r="AU188" s="217" t="s">
        <v>79</v>
      </c>
      <c r="AY188" s="19" t="s">
        <v>113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77</v>
      </c>
      <c r="BK188" s="218">
        <f>ROUND(I188*H188,2)</f>
        <v>0</v>
      </c>
      <c r="BL188" s="19" t="s">
        <v>119</v>
      </c>
      <c r="BM188" s="217" t="s">
        <v>261</v>
      </c>
    </row>
    <row r="189" spans="1:47" s="2" customFormat="1" ht="12">
      <c r="A189" s="40"/>
      <c r="B189" s="41"/>
      <c r="C189" s="42"/>
      <c r="D189" s="219" t="s">
        <v>120</v>
      </c>
      <c r="E189" s="42"/>
      <c r="F189" s="220" t="s">
        <v>262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120</v>
      </c>
      <c r="AU189" s="19" t="s">
        <v>79</v>
      </c>
    </row>
    <row r="190" spans="1:47" s="2" customFormat="1" ht="12">
      <c r="A190" s="40"/>
      <c r="B190" s="41"/>
      <c r="C190" s="42"/>
      <c r="D190" s="224" t="s">
        <v>126</v>
      </c>
      <c r="E190" s="42"/>
      <c r="F190" s="225" t="s">
        <v>263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126</v>
      </c>
      <c r="AU190" s="19" t="s">
        <v>79</v>
      </c>
    </row>
    <row r="191" spans="1:51" s="13" customFormat="1" ht="12">
      <c r="A191" s="13"/>
      <c r="B191" s="226"/>
      <c r="C191" s="227"/>
      <c r="D191" s="219" t="s">
        <v>128</v>
      </c>
      <c r="E191" s="228" t="s">
        <v>19</v>
      </c>
      <c r="F191" s="229" t="s">
        <v>257</v>
      </c>
      <c r="G191" s="227"/>
      <c r="H191" s="230">
        <v>112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128</v>
      </c>
      <c r="AU191" s="236" t="s">
        <v>79</v>
      </c>
      <c r="AV191" s="13" t="s">
        <v>79</v>
      </c>
      <c r="AW191" s="13" t="s">
        <v>31</v>
      </c>
      <c r="AX191" s="13" t="s">
        <v>69</v>
      </c>
      <c r="AY191" s="236" t="s">
        <v>113</v>
      </c>
    </row>
    <row r="192" spans="1:51" s="14" customFormat="1" ht="12">
      <c r="A192" s="14"/>
      <c r="B192" s="237"/>
      <c r="C192" s="238"/>
      <c r="D192" s="219" t="s">
        <v>128</v>
      </c>
      <c r="E192" s="239" t="s">
        <v>19</v>
      </c>
      <c r="F192" s="240" t="s">
        <v>130</v>
      </c>
      <c r="G192" s="238"/>
      <c r="H192" s="241">
        <v>112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128</v>
      </c>
      <c r="AU192" s="247" t="s">
        <v>79</v>
      </c>
      <c r="AV192" s="14" t="s">
        <v>119</v>
      </c>
      <c r="AW192" s="14" t="s">
        <v>31</v>
      </c>
      <c r="AX192" s="14" t="s">
        <v>77</v>
      </c>
      <c r="AY192" s="247" t="s">
        <v>113</v>
      </c>
    </row>
    <row r="193" spans="1:65" s="2" customFormat="1" ht="16.5" customHeight="1">
      <c r="A193" s="40"/>
      <c r="B193" s="41"/>
      <c r="C193" s="206" t="s">
        <v>201</v>
      </c>
      <c r="D193" s="206" t="s">
        <v>115</v>
      </c>
      <c r="E193" s="207" t="s">
        <v>264</v>
      </c>
      <c r="F193" s="208" t="s">
        <v>265</v>
      </c>
      <c r="G193" s="209" t="s">
        <v>118</v>
      </c>
      <c r="H193" s="210">
        <v>112</v>
      </c>
      <c r="I193" s="211"/>
      <c r="J193" s="212">
        <f>ROUND(I193*H193,2)</f>
        <v>0</v>
      </c>
      <c r="K193" s="208" t="s">
        <v>124</v>
      </c>
      <c r="L193" s="46"/>
      <c r="M193" s="213" t="s">
        <v>19</v>
      </c>
      <c r="N193" s="214" t="s">
        <v>40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119</v>
      </c>
      <c r="AT193" s="217" t="s">
        <v>115</v>
      </c>
      <c r="AU193" s="217" t="s">
        <v>79</v>
      </c>
      <c r="AY193" s="19" t="s">
        <v>113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77</v>
      </c>
      <c r="BK193" s="218">
        <f>ROUND(I193*H193,2)</f>
        <v>0</v>
      </c>
      <c r="BL193" s="19" t="s">
        <v>119</v>
      </c>
      <c r="BM193" s="217" t="s">
        <v>266</v>
      </c>
    </row>
    <row r="194" spans="1:47" s="2" customFormat="1" ht="12">
      <c r="A194" s="40"/>
      <c r="B194" s="41"/>
      <c r="C194" s="42"/>
      <c r="D194" s="219" t="s">
        <v>120</v>
      </c>
      <c r="E194" s="42"/>
      <c r="F194" s="220" t="s">
        <v>267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120</v>
      </c>
      <c r="AU194" s="19" t="s">
        <v>79</v>
      </c>
    </row>
    <row r="195" spans="1:47" s="2" customFormat="1" ht="12">
      <c r="A195" s="40"/>
      <c r="B195" s="41"/>
      <c r="C195" s="42"/>
      <c r="D195" s="224" t="s">
        <v>126</v>
      </c>
      <c r="E195" s="42"/>
      <c r="F195" s="225" t="s">
        <v>268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126</v>
      </c>
      <c r="AU195" s="19" t="s">
        <v>79</v>
      </c>
    </row>
    <row r="196" spans="1:51" s="13" customFormat="1" ht="12">
      <c r="A196" s="13"/>
      <c r="B196" s="226"/>
      <c r="C196" s="227"/>
      <c r="D196" s="219" t="s">
        <v>128</v>
      </c>
      <c r="E196" s="228" t="s">
        <v>19</v>
      </c>
      <c r="F196" s="229" t="s">
        <v>257</v>
      </c>
      <c r="G196" s="227"/>
      <c r="H196" s="230">
        <v>112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128</v>
      </c>
      <c r="AU196" s="236" t="s">
        <v>79</v>
      </c>
      <c r="AV196" s="13" t="s">
        <v>79</v>
      </c>
      <c r="AW196" s="13" t="s">
        <v>31</v>
      </c>
      <c r="AX196" s="13" t="s">
        <v>69</v>
      </c>
      <c r="AY196" s="236" t="s">
        <v>113</v>
      </c>
    </row>
    <row r="197" spans="1:51" s="14" customFormat="1" ht="12">
      <c r="A197" s="14"/>
      <c r="B197" s="237"/>
      <c r="C197" s="238"/>
      <c r="D197" s="219" t="s">
        <v>128</v>
      </c>
      <c r="E197" s="239" t="s">
        <v>19</v>
      </c>
      <c r="F197" s="240" t="s">
        <v>130</v>
      </c>
      <c r="G197" s="238"/>
      <c r="H197" s="241">
        <v>112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128</v>
      </c>
      <c r="AU197" s="247" t="s">
        <v>79</v>
      </c>
      <c r="AV197" s="14" t="s">
        <v>119</v>
      </c>
      <c r="AW197" s="14" t="s">
        <v>31</v>
      </c>
      <c r="AX197" s="14" t="s">
        <v>77</v>
      </c>
      <c r="AY197" s="247" t="s">
        <v>113</v>
      </c>
    </row>
    <row r="198" spans="1:65" s="2" customFormat="1" ht="16.5" customHeight="1">
      <c r="A198" s="40"/>
      <c r="B198" s="41"/>
      <c r="C198" s="206" t="s">
        <v>269</v>
      </c>
      <c r="D198" s="206" t="s">
        <v>115</v>
      </c>
      <c r="E198" s="207" t="s">
        <v>270</v>
      </c>
      <c r="F198" s="208" t="s">
        <v>271</v>
      </c>
      <c r="G198" s="209" t="s">
        <v>272</v>
      </c>
      <c r="H198" s="210">
        <v>2804.68</v>
      </c>
      <c r="I198" s="211"/>
      <c r="J198" s="212">
        <f>ROUND(I198*H198,2)</f>
        <v>0</v>
      </c>
      <c r="K198" s="208" t="s">
        <v>124</v>
      </c>
      <c r="L198" s="46"/>
      <c r="M198" s="213" t="s">
        <v>19</v>
      </c>
      <c r="N198" s="214" t="s">
        <v>40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119</v>
      </c>
      <c r="AT198" s="217" t="s">
        <v>115</v>
      </c>
      <c r="AU198" s="217" t="s">
        <v>79</v>
      </c>
      <c r="AY198" s="19" t="s">
        <v>113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77</v>
      </c>
      <c r="BK198" s="218">
        <f>ROUND(I198*H198,2)</f>
        <v>0</v>
      </c>
      <c r="BL198" s="19" t="s">
        <v>119</v>
      </c>
      <c r="BM198" s="217" t="s">
        <v>273</v>
      </c>
    </row>
    <row r="199" spans="1:47" s="2" customFormat="1" ht="12">
      <c r="A199" s="40"/>
      <c r="B199" s="41"/>
      <c r="C199" s="42"/>
      <c r="D199" s="219" t="s">
        <v>120</v>
      </c>
      <c r="E199" s="42"/>
      <c r="F199" s="220" t="s">
        <v>274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120</v>
      </c>
      <c r="AU199" s="19" t="s">
        <v>79</v>
      </c>
    </row>
    <row r="200" spans="1:47" s="2" customFormat="1" ht="12">
      <c r="A200" s="40"/>
      <c r="B200" s="41"/>
      <c r="C200" s="42"/>
      <c r="D200" s="224" t="s">
        <v>126</v>
      </c>
      <c r="E200" s="42"/>
      <c r="F200" s="225" t="s">
        <v>275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126</v>
      </c>
      <c r="AU200" s="19" t="s">
        <v>79</v>
      </c>
    </row>
    <row r="201" spans="1:51" s="15" customFormat="1" ht="12">
      <c r="A201" s="15"/>
      <c r="B201" s="248"/>
      <c r="C201" s="249"/>
      <c r="D201" s="219" t="s">
        <v>128</v>
      </c>
      <c r="E201" s="250" t="s">
        <v>19</v>
      </c>
      <c r="F201" s="251" t="s">
        <v>276</v>
      </c>
      <c r="G201" s="249"/>
      <c r="H201" s="250" t="s">
        <v>19</v>
      </c>
      <c r="I201" s="252"/>
      <c r="J201" s="249"/>
      <c r="K201" s="249"/>
      <c r="L201" s="253"/>
      <c r="M201" s="254"/>
      <c r="N201" s="255"/>
      <c r="O201" s="255"/>
      <c r="P201" s="255"/>
      <c r="Q201" s="255"/>
      <c r="R201" s="255"/>
      <c r="S201" s="255"/>
      <c r="T201" s="25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7" t="s">
        <v>128</v>
      </c>
      <c r="AU201" s="257" t="s">
        <v>79</v>
      </c>
      <c r="AV201" s="15" t="s">
        <v>77</v>
      </c>
      <c r="AW201" s="15" t="s">
        <v>31</v>
      </c>
      <c r="AX201" s="15" t="s">
        <v>69</v>
      </c>
      <c r="AY201" s="257" t="s">
        <v>113</v>
      </c>
    </row>
    <row r="202" spans="1:51" s="13" customFormat="1" ht="12">
      <c r="A202" s="13"/>
      <c r="B202" s="226"/>
      <c r="C202" s="227"/>
      <c r="D202" s="219" t="s">
        <v>128</v>
      </c>
      <c r="E202" s="228" t="s">
        <v>19</v>
      </c>
      <c r="F202" s="229" t="s">
        <v>277</v>
      </c>
      <c r="G202" s="227"/>
      <c r="H202" s="230">
        <v>1699.488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128</v>
      </c>
      <c r="AU202" s="236" t="s">
        <v>79</v>
      </c>
      <c r="AV202" s="13" t="s">
        <v>79</v>
      </c>
      <c r="AW202" s="13" t="s">
        <v>31</v>
      </c>
      <c r="AX202" s="13" t="s">
        <v>69</v>
      </c>
      <c r="AY202" s="236" t="s">
        <v>113</v>
      </c>
    </row>
    <row r="203" spans="1:51" s="13" customFormat="1" ht="12">
      <c r="A203" s="13"/>
      <c r="B203" s="226"/>
      <c r="C203" s="227"/>
      <c r="D203" s="219" t="s">
        <v>128</v>
      </c>
      <c r="E203" s="228" t="s">
        <v>19</v>
      </c>
      <c r="F203" s="229" t="s">
        <v>278</v>
      </c>
      <c r="G203" s="227"/>
      <c r="H203" s="230">
        <v>874.872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128</v>
      </c>
      <c r="AU203" s="236" t="s">
        <v>79</v>
      </c>
      <c r="AV203" s="13" t="s">
        <v>79</v>
      </c>
      <c r="AW203" s="13" t="s">
        <v>31</v>
      </c>
      <c r="AX203" s="13" t="s">
        <v>69</v>
      </c>
      <c r="AY203" s="236" t="s">
        <v>113</v>
      </c>
    </row>
    <row r="204" spans="1:51" s="13" customFormat="1" ht="12">
      <c r="A204" s="13"/>
      <c r="B204" s="226"/>
      <c r="C204" s="227"/>
      <c r="D204" s="219" t="s">
        <v>128</v>
      </c>
      <c r="E204" s="228" t="s">
        <v>19</v>
      </c>
      <c r="F204" s="229" t="s">
        <v>279</v>
      </c>
      <c r="G204" s="227"/>
      <c r="H204" s="230">
        <v>216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128</v>
      </c>
      <c r="AU204" s="236" t="s">
        <v>79</v>
      </c>
      <c r="AV204" s="13" t="s">
        <v>79</v>
      </c>
      <c r="AW204" s="13" t="s">
        <v>31</v>
      </c>
      <c r="AX204" s="13" t="s">
        <v>69</v>
      </c>
      <c r="AY204" s="236" t="s">
        <v>113</v>
      </c>
    </row>
    <row r="205" spans="1:51" s="13" customFormat="1" ht="12">
      <c r="A205" s="13"/>
      <c r="B205" s="226"/>
      <c r="C205" s="227"/>
      <c r="D205" s="219" t="s">
        <v>128</v>
      </c>
      <c r="E205" s="228" t="s">
        <v>19</v>
      </c>
      <c r="F205" s="229" t="s">
        <v>280</v>
      </c>
      <c r="G205" s="227"/>
      <c r="H205" s="230">
        <v>14.32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128</v>
      </c>
      <c r="AU205" s="236" t="s">
        <v>79</v>
      </c>
      <c r="AV205" s="13" t="s">
        <v>79</v>
      </c>
      <c r="AW205" s="13" t="s">
        <v>31</v>
      </c>
      <c r="AX205" s="13" t="s">
        <v>69</v>
      </c>
      <c r="AY205" s="236" t="s">
        <v>113</v>
      </c>
    </row>
    <row r="206" spans="1:51" s="14" customFormat="1" ht="12">
      <c r="A206" s="14"/>
      <c r="B206" s="237"/>
      <c r="C206" s="238"/>
      <c r="D206" s="219" t="s">
        <v>128</v>
      </c>
      <c r="E206" s="239" t="s">
        <v>19</v>
      </c>
      <c r="F206" s="240" t="s">
        <v>130</v>
      </c>
      <c r="G206" s="238"/>
      <c r="H206" s="241">
        <v>2804.6800000000003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128</v>
      </c>
      <c r="AU206" s="247" t="s">
        <v>79</v>
      </c>
      <c r="AV206" s="14" t="s">
        <v>119</v>
      </c>
      <c r="AW206" s="14" t="s">
        <v>31</v>
      </c>
      <c r="AX206" s="14" t="s">
        <v>77</v>
      </c>
      <c r="AY206" s="247" t="s">
        <v>113</v>
      </c>
    </row>
    <row r="207" spans="1:65" s="2" customFormat="1" ht="21.75" customHeight="1">
      <c r="A207" s="40"/>
      <c r="B207" s="41"/>
      <c r="C207" s="206" t="s">
        <v>207</v>
      </c>
      <c r="D207" s="206" t="s">
        <v>115</v>
      </c>
      <c r="E207" s="207" t="s">
        <v>281</v>
      </c>
      <c r="F207" s="208" t="s">
        <v>282</v>
      </c>
      <c r="G207" s="209" t="s">
        <v>134</v>
      </c>
      <c r="H207" s="210">
        <v>1550.2</v>
      </c>
      <c r="I207" s="211"/>
      <c r="J207" s="212">
        <f>ROUND(I207*H207,2)</f>
        <v>0</v>
      </c>
      <c r="K207" s="208" t="s">
        <v>124</v>
      </c>
      <c r="L207" s="46"/>
      <c r="M207" s="213" t="s">
        <v>19</v>
      </c>
      <c r="N207" s="214" t="s">
        <v>40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119</v>
      </c>
      <c r="AT207" s="217" t="s">
        <v>115</v>
      </c>
      <c r="AU207" s="217" t="s">
        <v>79</v>
      </c>
      <c r="AY207" s="19" t="s">
        <v>113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77</v>
      </c>
      <c r="BK207" s="218">
        <f>ROUND(I207*H207,2)</f>
        <v>0</v>
      </c>
      <c r="BL207" s="19" t="s">
        <v>119</v>
      </c>
      <c r="BM207" s="217" t="s">
        <v>283</v>
      </c>
    </row>
    <row r="208" spans="1:47" s="2" customFormat="1" ht="12">
      <c r="A208" s="40"/>
      <c r="B208" s="41"/>
      <c r="C208" s="42"/>
      <c r="D208" s="219" t="s">
        <v>120</v>
      </c>
      <c r="E208" s="42"/>
      <c r="F208" s="220" t="s">
        <v>284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120</v>
      </c>
      <c r="AU208" s="19" t="s">
        <v>79</v>
      </c>
    </row>
    <row r="209" spans="1:47" s="2" customFormat="1" ht="12">
      <c r="A209" s="40"/>
      <c r="B209" s="41"/>
      <c r="C209" s="42"/>
      <c r="D209" s="224" t="s">
        <v>126</v>
      </c>
      <c r="E209" s="42"/>
      <c r="F209" s="225" t="s">
        <v>285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126</v>
      </c>
      <c r="AU209" s="19" t="s">
        <v>79</v>
      </c>
    </row>
    <row r="210" spans="1:51" s="13" customFormat="1" ht="12">
      <c r="A210" s="13"/>
      <c r="B210" s="226"/>
      <c r="C210" s="227"/>
      <c r="D210" s="219" t="s">
        <v>128</v>
      </c>
      <c r="E210" s="228" t="s">
        <v>19</v>
      </c>
      <c r="F210" s="229" t="s">
        <v>286</v>
      </c>
      <c r="G210" s="227"/>
      <c r="H210" s="230">
        <v>944.16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128</v>
      </c>
      <c r="AU210" s="236" t="s">
        <v>79</v>
      </c>
      <c r="AV210" s="13" t="s">
        <v>79</v>
      </c>
      <c r="AW210" s="13" t="s">
        <v>31</v>
      </c>
      <c r="AX210" s="13" t="s">
        <v>69</v>
      </c>
      <c r="AY210" s="236" t="s">
        <v>113</v>
      </c>
    </row>
    <row r="211" spans="1:51" s="13" customFormat="1" ht="12">
      <c r="A211" s="13"/>
      <c r="B211" s="226"/>
      <c r="C211" s="227"/>
      <c r="D211" s="219" t="s">
        <v>128</v>
      </c>
      <c r="E211" s="228" t="s">
        <v>19</v>
      </c>
      <c r="F211" s="229" t="s">
        <v>287</v>
      </c>
      <c r="G211" s="227"/>
      <c r="H211" s="230">
        <v>486.04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128</v>
      </c>
      <c r="AU211" s="236" t="s">
        <v>79</v>
      </c>
      <c r="AV211" s="13" t="s">
        <v>79</v>
      </c>
      <c r="AW211" s="13" t="s">
        <v>31</v>
      </c>
      <c r="AX211" s="13" t="s">
        <v>69</v>
      </c>
      <c r="AY211" s="236" t="s">
        <v>113</v>
      </c>
    </row>
    <row r="212" spans="1:51" s="13" customFormat="1" ht="12">
      <c r="A212" s="13"/>
      <c r="B212" s="226"/>
      <c r="C212" s="227"/>
      <c r="D212" s="219" t="s">
        <v>128</v>
      </c>
      <c r="E212" s="228" t="s">
        <v>19</v>
      </c>
      <c r="F212" s="229" t="s">
        <v>288</v>
      </c>
      <c r="G212" s="227"/>
      <c r="H212" s="230">
        <v>120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128</v>
      </c>
      <c r="AU212" s="236" t="s">
        <v>79</v>
      </c>
      <c r="AV212" s="13" t="s">
        <v>79</v>
      </c>
      <c r="AW212" s="13" t="s">
        <v>31</v>
      </c>
      <c r="AX212" s="13" t="s">
        <v>69</v>
      </c>
      <c r="AY212" s="236" t="s">
        <v>113</v>
      </c>
    </row>
    <row r="213" spans="1:51" s="14" customFormat="1" ht="12">
      <c r="A213" s="14"/>
      <c r="B213" s="237"/>
      <c r="C213" s="238"/>
      <c r="D213" s="219" t="s">
        <v>128</v>
      </c>
      <c r="E213" s="239" t="s">
        <v>19</v>
      </c>
      <c r="F213" s="240" t="s">
        <v>130</v>
      </c>
      <c r="G213" s="238"/>
      <c r="H213" s="241">
        <v>1550.2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128</v>
      </c>
      <c r="AU213" s="247" t="s">
        <v>79</v>
      </c>
      <c r="AV213" s="14" t="s">
        <v>119</v>
      </c>
      <c r="AW213" s="14" t="s">
        <v>31</v>
      </c>
      <c r="AX213" s="14" t="s">
        <v>77</v>
      </c>
      <c r="AY213" s="247" t="s">
        <v>113</v>
      </c>
    </row>
    <row r="214" spans="1:65" s="2" customFormat="1" ht="24.15" customHeight="1">
      <c r="A214" s="40"/>
      <c r="B214" s="41"/>
      <c r="C214" s="206" t="s">
        <v>289</v>
      </c>
      <c r="D214" s="206" t="s">
        <v>115</v>
      </c>
      <c r="E214" s="207" t="s">
        <v>290</v>
      </c>
      <c r="F214" s="208" t="s">
        <v>291</v>
      </c>
      <c r="G214" s="209" t="s">
        <v>134</v>
      </c>
      <c r="H214" s="210">
        <v>4650.6</v>
      </c>
      <c r="I214" s="211"/>
      <c r="J214" s="212">
        <f>ROUND(I214*H214,2)</f>
        <v>0</v>
      </c>
      <c r="K214" s="208" t="s">
        <v>124</v>
      </c>
      <c r="L214" s="46"/>
      <c r="M214" s="213" t="s">
        <v>19</v>
      </c>
      <c r="N214" s="214" t="s">
        <v>40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119</v>
      </c>
      <c r="AT214" s="217" t="s">
        <v>115</v>
      </c>
      <c r="AU214" s="217" t="s">
        <v>79</v>
      </c>
      <c r="AY214" s="19" t="s">
        <v>113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77</v>
      </c>
      <c r="BK214" s="218">
        <f>ROUND(I214*H214,2)</f>
        <v>0</v>
      </c>
      <c r="BL214" s="19" t="s">
        <v>119</v>
      </c>
      <c r="BM214" s="217" t="s">
        <v>292</v>
      </c>
    </row>
    <row r="215" spans="1:47" s="2" customFormat="1" ht="12">
      <c r="A215" s="40"/>
      <c r="B215" s="41"/>
      <c r="C215" s="42"/>
      <c r="D215" s="219" t="s">
        <v>120</v>
      </c>
      <c r="E215" s="42"/>
      <c r="F215" s="220" t="s">
        <v>293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120</v>
      </c>
      <c r="AU215" s="19" t="s">
        <v>79</v>
      </c>
    </row>
    <row r="216" spans="1:47" s="2" customFormat="1" ht="12">
      <c r="A216" s="40"/>
      <c r="B216" s="41"/>
      <c r="C216" s="42"/>
      <c r="D216" s="224" t="s">
        <v>126</v>
      </c>
      <c r="E216" s="42"/>
      <c r="F216" s="225" t="s">
        <v>294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126</v>
      </c>
      <c r="AU216" s="19" t="s">
        <v>79</v>
      </c>
    </row>
    <row r="217" spans="1:51" s="13" customFormat="1" ht="12">
      <c r="A217" s="13"/>
      <c r="B217" s="226"/>
      <c r="C217" s="227"/>
      <c r="D217" s="219" t="s">
        <v>128</v>
      </c>
      <c r="E217" s="228" t="s">
        <v>19</v>
      </c>
      <c r="F217" s="229" t="s">
        <v>286</v>
      </c>
      <c r="G217" s="227"/>
      <c r="H217" s="230">
        <v>944.16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128</v>
      </c>
      <c r="AU217" s="236" t="s">
        <v>79</v>
      </c>
      <c r="AV217" s="13" t="s">
        <v>79</v>
      </c>
      <c r="AW217" s="13" t="s">
        <v>31</v>
      </c>
      <c r="AX217" s="13" t="s">
        <v>69</v>
      </c>
      <c r="AY217" s="236" t="s">
        <v>113</v>
      </c>
    </row>
    <row r="218" spans="1:51" s="13" customFormat="1" ht="12">
      <c r="A218" s="13"/>
      <c r="B218" s="226"/>
      <c r="C218" s="227"/>
      <c r="D218" s="219" t="s">
        <v>128</v>
      </c>
      <c r="E218" s="228" t="s">
        <v>19</v>
      </c>
      <c r="F218" s="229" t="s">
        <v>287</v>
      </c>
      <c r="G218" s="227"/>
      <c r="H218" s="230">
        <v>486.04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128</v>
      </c>
      <c r="AU218" s="236" t="s">
        <v>79</v>
      </c>
      <c r="AV218" s="13" t="s">
        <v>79</v>
      </c>
      <c r="AW218" s="13" t="s">
        <v>31</v>
      </c>
      <c r="AX218" s="13" t="s">
        <v>69</v>
      </c>
      <c r="AY218" s="236" t="s">
        <v>113</v>
      </c>
    </row>
    <row r="219" spans="1:51" s="13" customFormat="1" ht="12">
      <c r="A219" s="13"/>
      <c r="B219" s="226"/>
      <c r="C219" s="227"/>
      <c r="D219" s="219" t="s">
        <v>128</v>
      </c>
      <c r="E219" s="228" t="s">
        <v>19</v>
      </c>
      <c r="F219" s="229" t="s">
        <v>288</v>
      </c>
      <c r="G219" s="227"/>
      <c r="H219" s="230">
        <v>120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128</v>
      </c>
      <c r="AU219" s="236" t="s">
        <v>79</v>
      </c>
      <c r="AV219" s="13" t="s">
        <v>79</v>
      </c>
      <c r="AW219" s="13" t="s">
        <v>31</v>
      </c>
      <c r="AX219" s="13" t="s">
        <v>69</v>
      </c>
      <c r="AY219" s="236" t="s">
        <v>113</v>
      </c>
    </row>
    <row r="220" spans="1:51" s="14" customFormat="1" ht="12">
      <c r="A220" s="14"/>
      <c r="B220" s="237"/>
      <c r="C220" s="238"/>
      <c r="D220" s="219" t="s">
        <v>128</v>
      </c>
      <c r="E220" s="239" t="s">
        <v>19</v>
      </c>
      <c r="F220" s="240" t="s">
        <v>130</v>
      </c>
      <c r="G220" s="238"/>
      <c r="H220" s="241">
        <v>1550.2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7" t="s">
        <v>128</v>
      </c>
      <c r="AU220" s="247" t="s">
        <v>79</v>
      </c>
      <c r="AV220" s="14" t="s">
        <v>119</v>
      </c>
      <c r="AW220" s="14" t="s">
        <v>31</v>
      </c>
      <c r="AX220" s="14" t="s">
        <v>69</v>
      </c>
      <c r="AY220" s="247" t="s">
        <v>113</v>
      </c>
    </row>
    <row r="221" spans="1:51" s="13" customFormat="1" ht="12">
      <c r="A221" s="13"/>
      <c r="B221" s="226"/>
      <c r="C221" s="227"/>
      <c r="D221" s="219" t="s">
        <v>128</v>
      </c>
      <c r="E221" s="228" t="s">
        <v>19</v>
      </c>
      <c r="F221" s="229" t="s">
        <v>295</v>
      </c>
      <c r="G221" s="227"/>
      <c r="H221" s="230">
        <v>4650.6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128</v>
      </c>
      <c r="AU221" s="236" t="s">
        <v>79</v>
      </c>
      <c r="AV221" s="13" t="s">
        <v>79</v>
      </c>
      <c r="AW221" s="13" t="s">
        <v>31</v>
      </c>
      <c r="AX221" s="13" t="s">
        <v>69</v>
      </c>
      <c r="AY221" s="236" t="s">
        <v>113</v>
      </c>
    </row>
    <row r="222" spans="1:51" s="14" customFormat="1" ht="12">
      <c r="A222" s="14"/>
      <c r="B222" s="237"/>
      <c r="C222" s="238"/>
      <c r="D222" s="219" t="s">
        <v>128</v>
      </c>
      <c r="E222" s="239" t="s">
        <v>19</v>
      </c>
      <c r="F222" s="240" t="s">
        <v>130</v>
      </c>
      <c r="G222" s="238"/>
      <c r="H222" s="241">
        <v>4650.6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128</v>
      </c>
      <c r="AU222" s="247" t="s">
        <v>79</v>
      </c>
      <c r="AV222" s="14" t="s">
        <v>119</v>
      </c>
      <c r="AW222" s="14" t="s">
        <v>31</v>
      </c>
      <c r="AX222" s="14" t="s">
        <v>77</v>
      </c>
      <c r="AY222" s="247" t="s">
        <v>113</v>
      </c>
    </row>
    <row r="223" spans="1:65" s="2" customFormat="1" ht="16.5" customHeight="1">
      <c r="A223" s="40"/>
      <c r="B223" s="41"/>
      <c r="C223" s="206" t="s">
        <v>214</v>
      </c>
      <c r="D223" s="206" t="s">
        <v>115</v>
      </c>
      <c r="E223" s="207" t="s">
        <v>296</v>
      </c>
      <c r="F223" s="208" t="s">
        <v>297</v>
      </c>
      <c r="G223" s="209" t="s">
        <v>134</v>
      </c>
      <c r="H223" s="210">
        <v>1564.52</v>
      </c>
      <c r="I223" s="211"/>
      <c r="J223" s="212">
        <f>ROUND(I223*H223,2)</f>
        <v>0</v>
      </c>
      <c r="K223" s="208" t="s">
        <v>124</v>
      </c>
      <c r="L223" s="46"/>
      <c r="M223" s="213" t="s">
        <v>19</v>
      </c>
      <c r="N223" s="214" t="s">
        <v>40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119</v>
      </c>
      <c r="AT223" s="217" t="s">
        <v>115</v>
      </c>
      <c r="AU223" s="217" t="s">
        <v>79</v>
      </c>
      <c r="AY223" s="19" t="s">
        <v>113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77</v>
      </c>
      <c r="BK223" s="218">
        <f>ROUND(I223*H223,2)</f>
        <v>0</v>
      </c>
      <c r="BL223" s="19" t="s">
        <v>119</v>
      </c>
      <c r="BM223" s="217" t="s">
        <v>298</v>
      </c>
    </row>
    <row r="224" spans="1:47" s="2" customFormat="1" ht="12">
      <c r="A224" s="40"/>
      <c r="B224" s="41"/>
      <c r="C224" s="42"/>
      <c r="D224" s="219" t="s">
        <v>120</v>
      </c>
      <c r="E224" s="42"/>
      <c r="F224" s="220" t="s">
        <v>299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120</v>
      </c>
      <c r="AU224" s="19" t="s">
        <v>79</v>
      </c>
    </row>
    <row r="225" spans="1:47" s="2" customFormat="1" ht="12">
      <c r="A225" s="40"/>
      <c r="B225" s="41"/>
      <c r="C225" s="42"/>
      <c r="D225" s="224" t="s">
        <v>126</v>
      </c>
      <c r="E225" s="42"/>
      <c r="F225" s="225" t="s">
        <v>300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126</v>
      </c>
      <c r="AU225" s="19" t="s">
        <v>79</v>
      </c>
    </row>
    <row r="226" spans="1:51" s="15" customFormat="1" ht="12">
      <c r="A226" s="15"/>
      <c r="B226" s="248"/>
      <c r="C226" s="249"/>
      <c r="D226" s="219" t="s">
        <v>128</v>
      </c>
      <c r="E226" s="250" t="s">
        <v>19</v>
      </c>
      <c r="F226" s="251" t="s">
        <v>301</v>
      </c>
      <c r="G226" s="249"/>
      <c r="H226" s="250" t="s">
        <v>19</v>
      </c>
      <c r="I226" s="252"/>
      <c r="J226" s="249"/>
      <c r="K226" s="249"/>
      <c r="L226" s="253"/>
      <c r="M226" s="254"/>
      <c r="N226" s="255"/>
      <c r="O226" s="255"/>
      <c r="P226" s="255"/>
      <c r="Q226" s="255"/>
      <c r="R226" s="255"/>
      <c r="S226" s="255"/>
      <c r="T226" s="25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7" t="s">
        <v>128</v>
      </c>
      <c r="AU226" s="257" t="s">
        <v>79</v>
      </c>
      <c r="AV226" s="15" t="s">
        <v>77</v>
      </c>
      <c r="AW226" s="15" t="s">
        <v>31</v>
      </c>
      <c r="AX226" s="15" t="s">
        <v>69</v>
      </c>
      <c r="AY226" s="257" t="s">
        <v>113</v>
      </c>
    </row>
    <row r="227" spans="1:51" s="13" customFormat="1" ht="12">
      <c r="A227" s="13"/>
      <c r="B227" s="226"/>
      <c r="C227" s="227"/>
      <c r="D227" s="219" t="s">
        <v>128</v>
      </c>
      <c r="E227" s="228" t="s">
        <v>19</v>
      </c>
      <c r="F227" s="229" t="s">
        <v>286</v>
      </c>
      <c r="G227" s="227"/>
      <c r="H227" s="230">
        <v>944.16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128</v>
      </c>
      <c r="AU227" s="236" t="s">
        <v>79</v>
      </c>
      <c r="AV227" s="13" t="s">
        <v>79</v>
      </c>
      <c r="AW227" s="13" t="s">
        <v>31</v>
      </c>
      <c r="AX227" s="13" t="s">
        <v>69</v>
      </c>
      <c r="AY227" s="236" t="s">
        <v>113</v>
      </c>
    </row>
    <row r="228" spans="1:51" s="13" customFormat="1" ht="12">
      <c r="A228" s="13"/>
      <c r="B228" s="226"/>
      <c r="C228" s="227"/>
      <c r="D228" s="219" t="s">
        <v>128</v>
      </c>
      <c r="E228" s="228" t="s">
        <v>19</v>
      </c>
      <c r="F228" s="229" t="s">
        <v>287</v>
      </c>
      <c r="G228" s="227"/>
      <c r="H228" s="230">
        <v>486.04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128</v>
      </c>
      <c r="AU228" s="236" t="s">
        <v>79</v>
      </c>
      <c r="AV228" s="13" t="s">
        <v>79</v>
      </c>
      <c r="AW228" s="13" t="s">
        <v>31</v>
      </c>
      <c r="AX228" s="13" t="s">
        <v>69</v>
      </c>
      <c r="AY228" s="236" t="s">
        <v>113</v>
      </c>
    </row>
    <row r="229" spans="1:51" s="13" customFormat="1" ht="12">
      <c r="A229" s="13"/>
      <c r="B229" s="226"/>
      <c r="C229" s="227"/>
      <c r="D229" s="219" t="s">
        <v>128</v>
      </c>
      <c r="E229" s="228" t="s">
        <v>19</v>
      </c>
      <c r="F229" s="229" t="s">
        <v>288</v>
      </c>
      <c r="G229" s="227"/>
      <c r="H229" s="230">
        <v>120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128</v>
      </c>
      <c r="AU229" s="236" t="s">
        <v>79</v>
      </c>
      <c r="AV229" s="13" t="s">
        <v>79</v>
      </c>
      <c r="AW229" s="13" t="s">
        <v>31</v>
      </c>
      <c r="AX229" s="13" t="s">
        <v>69</v>
      </c>
      <c r="AY229" s="236" t="s">
        <v>113</v>
      </c>
    </row>
    <row r="230" spans="1:51" s="13" customFormat="1" ht="12">
      <c r="A230" s="13"/>
      <c r="B230" s="226"/>
      <c r="C230" s="227"/>
      <c r="D230" s="219" t="s">
        <v>128</v>
      </c>
      <c r="E230" s="228" t="s">
        <v>19</v>
      </c>
      <c r="F230" s="229" t="s">
        <v>280</v>
      </c>
      <c r="G230" s="227"/>
      <c r="H230" s="230">
        <v>14.32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128</v>
      </c>
      <c r="AU230" s="236" t="s">
        <v>79</v>
      </c>
      <c r="AV230" s="13" t="s">
        <v>79</v>
      </c>
      <c r="AW230" s="13" t="s">
        <v>31</v>
      </c>
      <c r="AX230" s="13" t="s">
        <v>69</v>
      </c>
      <c r="AY230" s="236" t="s">
        <v>113</v>
      </c>
    </row>
    <row r="231" spans="1:51" s="14" customFormat="1" ht="12">
      <c r="A231" s="14"/>
      <c r="B231" s="237"/>
      <c r="C231" s="238"/>
      <c r="D231" s="219" t="s">
        <v>128</v>
      </c>
      <c r="E231" s="239" t="s">
        <v>19</v>
      </c>
      <c r="F231" s="240" t="s">
        <v>130</v>
      </c>
      <c r="G231" s="238"/>
      <c r="H231" s="241">
        <v>1564.52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128</v>
      </c>
      <c r="AU231" s="247" t="s">
        <v>79</v>
      </c>
      <c r="AV231" s="14" t="s">
        <v>119</v>
      </c>
      <c r="AW231" s="14" t="s">
        <v>31</v>
      </c>
      <c r="AX231" s="14" t="s">
        <v>77</v>
      </c>
      <c r="AY231" s="247" t="s">
        <v>113</v>
      </c>
    </row>
    <row r="232" spans="1:65" s="2" customFormat="1" ht="24.15" customHeight="1">
      <c r="A232" s="40"/>
      <c r="B232" s="41"/>
      <c r="C232" s="206" t="s">
        <v>302</v>
      </c>
      <c r="D232" s="206" t="s">
        <v>115</v>
      </c>
      <c r="E232" s="207" t="s">
        <v>303</v>
      </c>
      <c r="F232" s="208" t="s">
        <v>304</v>
      </c>
      <c r="G232" s="209" t="s">
        <v>272</v>
      </c>
      <c r="H232" s="210">
        <v>2790.36</v>
      </c>
      <c r="I232" s="211"/>
      <c r="J232" s="212">
        <f>ROUND(I232*H232,2)</f>
        <v>0</v>
      </c>
      <c r="K232" s="208" t="s">
        <v>19</v>
      </c>
      <c r="L232" s="46"/>
      <c r="M232" s="213" t="s">
        <v>19</v>
      </c>
      <c r="N232" s="214" t="s">
        <v>40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119</v>
      </c>
      <c r="AT232" s="217" t="s">
        <v>115</v>
      </c>
      <c r="AU232" s="217" t="s">
        <v>79</v>
      </c>
      <c r="AY232" s="19" t="s">
        <v>113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77</v>
      </c>
      <c r="BK232" s="218">
        <f>ROUND(I232*H232,2)</f>
        <v>0</v>
      </c>
      <c r="BL232" s="19" t="s">
        <v>119</v>
      </c>
      <c r="BM232" s="217" t="s">
        <v>305</v>
      </c>
    </row>
    <row r="233" spans="1:47" s="2" customFormat="1" ht="12">
      <c r="A233" s="40"/>
      <c r="B233" s="41"/>
      <c r="C233" s="42"/>
      <c r="D233" s="219" t="s">
        <v>120</v>
      </c>
      <c r="E233" s="42"/>
      <c r="F233" s="220" t="s">
        <v>304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120</v>
      </c>
      <c r="AU233" s="19" t="s">
        <v>79</v>
      </c>
    </row>
    <row r="234" spans="1:51" s="13" customFormat="1" ht="12">
      <c r="A234" s="13"/>
      <c r="B234" s="226"/>
      <c r="C234" s="227"/>
      <c r="D234" s="219" t="s">
        <v>128</v>
      </c>
      <c r="E234" s="228" t="s">
        <v>19</v>
      </c>
      <c r="F234" s="229" t="s">
        <v>277</v>
      </c>
      <c r="G234" s="227"/>
      <c r="H234" s="230">
        <v>1699.488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128</v>
      </c>
      <c r="AU234" s="236" t="s">
        <v>79</v>
      </c>
      <c r="AV234" s="13" t="s">
        <v>79</v>
      </c>
      <c r="AW234" s="13" t="s">
        <v>31</v>
      </c>
      <c r="AX234" s="13" t="s">
        <v>69</v>
      </c>
      <c r="AY234" s="236" t="s">
        <v>113</v>
      </c>
    </row>
    <row r="235" spans="1:51" s="13" customFormat="1" ht="12">
      <c r="A235" s="13"/>
      <c r="B235" s="226"/>
      <c r="C235" s="227"/>
      <c r="D235" s="219" t="s">
        <v>128</v>
      </c>
      <c r="E235" s="228" t="s">
        <v>19</v>
      </c>
      <c r="F235" s="229" t="s">
        <v>278</v>
      </c>
      <c r="G235" s="227"/>
      <c r="H235" s="230">
        <v>874.872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128</v>
      </c>
      <c r="AU235" s="236" t="s">
        <v>79</v>
      </c>
      <c r="AV235" s="13" t="s">
        <v>79</v>
      </c>
      <c r="AW235" s="13" t="s">
        <v>31</v>
      </c>
      <c r="AX235" s="13" t="s">
        <v>69</v>
      </c>
      <c r="AY235" s="236" t="s">
        <v>113</v>
      </c>
    </row>
    <row r="236" spans="1:51" s="13" customFormat="1" ht="12">
      <c r="A236" s="13"/>
      <c r="B236" s="226"/>
      <c r="C236" s="227"/>
      <c r="D236" s="219" t="s">
        <v>128</v>
      </c>
      <c r="E236" s="228" t="s">
        <v>19</v>
      </c>
      <c r="F236" s="229" t="s">
        <v>279</v>
      </c>
      <c r="G236" s="227"/>
      <c r="H236" s="230">
        <v>216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128</v>
      </c>
      <c r="AU236" s="236" t="s">
        <v>79</v>
      </c>
      <c r="AV236" s="13" t="s">
        <v>79</v>
      </c>
      <c r="AW236" s="13" t="s">
        <v>31</v>
      </c>
      <c r="AX236" s="13" t="s">
        <v>69</v>
      </c>
      <c r="AY236" s="236" t="s">
        <v>113</v>
      </c>
    </row>
    <row r="237" spans="1:51" s="14" customFormat="1" ht="12">
      <c r="A237" s="14"/>
      <c r="B237" s="237"/>
      <c r="C237" s="238"/>
      <c r="D237" s="219" t="s">
        <v>128</v>
      </c>
      <c r="E237" s="239" t="s">
        <v>19</v>
      </c>
      <c r="F237" s="240" t="s">
        <v>130</v>
      </c>
      <c r="G237" s="238"/>
      <c r="H237" s="241">
        <v>2790.36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128</v>
      </c>
      <c r="AU237" s="247" t="s">
        <v>79</v>
      </c>
      <c r="AV237" s="14" t="s">
        <v>119</v>
      </c>
      <c r="AW237" s="14" t="s">
        <v>31</v>
      </c>
      <c r="AX237" s="14" t="s">
        <v>77</v>
      </c>
      <c r="AY237" s="247" t="s">
        <v>113</v>
      </c>
    </row>
    <row r="238" spans="1:65" s="2" customFormat="1" ht="24.15" customHeight="1">
      <c r="A238" s="40"/>
      <c r="B238" s="41"/>
      <c r="C238" s="206" t="s">
        <v>181</v>
      </c>
      <c r="D238" s="206" t="s">
        <v>115</v>
      </c>
      <c r="E238" s="207" t="s">
        <v>306</v>
      </c>
      <c r="F238" s="208" t="s">
        <v>307</v>
      </c>
      <c r="G238" s="209" t="s">
        <v>272</v>
      </c>
      <c r="H238" s="210">
        <v>14.32</v>
      </c>
      <c r="I238" s="211"/>
      <c r="J238" s="212">
        <f>ROUND(I238*H238,2)</f>
        <v>0</v>
      </c>
      <c r="K238" s="208" t="s">
        <v>19</v>
      </c>
      <c r="L238" s="46"/>
      <c r="M238" s="213" t="s">
        <v>19</v>
      </c>
      <c r="N238" s="214" t="s">
        <v>40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119</v>
      </c>
      <c r="AT238" s="217" t="s">
        <v>115</v>
      </c>
      <c r="AU238" s="217" t="s">
        <v>79</v>
      </c>
      <c r="AY238" s="19" t="s">
        <v>113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77</v>
      </c>
      <c r="BK238" s="218">
        <f>ROUND(I238*H238,2)</f>
        <v>0</v>
      </c>
      <c r="BL238" s="19" t="s">
        <v>119</v>
      </c>
      <c r="BM238" s="217" t="s">
        <v>308</v>
      </c>
    </row>
    <row r="239" spans="1:47" s="2" customFormat="1" ht="12">
      <c r="A239" s="40"/>
      <c r="B239" s="41"/>
      <c r="C239" s="42"/>
      <c r="D239" s="219" t="s">
        <v>120</v>
      </c>
      <c r="E239" s="42"/>
      <c r="F239" s="220" t="s">
        <v>307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120</v>
      </c>
      <c r="AU239" s="19" t="s">
        <v>79</v>
      </c>
    </row>
    <row r="240" spans="1:51" s="13" customFormat="1" ht="12">
      <c r="A240" s="13"/>
      <c r="B240" s="226"/>
      <c r="C240" s="227"/>
      <c r="D240" s="219" t="s">
        <v>128</v>
      </c>
      <c r="E240" s="228" t="s">
        <v>19</v>
      </c>
      <c r="F240" s="229" t="s">
        <v>280</v>
      </c>
      <c r="G240" s="227"/>
      <c r="H240" s="230">
        <v>14.32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128</v>
      </c>
      <c r="AU240" s="236" t="s">
        <v>79</v>
      </c>
      <c r="AV240" s="13" t="s">
        <v>79</v>
      </c>
      <c r="AW240" s="13" t="s">
        <v>31</v>
      </c>
      <c r="AX240" s="13" t="s">
        <v>69</v>
      </c>
      <c r="AY240" s="236" t="s">
        <v>113</v>
      </c>
    </row>
    <row r="241" spans="1:51" s="14" customFormat="1" ht="12">
      <c r="A241" s="14"/>
      <c r="B241" s="237"/>
      <c r="C241" s="238"/>
      <c r="D241" s="219" t="s">
        <v>128</v>
      </c>
      <c r="E241" s="239" t="s">
        <v>19</v>
      </c>
      <c r="F241" s="240" t="s">
        <v>130</v>
      </c>
      <c r="G241" s="238"/>
      <c r="H241" s="241">
        <v>14.32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128</v>
      </c>
      <c r="AU241" s="247" t="s">
        <v>79</v>
      </c>
      <c r="AV241" s="14" t="s">
        <v>119</v>
      </c>
      <c r="AW241" s="14" t="s">
        <v>31</v>
      </c>
      <c r="AX241" s="14" t="s">
        <v>77</v>
      </c>
      <c r="AY241" s="247" t="s">
        <v>113</v>
      </c>
    </row>
    <row r="242" spans="1:63" s="12" customFormat="1" ht="22.8" customHeight="1">
      <c r="A242" s="12"/>
      <c r="B242" s="190"/>
      <c r="C242" s="191"/>
      <c r="D242" s="192" t="s">
        <v>68</v>
      </c>
      <c r="E242" s="204" t="s">
        <v>148</v>
      </c>
      <c r="F242" s="204" t="s">
        <v>309</v>
      </c>
      <c r="G242" s="191"/>
      <c r="H242" s="191"/>
      <c r="I242" s="194"/>
      <c r="J242" s="205">
        <f>BK242</f>
        <v>0</v>
      </c>
      <c r="K242" s="191"/>
      <c r="L242" s="196"/>
      <c r="M242" s="197"/>
      <c r="N242" s="198"/>
      <c r="O242" s="198"/>
      <c r="P242" s="199">
        <f>SUM(P243:P249)</f>
        <v>0</v>
      </c>
      <c r="Q242" s="198"/>
      <c r="R242" s="199">
        <f>SUM(R243:R249)</f>
        <v>36</v>
      </c>
      <c r="S242" s="198"/>
      <c r="T242" s="200">
        <f>SUM(T243:T249)</f>
        <v>40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1" t="s">
        <v>77</v>
      </c>
      <c r="AT242" s="202" t="s">
        <v>68</v>
      </c>
      <c r="AU242" s="202" t="s">
        <v>77</v>
      </c>
      <c r="AY242" s="201" t="s">
        <v>113</v>
      </c>
      <c r="BK242" s="203">
        <f>SUM(BK243:BK249)</f>
        <v>0</v>
      </c>
    </row>
    <row r="243" spans="1:65" s="2" customFormat="1" ht="16.5" customHeight="1">
      <c r="A243" s="40"/>
      <c r="B243" s="41"/>
      <c r="C243" s="206" t="s">
        <v>310</v>
      </c>
      <c r="D243" s="206" t="s">
        <v>115</v>
      </c>
      <c r="E243" s="207" t="s">
        <v>311</v>
      </c>
      <c r="F243" s="208" t="s">
        <v>312</v>
      </c>
      <c r="G243" s="209" t="s">
        <v>184</v>
      </c>
      <c r="H243" s="210">
        <v>200</v>
      </c>
      <c r="I243" s="211"/>
      <c r="J243" s="212">
        <f>ROUND(I243*H243,2)</f>
        <v>0</v>
      </c>
      <c r="K243" s="208" t="s">
        <v>124</v>
      </c>
      <c r="L243" s="46"/>
      <c r="M243" s="213" t="s">
        <v>19</v>
      </c>
      <c r="N243" s="214" t="s">
        <v>40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0.2</v>
      </c>
      <c r="T243" s="216">
        <f>S243*H243</f>
        <v>40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119</v>
      </c>
      <c r="AT243" s="217" t="s">
        <v>115</v>
      </c>
      <c r="AU243" s="217" t="s">
        <v>79</v>
      </c>
      <c r="AY243" s="19" t="s">
        <v>113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77</v>
      </c>
      <c r="BK243" s="218">
        <f>ROUND(I243*H243,2)</f>
        <v>0</v>
      </c>
      <c r="BL243" s="19" t="s">
        <v>119</v>
      </c>
      <c r="BM243" s="217" t="s">
        <v>313</v>
      </c>
    </row>
    <row r="244" spans="1:47" s="2" customFormat="1" ht="12">
      <c r="A244" s="40"/>
      <c r="B244" s="41"/>
      <c r="C244" s="42"/>
      <c r="D244" s="219" t="s">
        <v>120</v>
      </c>
      <c r="E244" s="42"/>
      <c r="F244" s="220" t="s">
        <v>312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120</v>
      </c>
      <c r="AU244" s="19" t="s">
        <v>79</v>
      </c>
    </row>
    <row r="245" spans="1:47" s="2" customFormat="1" ht="12">
      <c r="A245" s="40"/>
      <c r="B245" s="41"/>
      <c r="C245" s="42"/>
      <c r="D245" s="224" t="s">
        <v>126</v>
      </c>
      <c r="E245" s="42"/>
      <c r="F245" s="225" t="s">
        <v>314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126</v>
      </c>
      <c r="AU245" s="19" t="s">
        <v>79</v>
      </c>
    </row>
    <row r="246" spans="1:51" s="13" customFormat="1" ht="12">
      <c r="A246" s="13"/>
      <c r="B246" s="226"/>
      <c r="C246" s="227"/>
      <c r="D246" s="219" t="s">
        <v>128</v>
      </c>
      <c r="E246" s="228" t="s">
        <v>19</v>
      </c>
      <c r="F246" s="229" t="s">
        <v>315</v>
      </c>
      <c r="G246" s="227"/>
      <c r="H246" s="230">
        <v>200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128</v>
      </c>
      <c r="AU246" s="236" t="s">
        <v>79</v>
      </c>
      <c r="AV246" s="13" t="s">
        <v>79</v>
      </c>
      <c r="AW246" s="13" t="s">
        <v>31</v>
      </c>
      <c r="AX246" s="13" t="s">
        <v>69</v>
      </c>
      <c r="AY246" s="236" t="s">
        <v>113</v>
      </c>
    </row>
    <row r="247" spans="1:51" s="14" customFormat="1" ht="12">
      <c r="A247" s="14"/>
      <c r="B247" s="237"/>
      <c r="C247" s="238"/>
      <c r="D247" s="219" t="s">
        <v>128</v>
      </c>
      <c r="E247" s="239" t="s">
        <v>19</v>
      </c>
      <c r="F247" s="240" t="s">
        <v>130</v>
      </c>
      <c r="G247" s="238"/>
      <c r="H247" s="241">
        <v>200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128</v>
      </c>
      <c r="AU247" s="247" t="s">
        <v>79</v>
      </c>
      <c r="AV247" s="14" t="s">
        <v>119</v>
      </c>
      <c r="AW247" s="14" t="s">
        <v>31</v>
      </c>
      <c r="AX247" s="14" t="s">
        <v>77</v>
      </c>
      <c r="AY247" s="247" t="s">
        <v>113</v>
      </c>
    </row>
    <row r="248" spans="1:65" s="2" customFormat="1" ht="16.5" customHeight="1">
      <c r="A248" s="40"/>
      <c r="B248" s="41"/>
      <c r="C248" s="259" t="s">
        <v>225</v>
      </c>
      <c r="D248" s="259" t="s">
        <v>220</v>
      </c>
      <c r="E248" s="260" t="s">
        <v>316</v>
      </c>
      <c r="F248" s="261" t="s">
        <v>317</v>
      </c>
      <c r="G248" s="262" t="s">
        <v>272</v>
      </c>
      <c r="H248" s="263">
        <v>36</v>
      </c>
      <c r="I248" s="264"/>
      <c r="J248" s="265">
        <f>ROUND(I248*H248,2)</f>
        <v>0</v>
      </c>
      <c r="K248" s="261" t="s">
        <v>124</v>
      </c>
      <c r="L248" s="266"/>
      <c r="M248" s="267" t="s">
        <v>19</v>
      </c>
      <c r="N248" s="268" t="s">
        <v>40</v>
      </c>
      <c r="O248" s="86"/>
      <c r="P248" s="215">
        <f>O248*H248</f>
        <v>0</v>
      </c>
      <c r="Q248" s="215">
        <v>1</v>
      </c>
      <c r="R248" s="215">
        <f>Q248*H248</f>
        <v>36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142</v>
      </c>
      <c r="AT248" s="217" t="s">
        <v>220</v>
      </c>
      <c r="AU248" s="217" t="s">
        <v>79</v>
      </c>
      <c r="AY248" s="19" t="s">
        <v>113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77</v>
      </c>
      <c r="BK248" s="218">
        <f>ROUND(I248*H248,2)</f>
        <v>0</v>
      </c>
      <c r="BL248" s="19" t="s">
        <v>119</v>
      </c>
      <c r="BM248" s="217" t="s">
        <v>318</v>
      </c>
    </row>
    <row r="249" spans="1:47" s="2" customFormat="1" ht="12">
      <c r="A249" s="40"/>
      <c r="B249" s="41"/>
      <c r="C249" s="42"/>
      <c r="D249" s="219" t="s">
        <v>120</v>
      </c>
      <c r="E249" s="42"/>
      <c r="F249" s="220" t="s">
        <v>317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120</v>
      </c>
      <c r="AU249" s="19" t="s">
        <v>79</v>
      </c>
    </row>
    <row r="250" spans="1:63" s="12" customFormat="1" ht="22.8" customHeight="1">
      <c r="A250" s="12"/>
      <c r="B250" s="190"/>
      <c r="C250" s="191"/>
      <c r="D250" s="192" t="s">
        <v>68</v>
      </c>
      <c r="E250" s="204" t="s">
        <v>174</v>
      </c>
      <c r="F250" s="204" t="s">
        <v>319</v>
      </c>
      <c r="G250" s="191"/>
      <c r="H250" s="191"/>
      <c r="I250" s="194"/>
      <c r="J250" s="205">
        <f>BK250</f>
        <v>0</v>
      </c>
      <c r="K250" s="191"/>
      <c r="L250" s="196"/>
      <c r="M250" s="197"/>
      <c r="N250" s="198"/>
      <c r="O250" s="198"/>
      <c r="P250" s="199">
        <f>SUM(P251:P256)</f>
        <v>0</v>
      </c>
      <c r="Q250" s="198"/>
      <c r="R250" s="199">
        <f>SUM(R251:R256)</f>
        <v>0.6768</v>
      </c>
      <c r="S250" s="198"/>
      <c r="T250" s="200">
        <f>SUM(T251:T256)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1" t="s">
        <v>77</v>
      </c>
      <c r="AT250" s="202" t="s">
        <v>68</v>
      </c>
      <c r="AU250" s="202" t="s">
        <v>77</v>
      </c>
      <c r="AY250" s="201" t="s">
        <v>113</v>
      </c>
      <c r="BK250" s="203">
        <f>SUM(BK251:BK256)</f>
        <v>0</v>
      </c>
    </row>
    <row r="251" spans="1:65" s="2" customFormat="1" ht="16.5" customHeight="1">
      <c r="A251" s="40"/>
      <c r="B251" s="41"/>
      <c r="C251" s="206" t="s">
        <v>320</v>
      </c>
      <c r="D251" s="206" t="s">
        <v>115</v>
      </c>
      <c r="E251" s="207" t="s">
        <v>321</v>
      </c>
      <c r="F251" s="208" t="s">
        <v>322</v>
      </c>
      <c r="G251" s="209" t="s">
        <v>123</v>
      </c>
      <c r="H251" s="210">
        <v>1440</v>
      </c>
      <c r="I251" s="211"/>
      <c r="J251" s="212">
        <f>ROUND(I251*H251,2)</f>
        <v>0</v>
      </c>
      <c r="K251" s="208" t="s">
        <v>124</v>
      </c>
      <c r="L251" s="46"/>
      <c r="M251" s="213" t="s">
        <v>19</v>
      </c>
      <c r="N251" s="214" t="s">
        <v>40</v>
      </c>
      <c r="O251" s="86"/>
      <c r="P251" s="215">
        <f>O251*H251</f>
        <v>0</v>
      </c>
      <c r="Q251" s="215">
        <v>0.00047</v>
      </c>
      <c r="R251" s="215">
        <f>Q251*H251</f>
        <v>0.6768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119</v>
      </c>
      <c r="AT251" s="217" t="s">
        <v>115</v>
      </c>
      <c r="AU251" s="217" t="s">
        <v>79</v>
      </c>
      <c r="AY251" s="19" t="s">
        <v>113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77</v>
      </c>
      <c r="BK251" s="218">
        <f>ROUND(I251*H251,2)</f>
        <v>0</v>
      </c>
      <c r="BL251" s="19" t="s">
        <v>119</v>
      </c>
      <c r="BM251" s="217" t="s">
        <v>323</v>
      </c>
    </row>
    <row r="252" spans="1:47" s="2" customFormat="1" ht="12">
      <c r="A252" s="40"/>
      <c r="B252" s="41"/>
      <c r="C252" s="42"/>
      <c r="D252" s="219" t="s">
        <v>120</v>
      </c>
      <c r="E252" s="42"/>
      <c r="F252" s="220" t="s">
        <v>324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120</v>
      </c>
      <c r="AU252" s="19" t="s">
        <v>79</v>
      </c>
    </row>
    <row r="253" spans="1:47" s="2" customFormat="1" ht="12">
      <c r="A253" s="40"/>
      <c r="B253" s="41"/>
      <c r="C253" s="42"/>
      <c r="D253" s="224" t="s">
        <v>126</v>
      </c>
      <c r="E253" s="42"/>
      <c r="F253" s="225" t="s">
        <v>325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126</v>
      </c>
      <c r="AU253" s="19" t="s">
        <v>79</v>
      </c>
    </row>
    <row r="254" spans="1:51" s="15" customFormat="1" ht="12">
      <c r="A254" s="15"/>
      <c r="B254" s="248"/>
      <c r="C254" s="249"/>
      <c r="D254" s="219" t="s">
        <v>128</v>
      </c>
      <c r="E254" s="250" t="s">
        <v>19</v>
      </c>
      <c r="F254" s="251" t="s">
        <v>326</v>
      </c>
      <c r="G254" s="249"/>
      <c r="H254" s="250" t="s">
        <v>19</v>
      </c>
      <c r="I254" s="252"/>
      <c r="J254" s="249"/>
      <c r="K254" s="249"/>
      <c r="L254" s="253"/>
      <c r="M254" s="254"/>
      <c r="N254" s="255"/>
      <c r="O254" s="255"/>
      <c r="P254" s="255"/>
      <c r="Q254" s="255"/>
      <c r="R254" s="255"/>
      <c r="S254" s="255"/>
      <c r="T254" s="25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7" t="s">
        <v>128</v>
      </c>
      <c r="AU254" s="257" t="s">
        <v>79</v>
      </c>
      <c r="AV254" s="15" t="s">
        <v>77</v>
      </c>
      <c r="AW254" s="15" t="s">
        <v>31</v>
      </c>
      <c r="AX254" s="15" t="s">
        <v>69</v>
      </c>
      <c r="AY254" s="257" t="s">
        <v>113</v>
      </c>
    </row>
    <row r="255" spans="1:51" s="13" customFormat="1" ht="12">
      <c r="A255" s="13"/>
      <c r="B255" s="226"/>
      <c r="C255" s="227"/>
      <c r="D255" s="219" t="s">
        <v>128</v>
      </c>
      <c r="E255" s="228" t="s">
        <v>19</v>
      </c>
      <c r="F255" s="229" t="s">
        <v>327</v>
      </c>
      <c r="G255" s="227"/>
      <c r="H255" s="230">
        <v>1440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128</v>
      </c>
      <c r="AU255" s="236" t="s">
        <v>79</v>
      </c>
      <c r="AV255" s="13" t="s">
        <v>79</v>
      </c>
      <c r="AW255" s="13" t="s">
        <v>31</v>
      </c>
      <c r="AX255" s="13" t="s">
        <v>69</v>
      </c>
      <c r="AY255" s="236" t="s">
        <v>113</v>
      </c>
    </row>
    <row r="256" spans="1:51" s="14" customFormat="1" ht="12">
      <c r="A256" s="14"/>
      <c r="B256" s="237"/>
      <c r="C256" s="238"/>
      <c r="D256" s="219" t="s">
        <v>128</v>
      </c>
      <c r="E256" s="239" t="s">
        <v>19</v>
      </c>
      <c r="F256" s="240" t="s">
        <v>130</v>
      </c>
      <c r="G256" s="238"/>
      <c r="H256" s="241">
        <v>1440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7" t="s">
        <v>128</v>
      </c>
      <c r="AU256" s="247" t="s">
        <v>79</v>
      </c>
      <c r="AV256" s="14" t="s">
        <v>119</v>
      </c>
      <c r="AW256" s="14" t="s">
        <v>31</v>
      </c>
      <c r="AX256" s="14" t="s">
        <v>77</v>
      </c>
      <c r="AY256" s="247" t="s">
        <v>113</v>
      </c>
    </row>
    <row r="257" spans="1:63" s="12" customFormat="1" ht="22.8" customHeight="1">
      <c r="A257" s="12"/>
      <c r="B257" s="190"/>
      <c r="C257" s="191"/>
      <c r="D257" s="192" t="s">
        <v>68</v>
      </c>
      <c r="E257" s="204" t="s">
        <v>328</v>
      </c>
      <c r="F257" s="204" t="s">
        <v>329</v>
      </c>
      <c r="G257" s="191"/>
      <c r="H257" s="191"/>
      <c r="I257" s="194"/>
      <c r="J257" s="205">
        <f>BK257</f>
        <v>0</v>
      </c>
      <c r="K257" s="191"/>
      <c r="L257" s="196"/>
      <c r="M257" s="197"/>
      <c r="N257" s="198"/>
      <c r="O257" s="198"/>
      <c r="P257" s="199">
        <f>SUM(P258:P260)</f>
        <v>0</v>
      </c>
      <c r="Q257" s="198"/>
      <c r="R257" s="199">
        <f>SUM(R258:R260)</f>
        <v>0</v>
      </c>
      <c r="S257" s="198"/>
      <c r="T257" s="200">
        <f>SUM(T258:T260)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1" t="s">
        <v>77</v>
      </c>
      <c r="AT257" s="202" t="s">
        <v>68</v>
      </c>
      <c r="AU257" s="202" t="s">
        <v>77</v>
      </c>
      <c r="AY257" s="201" t="s">
        <v>113</v>
      </c>
      <c r="BK257" s="203">
        <f>SUM(BK258:BK260)</f>
        <v>0</v>
      </c>
    </row>
    <row r="258" spans="1:65" s="2" customFormat="1" ht="16.5" customHeight="1">
      <c r="A258" s="40"/>
      <c r="B258" s="41"/>
      <c r="C258" s="206" t="s">
        <v>229</v>
      </c>
      <c r="D258" s="206" t="s">
        <v>115</v>
      </c>
      <c r="E258" s="207" t="s">
        <v>330</v>
      </c>
      <c r="F258" s="208" t="s">
        <v>331</v>
      </c>
      <c r="G258" s="209" t="s">
        <v>272</v>
      </c>
      <c r="H258" s="210">
        <v>121.155</v>
      </c>
      <c r="I258" s="211"/>
      <c r="J258" s="212">
        <f>ROUND(I258*H258,2)</f>
        <v>0</v>
      </c>
      <c r="K258" s="208" t="s">
        <v>124</v>
      </c>
      <c r="L258" s="46"/>
      <c r="M258" s="213" t="s">
        <v>19</v>
      </c>
      <c r="N258" s="214" t="s">
        <v>40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119</v>
      </c>
      <c r="AT258" s="217" t="s">
        <v>115</v>
      </c>
      <c r="AU258" s="217" t="s">
        <v>79</v>
      </c>
      <c r="AY258" s="19" t="s">
        <v>113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77</v>
      </c>
      <c r="BK258" s="218">
        <f>ROUND(I258*H258,2)</f>
        <v>0</v>
      </c>
      <c r="BL258" s="19" t="s">
        <v>119</v>
      </c>
      <c r="BM258" s="217" t="s">
        <v>332</v>
      </c>
    </row>
    <row r="259" spans="1:47" s="2" customFormat="1" ht="12">
      <c r="A259" s="40"/>
      <c r="B259" s="41"/>
      <c r="C259" s="42"/>
      <c r="D259" s="219" t="s">
        <v>120</v>
      </c>
      <c r="E259" s="42"/>
      <c r="F259" s="220" t="s">
        <v>333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120</v>
      </c>
      <c r="AU259" s="19" t="s">
        <v>79</v>
      </c>
    </row>
    <row r="260" spans="1:47" s="2" customFormat="1" ht="12">
      <c r="A260" s="40"/>
      <c r="B260" s="41"/>
      <c r="C260" s="42"/>
      <c r="D260" s="224" t="s">
        <v>126</v>
      </c>
      <c r="E260" s="42"/>
      <c r="F260" s="225" t="s">
        <v>334</v>
      </c>
      <c r="G260" s="42"/>
      <c r="H260" s="42"/>
      <c r="I260" s="221"/>
      <c r="J260" s="42"/>
      <c r="K260" s="42"/>
      <c r="L260" s="46"/>
      <c r="M260" s="269"/>
      <c r="N260" s="270"/>
      <c r="O260" s="271"/>
      <c r="P260" s="271"/>
      <c r="Q260" s="271"/>
      <c r="R260" s="271"/>
      <c r="S260" s="271"/>
      <c r="T260" s="272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126</v>
      </c>
      <c r="AU260" s="19" t="s">
        <v>79</v>
      </c>
    </row>
    <row r="261" spans="1:31" s="2" customFormat="1" ht="6.95" customHeight="1">
      <c r="A261" s="40"/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46"/>
      <c r="M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</row>
  </sheetData>
  <sheetProtection password="D0DA" sheet="1" objects="1" scenarios="1" formatColumns="0" formatRows="0" autoFilter="0"/>
  <autoFilter ref="C83:K26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1" r:id="rId1" display="https://podminky.urs.cz/item/CS_URS_2024_01/113311121"/>
    <hyperlink ref="F96" r:id="rId2" display="https://podminky.urs.cz/item/CS_URS_2024_01/122452501"/>
    <hyperlink ref="F102" r:id="rId3" display="https://podminky.urs.cz/item/CS_URS_2024_01/155211112"/>
    <hyperlink ref="F108" r:id="rId4" display="https://podminky.urs.cz/item/CS_URS_2024_01/155211122"/>
    <hyperlink ref="F114" r:id="rId5" display="https://podminky.urs.cz/item/CS_URS_2024_01/155211251"/>
    <hyperlink ref="F119" r:id="rId6" display="https://podminky.urs.cz/item/CS_URS_2024_01/155211311"/>
    <hyperlink ref="F125" r:id="rId7" display="https://podminky.urs.cz/item/CS_URS_2024_01/155211313"/>
    <hyperlink ref="F128" r:id="rId8" display="https://podminky.urs.cz/item/CS_URS_2024_01/155211533"/>
    <hyperlink ref="F134" r:id="rId9" display="https://podminky.urs.cz/item/CS_URS_2024_01/155212114"/>
    <hyperlink ref="F153" r:id="rId10" display="https://podminky.urs.cz/item/CS_URS_2024_01/155213312"/>
    <hyperlink ref="F159" r:id="rId11" display="https://podminky.urs.cz/item/CS_URS_2024_01/155214111"/>
    <hyperlink ref="F169" r:id="rId12" display="https://podminky.urs.cz/item/CS_URS_2024_01/155214212"/>
    <hyperlink ref="F176" r:id="rId13" display="https://podminky.urs.cz/item/CS_URS_2024_01/162201402"/>
    <hyperlink ref="F179" r:id="rId14" display="https://podminky.urs.cz/item/CS_URS_2024_01/162201412"/>
    <hyperlink ref="F182" r:id="rId15" display="https://podminky.urs.cz/item/CS_URS_2024_01/162201422"/>
    <hyperlink ref="F185" r:id="rId16" display="https://podminky.urs.cz/item/CS_URS_2024_01/162301932"/>
    <hyperlink ref="F190" r:id="rId17" display="https://podminky.urs.cz/item/CS_URS_2024_01/162301952"/>
    <hyperlink ref="F195" r:id="rId18" display="https://podminky.urs.cz/item/CS_URS_2024_01/162301972"/>
    <hyperlink ref="F200" r:id="rId19" display="https://podminky.urs.cz/item/CS_URS_2024_01/162632511"/>
    <hyperlink ref="F209" r:id="rId20" display="https://podminky.urs.cz/item/CS_URS_2024_01/162751137"/>
    <hyperlink ref="F216" r:id="rId21" display="https://podminky.urs.cz/item/CS_URS_2024_01/162751139"/>
    <hyperlink ref="F225" r:id="rId22" display="https://podminky.urs.cz/item/CS_URS_2024_01/167151122"/>
    <hyperlink ref="F245" r:id="rId23" display="https://podminky.urs.cz/item/CS_URS_2024_01/514531125"/>
    <hyperlink ref="F253" r:id="rId24" display="https://podminky.urs.cz/item/CS_URS_2024_01/919726122"/>
    <hyperlink ref="F260" r:id="rId25" display="https://podminky.urs.cz/item/CS_URS_2024_01/998004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Sanace skalního zářezu Hodkovice nad Mohelkou - Rychnov u Jablonce n. N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335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9. 1. 2024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ROUND((SUM(BE86:BE140)),2)</f>
        <v>0</v>
      </c>
      <c r="G33" s="40"/>
      <c r="H33" s="40"/>
      <c r="I33" s="150">
        <v>0.21</v>
      </c>
      <c r="J33" s="149">
        <f>ROUND(((SUM(BE86:BE140))*I33),2)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ROUND((SUM(BF86:BF140)),2)</f>
        <v>0</v>
      </c>
      <c r="G34" s="40"/>
      <c r="H34" s="40"/>
      <c r="I34" s="150">
        <v>0.12</v>
      </c>
      <c r="J34" s="149">
        <f>ROUND(((SUM(BF86:BF140))*I34),2)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ROUND((SUM(BG86:BG140)),2)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ROUND((SUM(BH86:BH140)),2)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ROUND((SUM(BI86:BI140)),2)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Sanace skalního zářezu Hodkovice nad Mohelkou - Rychnov u Jablonce n. N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11-30-01 - Ochrana kabelu ČD Telematika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9. 1. 2024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96</v>
      </c>
      <c r="E62" s="176"/>
      <c r="F62" s="176"/>
      <c r="G62" s="176"/>
      <c r="H62" s="176"/>
      <c r="I62" s="176"/>
      <c r="J62" s="177">
        <f>J97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336</v>
      </c>
      <c r="E63" s="176"/>
      <c r="F63" s="176"/>
      <c r="G63" s="176"/>
      <c r="H63" s="176"/>
      <c r="I63" s="176"/>
      <c r="J63" s="177">
        <f>J98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337</v>
      </c>
      <c r="E64" s="170"/>
      <c r="F64" s="170"/>
      <c r="G64" s="170"/>
      <c r="H64" s="170"/>
      <c r="I64" s="170"/>
      <c r="J64" s="171">
        <f>J110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338</v>
      </c>
      <c r="E65" s="176"/>
      <c r="F65" s="176"/>
      <c r="G65" s="176"/>
      <c r="H65" s="176"/>
      <c r="I65" s="176"/>
      <c r="J65" s="177">
        <f>J111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339</v>
      </c>
      <c r="E66" s="176"/>
      <c r="F66" s="176"/>
      <c r="G66" s="176"/>
      <c r="H66" s="176"/>
      <c r="I66" s="176"/>
      <c r="J66" s="177">
        <f>J124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98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Sanace skalního zářezu Hodkovice nad Mohelkou - Rychnov u Jablonce n. N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87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11-30-01 - Ochrana kabelu ČD Telematika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 xml:space="preserve"> </v>
      </c>
      <c r="G80" s="42"/>
      <c r="H80" s="42"/>
      <c r="I80" s="34" t="s">
        <v>23</v>
      </c>
      <c r="J80" s="74" t="str">
        <f>IF(J12="","",J12)</f>
        <v>9. 1. 2024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</v>
      </c>
      <c r="G82" s="42"/>
      <c r="H82" s="42"/>
      <c r="I82" s="34" t="s">
        <v>30</v>
      </c>
      <c r="J82" s="38" t="str">
        <f>E21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28</v>
      </c>
      <c r="D83" s="42"/>
      <c r="E83" s="42"/>
      <c r="F83" s="29" t="str">
        <f>IF(E18="","",E18)</f>
        <v>Vyplň údaj</v>
      </c>
      <c r="G83" s="42"/>
      <c r="H83" s="42"/>
      <c r="I83" s="34" t="s">
        <v>32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99</v>
      </c>
      <c r="D85" s="182" t="s">
        <v>54</v>
      </c>
      <c r="E85" s="182" t="s">
        <v>50</v>
      </c>
      <c r="F85" s="182" t="s">
        <v>51</v>
      </c>
      <c r="G85" s="182" t="s">
        <v>100</v>
      </c>
      <c r="H85" s="182" t="s">
        <v>101</v>
      </c>
      <c r="I85" s="182" t="s">
        <v>102</v>
      </c>
      <c r="J85" s="182" t="s">
        <v>91</v>
      </c>
      <c r="K85" s="183" t="s">
        <v>103</v>
      </c>
      <c r="L85" s="184"/>
      <c r="M85" s="94" t="s">
        <v>19</v>
      </c>
      <c r="N85" s="95" t="s">
        <v>39</v>
      </c>
      <c r="O85" s="95" t="s">
        <v>104</v>
      </c>
      <c r="P85" s="95" t="s">
        <v>105</v>
      </c>
      <c r="Q85" s="95" t="s">
        <v>106</v>
      </c>
      <c r="R85" s="95" t="s">
        <v>107</v>
      </c>
      <c r="S85" s="95" t="s">
        <v>108</v>
      </c>
      <c r="T85" s="96" t="s">
        <v>109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110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P87+P110</f>
        <v>0</v>
      </c>
      <c r="Q86" s="98"/>
      <c r="R86" s="187">
        <f>R87+R110</f>
        <v>0</v>
      </c>
      <c r="S86" s="98"/>
      <c r="T86" s="188">
        <f>T87+T110</f>
        <v>0.63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68</v>
      </c>
      <c r="AU86" s="19" t="s">
        <v>92</v>
      </c>
      <c r="BK86" s="189">
        <f>BK87+BK110</f>
        <v>0</v>
      </c>
    </row>
    <row r="87" spans="1:63" s="12" customFormat="1" ht="25.9" customHeight="1">
      <c r="A87" s="12"/>
      <c r="B87" s="190"/>
      <c r="C87" s="191"/>
      <c r="D87" s="192" t="s">
        <v>68</v>
      </c>
      <c r="E87" s="193" t="s">
        <v>111</v>
      </c>
      <c r="F87" s="193" t="s">
        <v>112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P88+P97+P98</f>
        <v>0</v>
      </c>
      <c r="Q87" s="198"/>
      <c r="R87" s="199">
        <f>R88+R97+R98</f>
        <v>0</v>
      </c>
      <c r="S87" s="198"/>
      <c r="T87" s="200">
        <f>T88+T97+T98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77</v>
      </c>
      <c r="AT87" s="202" t="s">
        <v>68</v>
      </c>
      <c r="AU87" s="202" t="s">
        <v>69</v>
      </c>
      <c r="AY87" s="201" t="s">
        <v>113</v>
      </c>
      <c r="BK87" s="203">
        <f>BK88+BK97+BK98</f>
        <v>0</v>
      </c>
    </row>
    <row r="88" spans="1:63" s="12" customFormat="1" ht="22.8" customHeight="1">
      <c r="A88" s="12"/>
      <c r="B88" s="190"/>
      <c r="C88" s="191"/>
      <c r="D88" s="192" t="s">
        <v>68</v>
      </c>
      <c r="E88" s="204" t="s">
        <v>77</v>
      </c>
      <c r="F88" s="204" t="s">
        <v>114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SUM(P89:P96)</f>
        <v>0</v>
      </c>
      <c r="Q88" s="198"/>
      <c r="R88" s="199">
        <f>SUM(R89:R96)</f>
        <v>0</v>
      </c>
      <c r="S88" s="198"/>
      <c r="T88" s="200">
        <f>SUM(T89:T96)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77</v>
      </c>
      <c r="AT88" s="202" t="s">
        <v>68</v>
      </c>
      <c r="AU88" s="202" t="s">
        <v>77</v>
      </c>
      <c r="AY88" s="201" t="s">
        <v>113</v>
      </c>
      <c r="BK88" s="203">
        <f>SUM(BK89:BK96)</f>
        <v>0</v>
      </c>
    </row>
    <row r="89" spans="1:65" s="2" customFormat="1" ht="33" customHeight="1">
      <c r="A89" s="40"/>
      <c r="B89" s="41"/>
      <c r="C89" s="206" t="s">
        <v>77</v>
      </c>
      <c r="D89" s="206" t="s">
        <v>115</v>
      </c>
      <c r="E89" s="207" t="s">
        <v>340</v>
      </c>
      <c r="F89" s="208" t="s">
        <v>341</v>
      </c>
      <c r="G89" s="209" t="s">
        <v>184</v>
      </c>
      <c r="H89" s="210">
        <v>144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40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119</v>
      </c>
      <c r="AT89" s="217" t="s">
        <v>115</v>
      </c>
      <c r="AU89" s="217" t="s">
        <v>79</v>
      </c>
      <c r="AY89" s="19" t="s">
        <v>113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119</v>
      </c>
      <c r="BM89" s="217" t="s">
        <v>79</v>
      </c>
    </row>
    <row r="90" spans="1:47" s="2" customFormat="1" ht="12">
      <c r="A90" s="40"/>
      <c r="B90" s="41"/>
      <c r="C90" s="42"/>
      <c r="D90" s="219" t="s">
        <v>120</v>
      </c>
      <c r="E90" s="42"/>
      <c r="F90" s="220" t="s">
        <v>341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120</v>
      </c>
      <c r="AU90" s="19" t="s">
        <v>79</v>
      </c>
    </row>
    <row r="91" spans="1:65" s="2" customFormat="1" ht="37.8" customHeight="1">
      <c r="A91" s="40"/>
      <c r="B91" s="41"/>
      <c r="C91" s="206" t="s">
        <v>79</v>
      </c>
      <c r="D91" s="206" t="s">
        <v>115</v>
      </c>
      <c r="E91" s="207" t="s">
        <v>342</v>
      </c>
      <c r="F91" s="208" t="s">
        <v>343</v>
      </c>
      <c r="G91" s="209" t="s">
        <v>118</v>
      </c>
      <c r="H91" s="210">
        <v>73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40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119</v>
      </c>
      <c r="AT91" s="217" t="s">
        <v>115</v>
      </c>
      <c r="AU91" s="217" t="s">
        <v>79</v>
      </c>
      <c r="AY91" s="19" t="s">
        <v>113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119</v>
      </c>
      <c r="BM91" s="217" t="s">
        <v>119</v>
      </c>
    </row>
    <row r="92" spans="1:47" s="2" customFormat="1" ht="12">
      <c r="A92" s="40"/>
      <c r="B92" s="41"/>
      <c r="C92" s="42"/>
      <c r="D92" s="219" t="s">
        <v>120</v>
      </c>
      <c r="E92" s="42"/>
      <c r="F92" s="220" t="s">
        <v>343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120</v>
      </c>
      <c r="AU92" s="19" t="s">
        <v>79</v>
      </c>
    </row>
    <row r="93" spans="1:51" s="15" customFormat="1" ht="12">
      <c r="A93" s="15"/>
      <c r="B93" s="248"/>
      <c r="C93" s="249"/>
      <c r="D93" s="219" t="s">
        <v>128</v>
      </c>
      <c r="E93" s="250" t="s">
        <v>19</v>
      </c>
      <c r="F93" s="251" t="s">
        <v>344</v>
      </c>
      <c r="G93" s="249"/>
      <c r="H93" s="250" t="s">
        <v>19</v>
      </c>
      <c r="I93" s="252"/>
      <c r="J93" s="249"/>
      <c r="K93" s="249"/>
      <c r="L93" s="253"/>
      <c r="M93" s="254"/>
      <c r="N93" s="255"/>
      <c r="O93" s="255"/>
      <c r="P93" s="255"/>
      <c r="Q93" s="255"/>
      <c r="R93" s="255"/>
      <c r="S93" s="255"/>
      <c r="T93" s="256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7" t="s">
        <v>128</v>
      </c>
      <c r="AU93" s="257" t="s">
        <v>79</v>
      </c>
      <c r="AV93" s="15" t="s">
        <v>77</v>
      </c>
      <c r="AW93" s="15" t="s">
        <v>31</v>
      </c>
      <c r="AX93" s="15" t="s">
        <v>69</v>
      </c>
      <c r="AY93" s="257" t="s">
        <v>113</v>
      </c>
    </row>
    <row r="94" spans="1:51" s="15" customFormat="1" ht="12">
      <c r="A94" s="15"/>
      <c r="B94" s="248"/>
      <c r="C94" s="249"/>
      <c r="D94" s="219" t="s">
        <v>128</v>
      </c>
      <c r="E94" s="250" t="s">
        <v>19</v>
      </c>
      <c r="F94" s="251" t="s">
        <v>345</v>
      </c>
      <c r="G94" s="249"/>
      <c r="H94" s="250" t="s">
        <v>19</v>
      </c>
      <c r="I94" s="252"/>
      <c r="J94" s="249"/>
      <c r="K94" s="249"/>
      <c r="L94" s="253"/>
      <c r="M94" s="254"/>
      <c r="N94" s="255"/>
      <c r="O94" s="255"/>
      <c r="P94" s="255"/>
      <c r="Q94" s="255"/>
      <c r="R94" s="255"/>
      <c r="S94" s="255"/>
      <c r="T94" s="256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7" t="s">
        <v>128</v>
      </c>
      <c r="AU94" s="257" t="s">
        <v>79</v>
      </c>
      <c r="AV94" s="15" t="s">
        <v>77</v>
      </c>
      <c r="AW94" s="15" t="s">
        <v>31</v>
      </c>
      <c r="AX94" s="15" t="s">
        <v>69</v>
      </c>
      <c r="AY94" s="257" t="s">
        <v>113</v>
      </c>
    </row>
    <row r="95" spans="1:51" s="13" customFormat="1" ht="12">
      <c r="A95" s="13"/>
      <c r="B95" s="226"/>
      <c r="C95" s="227"/>
      <c r="D95" s="219" t="s">
        <v>128</v>
      </c>
      <c r="E95" s="228" t="s">
        <v>19</v>
      </c>
      <c r="F95" s="229" t="s">
        <v>346</v>
      </c>
      <c r="G95" s="227"/>
      <c r="H95" s="230">
        <v>73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128</v>
      </c>
      <c r="AU95" s="236" t="s">
        <v>79</v>
      </c>
      <c r="AV95" s="13" t="s">
        <v>79</v>
      </c>
      <c r="AW95" s="13" t="s">
        <v>31</v>
      </c>
      <c r="AX95" s="13" t="s">
        <v>69</v>
      </c>
      <c r="AY95" s="236" t="s">
        <v>113</v>
      </c>
    </row>
    <row r="96" spans="1:51" s="14" customFormat="1" ht="12">
      <c r="A96" s="14"/>
      <c r="B96" s="237"/>
      <c r="C96" s="238"/>
      <c r="D96" s="219" t="s">
        <v>128</v>
      </c>
      <c r="E96" s="239" t="s">
        <v>19</v>
      </c>
      <c r="F96" s="240" t="s">
        <v>130</v>
      </c>
      <c r="G96" s="238"/>
      <c r="H96" s="241">
        <v>73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7" t="s">
        <v>128</v>
      </c>
      <c r="AU96" s="247" t="s">
        <v>79</v>
      </c>
      <c r="AV96" s="14" t="s">
        <v>119</v>
      </c>
      <c r="AW96" s="14" t="s">
        <v>31</v>
      </c>
      <c r="AX96" s="14" t="s">
        <v>77</v>
      </c>
      <c r="AY96" s="247" t="s">
        <v>113</v>
      </c>
    </row>
    <row r="97" spans="1:63" s="12" customFormat="1" ht="22.8" customHeight="1">
      <c r="A97" s="12"/>
      <c r="B97" s="190"/>
      <c r="C97" s="191"/>
      <c r="D97" s="192" t="s">
        <v>68</v>
      </c>
      <c r="E97" s="204" t="s">
        <v>174</v>
      </c>
      <c r="F97" s="204" t="s">
        <v>319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v>0</v>
      </c>
      <c r="Q97" s="198"/>
      <c r="R97" s="199">
        <v>0</v>
      </c>
      <c r="S97" s="198"/>
      <c r="T97" s="200"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77</v>
      </c>
      <c r="AT97" s="202" t="s">
        <v>68</v>
      </c>
      <c r="AU97" s="202" t="s">
        <v>77</v>
      </c>
      <c r="AY97" s="201" t="s">
        <v>113</v>
      </c>
      <c r="BK97" s="203">
        <v>0</v>
      </c>
    </row>
    <row r="98" spans="1:63" s="12" customFormat="1" ht="22.8" customHeight="1">
      <c r="A98" s="12"/>
      <c r="B98" s="190"/>
      <c r="C98" s="191"/>
      <c r="D98" s="192" t="s">
        <v>68</v>
      </c>
      <c r="E98" s="204" t="s">
        <v>347</v>
      </c>
      <c r="F98" s="204" t="s">
        <v>348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SUM(P99:P109)</f>
        <v>0</v>
      </c>
      <c r="Q98" s="198"/>
      <c r="R98" s="199">
        <f>SUM(R99:R109)</f>
        <v>0</v>
      </c>
      <c r="S98" s="198"/>
      <c r="T98" s="200">
        <f>SUM(T99:T109)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77</v>
      </c>
      <c r="AT98" s="202" t="s">
        <v>68</v>
      </c>
      <c r="AU98" s="202" t="s">
        <v>77</v>
      </c>
      <c r="AY98" s="201" t="s">
        <v>113</v>
      </c>
      <c r="BK98" s="203">
        <f>SUM(BK99:BK109)</f>
        <v>0</v>
      </c>
    </row>
    <row r="99" spans="1:65" s="2" customFormat="1" ht="16.5" customHeight="1">
      <c r="A99" s="40"/>
      <c r="B99" s="41"/>
      <c r="C99" s="206" t="s">
        <v>131</v>
      </c>
      <c r="D99" s="206" t="s">
        <v>115</v>
      </c>
      <c r="E99" s="207" t="s">
        <v>349</v>
      </c>
      <c r="F99" s="208" t="s">
        <v>350</v>
      </c>
      <c r="G99" s="209" t="s">
        <v>272</v>
      </c>
      <c r="H99" s="210">
        <v>3.5</v>
      </c>
      <c r="I99" s="211"/>
      <c r="J99" s="212">
        <f>ROUND(I99*H99,2)</f>
        <v>0</v>
      </c>
      <c r="K99" s="208" t="s">
        <v>124</v>
      </c>
      <c r="L99" s="46"/>
      <c r="M99" s="213" t="s">
        <v>19</v>
      </c>
      <c r="N99" s="214" t="s">
        <v>40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119</v>
      </c>
      <c r="AT99" s="217" t="s">
        <v>115</v>
      </c>
      <c r="AU99" s="217" t="s">
        <v>79</v>
      </c>
      <c r="AY99" s="19" t="s">
        <v>113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119</v>
      </c>
      <c r="BM99" s="217" t="s">
        <v>135</v>
      </c>
    </row>
    <row r="100" spans="1:47" s="2" customFormat="1" ht="12">
      <c r="A100" s="40"/>
      <c r="B100" s="41"/>
      <c r="C100" s="42"/>
      <c r="D100" s="219" t="s">
        <v>120</v>
      </c>
      <c r="E100" s="42"/>
      <c r="F100" s="220" t="s">
        <v>351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120</v>
      </c>
      <c r="AU100" s="19" t="s">
        <v>79</v>
      </c>
    </row>
    <row r="101" spans="1:47" s="2" customFormat="1" ht="12">
      <c r="A101" s="40"/>
      <c r="B101" s="41"/>
      <c r="C101" s="42"/>
      <c r="D101" s="224" t="s">
        <v>126</v>
      </c>
      <c r="E101" s="42"/>
      <c r="F101" s="225" t="s">
        <v>352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126</v>
      </c>
      <c r="AU101" s="19" t="s">
        <v>79</v>
      </c>
    </row>
    <row r="102" spans="1:65" s="2" customFormat="1" ht="16.5" customHeight="1">
      <c r="A102" s="40"/>
      <c r="B102" s="41"/>
      <c r="C102" s="206" t="s">
        <v>119</v>
      </c>
      <c r="D102" s="206" t="s">
        <v>115</v>
      </c>
      <c r="E102" s="207" t="s">
        <v>353</v>
      </c>
      <c r="F102" s="208" t="s">
        <v>354</v>
      </c>
      <c r="G102" s="209" t="s">
        <v>272</v>
      </c>
      <c r="H102" s="210">
        <v>3.5</v>
      </c>
      <c r="I102" s="211"/>
      <c r="J102" s="212">
        <f>ROUND(I102*H102,2)</f>
        <v>0</v>
      </c>
      <c r="K102" s="208" t="s">
        <v>124</v>
      </c>
      <c r="L102" s="46"/>
      <c r="M102" s="213" t="s">
        <v>19</v>
      </c>
      <c r="N102" s="214" t="s">
        <v>40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119</v>
      </c>
      <c r="AT102" s="217" t="s">
        <v>115</v>
      </c>
      <c r="AU102" s="217" t="s">
        <v>79</v>
      </c>
      <c r="AY102" s="19" t="s">
        <v>113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119</v>
      </c>
      <c r="BM102" s="217" t="s">
        <v>142</v>
      </c>
    </row>
    <row r="103" spans="1:47" s="2" customFormat="1" ht="12">
      <c r="A103" s="40"/>
      <c r="B103" s="41"/>
      <c r="C103" s="42"/>
      <c r="D103" s="219" t="s">
        <v>120</v>
      </c>
      <c r="E103" s="42"/>
      <c r="F103" s="220" t="s">
        <v>355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120</v>
      </c>
      <c r="AU103" s="19" t="s">
        <v>79</v>
      </c>
    </row>
    <row r="104" spans="1:47" s="2" customFormat="1" ht="12">
      <c r="A104" s="40"/>
      <c r="B104" s="41"/>
      <c r="C104" s="42"/>
      <c r="D104" s="224" t="s">
        <v>126</v>
      </c>
      <c r="E104" s="42"/>
      <c r="F104" s="225" t="s">
        <v>356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126</v>
      </c>
      <c r="AU104" s="19" t="s">
        <v>79</v>
      </c>
    </row>
    <row r="105" spans="1:65" s="2" customFormat="1" ht="16.5" customHeight="1">
      <c r="A105" s="40"/>
      <c r="B105" s="41"/>
      <c r="C105" s="206" t="s">
        <v>148</v>
      </c>
      <c r="D105" s="206" t="s">
        <v>115</v>
      </c>
      <c r="E105" s="207" t="s">
        <v>357</v>
      </c>
      <c r="F105" s="208" t="s">
        <v>358</v>
      </c>
      <c r="G105" s="209" t="s">
        <v>272</v>
      </c>
      <c r="H105" s="210">
        <v>3.5</v>
      </c>
      <c r="I105" s="211"/>
      <c r="J105" s="212">
        <f>ROUND(I105*H105,2)</f>
        <v>0</v>
      </c>
      <c r="K105" s="208" t="s">
        <v>124</v>
      </c>
      <c r="L105" s="46"/>
      <c r="M105" s="213" t="s">
        <v>19</v>
      </c>
      <c r="N105" s="214" t="s">
        <v>40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119</v>
      </c>
      <c r="AT105" s="217" t="s">
        <v>115</v>
      </c>
      <c r="AU105" s="217" t="s">
        <v>79</v>
      </c>
      <c r="AY105" s="19" t="s">
        <v>113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119</v>
      </c>
      <c r="BM105" s="217" t="s">
        <v>151</v>
      </c>
    </row>
    <row r="106" spans="1:47" s="2" customFormat="1" ht="12">
      <c r="A106" s="40"/>
      <c r="B106" s="41"/>
      <c r="C106" s="42"/>
      <c r="D106" s="219" t="s">
        <v>120</v>
      </c>
      <c r="E106" s="42"/>
      <c r="F106" s="220" t="s">
        <v>359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120</v>
      </c>
      <c r="AU106" s="19" t="s">
        <v>79</v>
      </c>
    </row>
    <row r="107" spans="1:47" s="2" customFormat="1" ht="12">
      <c r="A107" s="40"/>
      <c r="B107" s="41"/>
      <c r="C107" s="42"/>
      <c r="D107" s="224" t="s">
        <v>126</v>
      </c>
      <c r="E107" s="42"/>
      <c r="F107" s="225" t="s">
        <v>360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126</v>
      </c>
      <c r="AU107" s="19" t="s">
        <v>79</v>
      </c>
    </row>
    <row r="108" spans="1:65" s="2" customFormat="1" ht="24.15" customHeight="1">
      <c r="A108" s="40"/>
      <c r="B108" s="41"/>
      <c r="C108" s="206" t="s">
        <v>135</v>
      </c>
      <c r="D108" s="206" t="s">
        <v>115</v>
      </c>
      <c r="E108" s="207" t="s">
        <v>361</v>
      </c>
      <c r="F108" s="208" t="s">
        <v>362</v>
      </c>
      <c r="G108" s="209" t="s">
        <v>272</v>
      </c>
      <c r="H108" s="210">
        <v>3.5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40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119</v>
      </c>
      <c r="AT108" s="217" t="s">
        <v>115</v>
      </c>
      <c r="AU108" s="217" t="s">
        <v>79</v>
      </c>
      <c r="AY108" s="19" t="s">
        <v>113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119</v>
      </c>
      <c r="BM108" s="217" t="s">
        <v>8</v>
      </c>
    </row>
    <row r="109" spans="1:47" s="2" customFormat="1" ht="12">
      <c r="A109" s="40"/>
      <c r="B109" s="41"/>
      <c r="C109" s="42"/>
      <c r="D109" s="219" t="s">
        <v>120</v>
      </c>
      <c r="E109" s="42"/>
      <c r="F109" s="220" t="s">
        <v>362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120</v>
      </c>
      <c r="AU109" s="19" t="s">
        <v>79</v>
      </c>
    </row>
    <row r="110" spans="1:63" s="12" customFormat="1" ht="25.9" customHeight="1">
      <c r="A110" s="12"/>
      <c r="B110" s="190"/>
      <c r="C110" s="191"/>
      <c r="D110" s="192" t="s">
        <v>68</v>
      </c>
      <c r="E110" s="193" t="s">
        <v>220</v>
      </c>
      <c r="F110" s="193" t="s">
        <v>363</v>
      </c>
      <c r="G110" s="191"/>
      <c r="H110" s="191"/>
      <c r="I110" s="194"/>
      <c r="J110" s="195">
        <f>BK110</f>
        <v>0</v>
      </c>
      <c r="K110" s="191"/>
      <c r="L110" s="196"/>
      <c r="M110" s="197"/>
      <c r="N110" s="198"/>
      <c r="O110" s="198"/>
      <c r="P110" s="199">
        <f>P111+P124</f>
        <v>0</v>
      </c>
      <c r="Q110" s="198"/>
      <c r="R110" s="199">
        <f>R111+R124</f>
        <v>0</v>
      </c>
      <c r="S110" s="198"/>
      <c r="T110" s="200">
        <f>T111+T124</f>
        <v>0.63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131</v>
      </c>
      <c r="AT110" s="202" t="s">
        <v>68</v>
      </c>
      <c r="AU110" s="202" t="s">
        <v>69</v>
      </c>
      <c r="AY110" s="201" t="s">
        <v>113</v>
      </c>
      <c r="BK110" s="203">
        <f>BK111+BK124</f>
        <v>0</v>
      </c>
    </row>
    <row r="111" spans="1:63" s="12" customFormat="1" ht="22.8" customHeight="1">
      <c r="A111" s="12"/>
      <c r="B111" s="190"/>
      <c r="C111" s="191"/>
      <c r="D111" s="192" t="s">
        <v>68</v>
      </c>
      <c r="E111" s="204" t="s">
        <v>364</v>
      </c>
      <c r="F111" s="204" t="s">
        <v>365</v>
      </c>
      <c r="G111" s="191"/>
      <c r="H111" s="191"/>
      <c r="I111" s="194"/>
      <c r="J111" s="205">
        <f>BK111</f>
        <v>0</v>
      </c>
      <c r="K111" s="191"/>
      <c r="L111" s="196"/>
      <c r="M111" s="197"/>
      <c r="N111" s="198"/>
      <c r="O111" s="198"/>
      <c r="P111" s="199">
        <f>SUM(P112:P123)</f>
        <v>0</v>
      </c>
      <c r="Q111" s="198"/>
      <c r="R111" s="199">
        <f>SUM(R112:R123)</f>
        <v>0</v>
      </c>
      <c r="S111" s="198"/>
      <c r="T111" s="200">
        <f>SUM(T112:T123)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131</v>
      </c>
      <c r="AT111" s="202" t="s">
        <v>68</v>
      </c>
      <c r="AU111" s="202" t="s">
        <v>77</v>
      </c>
      <c r="AY111" s="201" t="s">
        <v>113</v>
      </c>
      <c r="BK111" s="203">
        <f>SUM(BK112:BK123)</f>
        <v>0</v>
      </c>
    </row>
    <row r="112" spans="1:65" s="2" customFormat="1" ht="16.5" customHeight="1">
      <c r="A112" s="40"/>
      <c r="B112" s="41"/>
      <c r="C112" s="206" t="s">
        <v>161</v>
      </c>
      <c r="D112" s="206" t="s">
        <v>115</v>
      </c>
      <c r="E112" s="207" t="s">
        <v>366</v>
      </c>
      <c r="F112" s="208" t="s">
        <v>367</v>
      </c>
      <c r="G112" s="209" t="s">
        <v>184</v>
      </c>
      <c r="H112" s="210">
        <v>144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40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318</v>
      </c>
      <c r="AT112" s="217" t="s">
        <v>115</v>
      </c>
      <c r="AU112" s="217" t="s">
        <v>79</v>
      </c>
      <c r="AY112" s="19" t="s">
        <v>113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318</v>
      </c>
      <c r="BM112" s="217" t="s">
        <v>164</v>
      </c>
    </row>
    <row r="113" spans="1:47" s="2" customFormat="1" ht="12">
      <c r="A113" s="40"/>
      <c r="B113" s="41"/>
      <c r="C113" s="42"/>
      <c r="D113" s="219" t="s">
        <v>120</v>
      </c>
      <c r="E113" s="42"/>
      <c r="F113" s="220" t="s">
        <v>367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120</v>
      </c>
      <c r="AU113" s="19" t="s">
        <v>79</v>
      </c>
    </row>
    <row r="114" spans="1:51" s="13" customFormat="1" ht="12">
      <c r="A114" s="13"/>
      <c r="B114" s="226"/>
      <c r="C114" s="227"/>
      <c r="D114" s="219" t="s">
        <v>128</v>
      </c>
      <c r="E114" s="228" t="s">
        <v>19</v>
      </c>
      <c r="F114" s="229" t="s">
        <v>368</v>
      </c>
      <c r="G114" s="227"/>
      <c r="H114" s="230">
        <v>144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128</v>
      </c>
      <c r="AU114" s="236" t="s">
        <v>79</v>
      </c>
      <c r="AV114" s="13" t="s">
        <v>79</v>
      </c>
      <c r="AW114" s="13" t="s">
        <v>31</v>
      </c>
      <c r="AX114" s="13" t="s">
        <v>69</v>
      </c>
      <c r="AY114" s="236" t="s">
        <v>113</v>
      </c>
    </row>
    <row r="115" spans="1:51" s="14" customFormat="1" ht="12">
      <c r="A115" s="14"/>
      <c r="B115" s="237"/>
      <c r="C115" s="238"/>
      <c r="D115" s="219" t="s">
        <v>128</v>
      </c>
      <c r="E115" s="239" t="s">
        <v>19</v>
      </c>
      <c r="F115" s="240" t="s">
        <v>130</v>
      </c>
      <c r="G115" s="238"/>
      <c r="H115" s="241">
        <v>144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128</v>
      </c>
      <c r="AU115" s="247" t="s">
        <v>79</v>
      </c>
      <c r="AV115" s="14" t="s">
        <v>119</v>
      </c>
      <c r="AW115" s="14" t="s">
        <v>31</v>
      </c>
      <c r="AX115" s="14" t="s">
        <v>77</v>
      </c>
      <c r="AY115" s="247" t="s">
        <v>113</v>
      </c>
    </row>
    <row r="116" spans="1:65" s="2" customFormat="1" ht="24.15" customHeight="1">
      <c r="A116" s="40"/>
      <c r="B116" s="41"/>
      <c r="C116" s="259" t="s">
        <v>142</v>
      </c>
      <c r="D116" s="259" t="s">
        <v>220</v>
      </c>
      <c r="E116" s="260" t="s">
        <v>369</v>
      </c>
      <c r="F116" s="261" t="s">
        <v>370</v>
      </c>
      <c r="G116" s="262" t="s">
        <v>184</v>
      </c>
      <c r="H116" s="263">
        <v>144</v>
      </c>
      <c r="I116" s="264"/>
      <c r="J116" s="265">
        <f>ROUND(I116*H116,2)</f>
        <v>0</v>
      </c>
      <c r="K116" s="261" t="s">
        <v>19</v>
      </c>
      <c r="L116" s="266"/>
      <c r="M116" s="267" t="s">
        <v>19</v>
      </c>
      <c r="N116" s="268" t="s">
        <v>40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371</v>
      </c>
      <c r="AT116" s="217" t="s">
        <v>220</v>
      </c>
      <c r="AU116" s="217" t="s">
        <v>79</v>
      </c>
      <c r="AY116" s="19" t="s">
        <v>113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77</v>
      </c>
      <c r="BK116" s="218">
        <f>ROUND(I116*H116,2)</f>
        <v>0</v>
      </c>
      <c r="BL116" s="19" t="s">
        <v>318</v>
      </c>
      <c r="BM116" s="217" t="s">
        <v>171</v>
      </c>
    </row>
    <row r="117" spans="1:47" s="2" customFormat="1" ht="12">
      <c r="A117" s="40"/>
      <c r="B117" s="41"/>
      <c r="C117" s="42"/>
      <c r="D117" s="219" t="s">
        <v>120</v>
      </c>
      <c r="E117" s="42"/>
      <c r="F117" s="220" t="s">
        <v>370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120</v>
      </c>
      <c r="AU117" s="19" t="s">
        <v>79</v>
      </c>
    </row>
    <row r="118" spans="1:65" s="2" customFormat="1" ht="16.5" customHeight="1">
      <c r="A118" s="40"/>
      <c r="B118" s="41"/>
      <c r="C118" s="206" t="s">
        <v>174</v>
      </c>
      <c r="D118" s="206" t="s">
        <v>115</v>
      </c>
      <c r="E118" s="207" t="s">
        <v>372</v>
      </c>
      <c r="F118" s="208" t="s">
        <v>373</v>
      </c>
      <c r="G118" s="209" t="s">
        <v>184</v>
      </c>
      <c r="H118" s="210">
        <v>130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40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318</v>
      </c>
      <c r="AT118" s="217" t="s">
        <v>115</v>
      </c>
      <c r="AU118" s="217" t="s">
        <v>79</v>
      </c>
      <c r="AY118" s="19" t="s">
        <v>113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318</v>
      </c>
      <c r="BM118" s="217" t="s">
        <v>177</v>
      </c>
    </row>
    <row r="119" spans="1:47" s="2" customFormat="1" ht="12">
      <c r="A119" s="40"/>
      <c r="B119" s="41"/>
      <c r="C119" s="42"/>
      <c r="D119" s="219" t="s">
        <v>120</v>
      </c>
      <c r="E119" s="42"/>
      <c r="F119" s="220" t="s">
        <v>373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120</v>
      </c>
      <c r="AU119" s="19" t="s">
        <v>79</v>
      </c>
    </row>
    <row r="120" spans="1:51" s="13" customFormat="1" ht="12">
      <c r="A120" s="13"/>
      <c r="B120" s="226"/>
      <c r="C120" s="227"/>
      <c r="D120" s="219" t="s">
        <v>128</v>
      </c>
      <c r="E120" s="228" t="s">
        <v>19</v>
      </c>
      <c r="F120" s="229" t="s">
        <v>374</v>
      </c>
      <c r="G120" s="227"/>
      <c r="H120" s="230">
        <v>130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128</v>
      </c>
      <c r="AU120" s="236" t="s">
        <v>79</v>
      </c>
      <c r="AV120" s="13" t="s">
        <v>79</v>
      </c>
      <c r="AW120" s="13" t="s">
        <v>31</v>
      </c>
      <c r="AX120" s="13" t="s">
        <v>69</v>
      </c>
      <c r="AY120" s="236" t="s">
        <v>113</v>
      </c>
    </row>
    <row r="121" spans="1:51" s="14" customFormat="1" ht="12">
      <c r="A121" s="14"/>
      <c r="B121" s="237"/>
      <c r="C121" s="238"/>
      <c r="D121" s="219" t="s">
        <v>128</v>
      </c>
      <c r="E121" s="239" t="s">
        <v>19</v>
      </c>
      <c r="F121" s="240" t="s">
        <v>130</v>
      </c>
      <c r="G121" s="238"/>
      <c r="H121" s="241">
        <v>130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128</v>
      </c>
      <c r="AU121" s="247" t="s">
        <v>79</v>
      </c>
      <c r="AV121" s="14" t="s">
        <v>119</v>
      </c>
      <c r="AW121" s="14" t="s">
        <v>31</v>
      </c>
      <c r="AX121" s="14" t="s">
        <v>77</v>
      </c>
      <c r="AY121" s="247" t="s">
        <v>113</v>
      </c>
    </row>
    <row r="122" spans="1:65" s="2" customFormat="1" ht="16.5" customHeight="1">
      <c r="A122" s="40"/>
      <c r="B122" s="41"/>
      <c r="C122" s="206" t="s">
        <v>151</v>
      </c>
      <c r="D122" s="206" t="s">
        <v>115</v>
      </c>
      <c r="E122" s="207" t="s">
        <v>375</v>
      </c>
      <c r="F122" s="208" t="s">
        <v>376</v>
      </c>
      <c r="G122" s="209" t="s">
        <v>184</v>
      </c>
      <c r="H122" s="210">
        <v>136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40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318</v>
      </c>
      <c r="AT122" s="217" t="s">
        <v>115</v>
      </c>
      <c r="AU122" s="217" t="s">
        <v>79</v>
      </c>
      <c r="AY122" s="19" t="s">
        <v>113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318</v>
      </c>
      <c r="BM122" s="217" t="s">
        <v>185</v>
      </c>
    </row>
    <row r="123" spans="1:47" s="2" customFormat="1" ht="12">
      <c r="A123" s="40"/>
      <c r="B123" s="41"/>
      <c r="C123" s="42"/>
      <c r="D123" s="219" t="s">
        <v>120</v>
      </c>
      <c r="E123" s="42"/>
      <c r="F123" s="220" t="s">
        <v>376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120</v>
      </c>
      <c r="AU123" s="19" t="s">
        <v>79</v>
      </c>
    </row>
    <row r="124" spans="1:63" s="12" customFormat="1" ht="22.8" customHeight="1">
      <c r="A124" s="12"/>
      <c r="B124" s="190"/>
      <c r="C124" s="191"/>
      <c r="D124" s="192" t="s">
        <v>68</v>
      </c>
      <c r="E124" s="204" t="s">
        <v>377</v>
      </c>
      <c r="F124" s="204" t="s">
        <v>378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SUM(P125:P140)</f>
        <v>0</v>
      </c>
      <c r="Q124" s="198"/>
      <c r="R124" s="199">
        <f>SUM(R125:R140)</f>
        <v>0</v>
      </c>
      <c r="S124" s="198"/>
      <c r="T124" s="200">
        <f>SUM(T125:T140)</f>
        <v>0.63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131</v>
      </c>
      <c r="AT124" s="202" t="s">
        <v>68</v>
      </c>
      <c r="AU124" s="202" t="s">
        <v>77</v>
      </c>
      <c r="AY124" s="201" t="s">
        <v>113</v>
      </c>
      <c r="BK124" s="203">
        <f>SUM(BK125:BK140)</f>
        <v>0</v>
      </c>
    </row>
    <row r="125" spans="1:65" s="2" customFormat="1" ht="21.75" customHeight="1">
      <c r="A125" s="40"/>
      <c r="B125" s="41"/>
      <c r="C125" s="206" t="s">
        <v>193</v>
      </c>
      <c r="D125" s="206" t="s">
        <v>115</v>
      </c>
      <c r="E125" s="207" t="s">
        <v>379</v>
      </c>
      <c r="F125" s="208" t="s">
        <v>380</v>
      </c>
      <c r="G125" s="209" t="s">
        <v>184</v>
      </c>
      <c r="H125" s="210">
        <v>14</v>
      </c>
      <c r="I125" s="211"/>
      <c r="J125" s="212">
        <f>ROUND(I125*H125,2)</f>
        <v>0</v>
      </c>
      <c r="K125" s="208" t="s">
        <v>124</v>
      </c>
      <c r="L125" s="46"/>
      <c r="M125" s="213" t="s">
        <v>19</v>
      </c>
      <c r="N125" s="214" t="s">
        <v>40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0.045</v>
      </c>
      <c r="T125" s="216">
        <f>S125*H125</f>
        <v>0.63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318</v>
      </c>
      <c r="AT125" s="217" t="s">
        <v>115</v>
      </c>
      <c r="AU125" s="217" t="s">
        <v>79</v>
      </c>
      <c r="AY125" s="19" t="s">
        <v>113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77</v>
      </c>
      <c r="BK125" s="218">
        <f>ROUND(I125*H125,2)</f>
        <v>0</v>
      </c>
      <c r="BL125" s="19" t="s">
        <v>318</v>
      </c>
      <c r="BM125" s="217" t="s">
        <v>196</v>
      </c>
    </row>
    <row r="126" spans="1:47" s="2" customFormat="1" ht="12">
      <c r="A126" s="40"/>
      <c r="B126" s="41"/>
      <c r="C126" s="42"/>
      <c r="D126" s="219" t="s">
        <v>120</v>
      </c>
      <c r="E126" s="42"/>
      <c r="F126" s="220" t="s">
        <v>381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120</v>
      </c>
      <c r="AU126" s="19" t="s">
        <v>79</v>
      </c>
    </row>
    <row r="127" spans="1:47" s="2" customFormat="1" ht="12">
      <c r="A127" s="40"/>
      <c r="B127" s="41"/>
      <c r="C127" s="42"/>
      <c r="D127" s="224" t="s">
        <v>126</v>
      </c>
      <c r="E127" s="42"/>
      <c r="F127" s="225" t="s">
        <v>382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126</v>
      </c>
      <c r="AU127" s="19" t="s">
        <v>79</v>
      </c>
    </row>
    <row r="128" spans="1:51" s="13" customFormat="1" ht="12">
      <c r="A128" s="13"/>
      <c r="B128" s="226"/>
      <c r="C128" s="227"/>
      <c r="D128" s="219" t="s">
        <v>128</v>
      </c>
      <c r="E128" s="228" t="s">
        <v>19</v>
      </c>
      <c r="F128" s="229" t="s">
        <v>383</v>
      </c>
      <c r="G128" s="227"/>
      <c r="H128" s="230">
        <v>14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128</v>
      </c>
      <c r="AU128" s="236" t="s">
        <v>79</v>
      </c>
      <c r="AV128" s="13" t="s">
        <v>79</v>
      </c>
      <c r="AW128" s="13" t="s">
        <v>31</v>
      </c>
      <c r="AX128" s="13" t="s">
        <v>69</v>
      </c>
      <c r="AY128" s="236" t="s">
        <v>113</v>
      </c>
    </row>
    <row r="129" spans="1:51" s="14" customFormat="1" ht="12">
      <c r="A129" s="14"/>
      <c r="B129" s="237"/>
      <c r="C129" s="238"/>
      <c r="D129" s="219" t="s">
        <v>128</v>
      </c>
      <c r="E129" s="239" t="s">
        <v>19</v>
      </c>
      <c r="F129" s="240" t="s">
        <v>130</v>
      </c>
      <c r="G129" s="238"/>
      <c r="H129" s="241">
        <v>14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128</v>
      </c>
      <c r="AU129" s="247" t="s">
        <v>79</v>
      </c>
      <c r="AV129" s="14" t="s">
        <v>119</v>
      </c>
      <c r="AW129" s="14" t="s">
        <v>31</v>
      </c>
      <c r="AX129" s="14" t="s">
        <v>77</v>
      </c>
      <c r="AY129" s="247" t="s">
        <v>113</v>
      </c>
    </row>
    <row r="130" spans="1:65" s="2" customFormat="1" ht="16.5" customHeight="1">
      <c r="A130" s="40"/>
      <c r="B130" s="41"/>
      <c r="C130" s="206" t="s">
        <v>8</v>
      </c>
      <c r="D130" s="206" t="s">
        <v>115</v>
      </c>
      <c r="E130" s="207" t="s">
        <v>384</v>
      </c>
      <c r="F130" s="208" t="s">
        <v>385</v>
      </c>
      <c r="G130" s="209" t="s">
        <v>272</v>
      </c>
      <c r="H130" s="210">
        <v>0.26</v>
      </c>
      <c r="I130" s="211"/>
      <c r="J130" s="212">
        <f>ROUND(I130*H130,2)</f>
        <v>0</v>
      </c>
      <c r="K130" s="208" t="s">
        <v>124</v>
      </c>
      <c r="L130" s="46"/>
      <c r="M130" s="213" t="s">
        <v>19</v>
      </c>
      <c r="N130" s="214" t="s">
        <v>40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318</v>
      </c>
      <c r="AT130" s="217" t="s">
        <v>115</v>
      </c>
      <c r="AU130" s="217" t="s">
        <v>79</v>
      </c>
      <c r="AY130" s="19" t="s">
        <v>113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77</v>
      </c>
      <c r="BK130" s="218">
        <f>ROUND(I130*H130,2)</f>
        <v>0</v>
      </c>
      <c r="BL130" s="19" t="s">
        <v>318</v>
      </c>
      <c r="BM130" s="217" t="s">
        <v>201</v>
      </c>
    </row>
    <row r="131" spans="1:47" s="2" customFormat="1" ht="12">
      <c r="A131" s="40"/>
      <c r="B131" s="41"/>
      <c r="C131" s="42"/>
      <c r="D131" s="219" t="s">
        <v>120</v>
      </c>
      <c r="E131" s="42"/>
      <c r="F131" s="220" t="s">
        <v>386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120</v>
      </c>
      <c r="AU131" s="19" t="s">
        <v>79</v>
      </c>
    </row>
    <row r="132" spans="1:47" s="2" customFormat="1" ht="12">
      <c r="A132" s="40"/>
      <c r="B132" s="41"/>
      <c r="C132" s="42"/>
      <c r="D132" s="224" t="s">
        <v>126</v>
      </c>
      <c r="E132" s="42"/>
      <c r="F132" s="225" t="s">
        <v>387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126</v>
      </c>
      <c r="AU132" s="19" t="s">
        <v>79</v>
      </c>
    </row>
    <row r="133" spans="1:65" s="2" customFormat="1" ht="16.5" customHeight="1">
      <c r="A133" s="40"/>
      <c r="B133" s="41"/>
      <c r="C133" s="206" t="s">
        <v>204</v>
      </c>
      <c r="D133" s="206" t="s">
        <v>115</v>
      </c>
      <c r="E133" s="207" t="s">
        <v>388</v>
      </c>
      <c r="F133" s="208" t="s">
        <v>389</v>
      </c>
      <c r="G133" s="209" t="s">
        <v>272</v>
      </c>
      <c r="H133" s="210">
        <v>3.12</v>
      </c>
      <c r="I133" s="211"/>
      <c r="J133" s="212">
        <f>ROUND(I133*H133,2)</f>
        <v>0</v>
      </c>
      <c r="K133" s="208" t="s">
        <v>124</v>
      </c>
      <c r="L133" s="46"/>
      <c r="M133" s="213" t="s">
        <v>19</v>
      </c>
      <c r="N133" s="214" t="s">
        <v>40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318</v>
      </c>
      <c r="AT133" s="217" t="s">
        <v>115</v>
      </c>
      <c r="AU133" s="217" t="s">
        <v>79</v>
      </c>
      <c r="AY133" s="19" t="s">
        <v>113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77</v>
      </c>
      <c r="BK133" s="218">
        <f>ROUND(I133*H133,2)</f>
        <v>0</v>
      </c>
      <c r="BL133" s="19" t="s">
        <v>318</v>
      </c>
      <c r="BM133" s="217" t="s">
        <v>207</v>
      </c>
    </row>
    <row r="134" spans="1:47" s="2" customFormat="1" ht="12">
      <c r="A134" s="40"/>
      <c r="B134" s="41"/>
      <c r="C134" s="42"/>
      <c r="D134" s="219" t="s">
        <v>120</v>
      </c>
      <c r="E134" s="42"/>
      <c r="F134" s="220" t="s">
        <v>390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120</v>
      </c>
      <c r="AU134" s="19" t="s">
        <v>79</v>
      </c>
    </row>
    <row r="135" spans="1:47" s="2" customFormat="1" ht="12">
      <c r="A135" s="40"/>
      <c r="B135" s="41"/>
      <c r="C135" s="42"/>
      <c r="D135" s="224" t="s">
        <v>126</v>
      </c>
      <c r="E135" s="42"/>
      <c r="F135" s="225" t="s">
        <v>391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126</v>
      </c>
      <c r="AU135" s="19" t="s">
        <v>79</v>
      </c>
    </row>
    <row r="136" spans="1:51" s="13" customFormat="1" ht="12">
      <c r="A136" s="13"/>
      <c r="B136" s="226"/>
      <c r="C136" s="227"/>
      <c r="D136" s="219" t="s">
        <v>128</v>
      </c>
      <c r="E136" s="228" t="s">
        <v>19</v>
      </c>
      <c r="F136" s="229" t="s">
        <v>392</v>
      </c>
      <c r="G136" s="227"/>
      <c r="H136" s="230">
        <v>3.12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128</v>
      </c>
      <c r="AU136" s="236" t="s">
        <v>79</v>
      </c>
      <c r="AV136" s="13" t="s">
        <v>79</v>
      </c>
      <c r="AW136" s="13" t="s">
        <v>31</v>
      </c>
      <c r="AX136" s="13" t="s">
        <v>69</v>
      </c>
      <c r="AY136" s="236" t="s">
        <v>113</v>
      </c>
    </row>
    <row r="137" spans="1:51" s="14" customFormat="1" ht="12">
      <c r="A137" s="14"/>
      <c r="B137" s="237"/>
      <c r="C137" s="238"/>
      <c r="D137" s="219" t="s">
        <v>128</v>
      </c>
      <c r="E137" s="239" t="s">
        <v>19</v>
      </c>
      <c r="F137" s="240" t="s">
        <v>130</v>
      </c>
      <c r="G137" s="238"/>
      <c r="H137" s="241">
        <v>3.12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128</v>
      </c>
      <c r="AU137" s="247" t="s">
        <v>79</v>
      </c>
      <c r="AV137" s="14" t="s">
        <v>119</v>
      </c>
      <c r="AW137" s="14" t="s">
        <v>31</v>
      </c>
      <c r="AX137" s="14" t="s">
        <v>77</v>
      </c>
      <c r="AY137" s="247" t="s">
        <v>113</v>
      </c>
    </row>
    <row r="138" spans="1:65" s="2" customFormat="1" ht="21.75" customHeight="1">
      <c r="A138" s="40"/>
      <c r="B138" s="41"/>
      <c r="C138" s="206" t="s">
        <v>164</v>
      </c>
      <c r="D138" s="206" t="s">
        <v>115</v>
      </c>
      <c r="E138" s="207" t="s">
        <v>393</v>
      </c>
      <c r="F138" s="208" t="s">
        <v>394</v>
      </c>
      <c r="G138" s="209" t="s">
        <v>272</v>
      </c>
      <c r="H138" s="210">
        <v>0.26</v>
      </c>
      <c r="I138" s="211"/>
      <c r="J138" s="212">
        <f>ROUND(I138*H138,2)</f>
        <v>0</v>
      </c>
      <c r="K138" s="208" t="s">
        <v>124</v>
      </c>
      <c r="L138" s="46"/>
      <c r="M138" s="213" t="s">
        <v>19</v>
      </c>
      <c r="N138" s="214" t="s">
        <v>40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318</v>
      </c>
      <c r="AT138" s="217" t="s">
        <v>115</v>
      </c>
      <c r="AU138" s="217" t="s">
        <v>79</v>
      </c>
      <c r="AY138" s="19" t="s">
        <v>113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318</v>
      </c>
      <c r="BM138" s="217" t="s">
        <v>214</v>
      </c>
    </row>
    <row r="139" spans="1:47" s="2" customFormat="1" ht="12">
      <c r="A139" s="40"/>
      <c r="B139" s="41"/>
      <c r="C139" s="42"/>
      <c r="D139" s="219" t="s">
        <v>120</v>
      </c>
      <c r="E139" s="42"/>
      <c r="F139" s="220" t="s">
        <v>395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120</v>
      </c>
      <c r="AU139" s="19" t="s">
        <v>79</v>
      </c>
    </row>
    <row r="140" spans="1:47" s="2" customFormat="1" ht="12">
      <c r="A140" s="40"/>
      <c r="B140" s="41"/>
      <c r="C140" s="42"/>
      <c r="D140" s="224" t="s">
        <v>126</v>
      </c>
      <c r="E140" s="42"/>
      <c r="F140" s="225" t="s">
        <v>396</v>
      </c>
      <c r="G140" s="42"/>
      <c r="H140" s="42"/>
      <c r="I140" s="221"/>
      <c r="J140" s="42"/>
      <c r="K140" s="42"/>
      <c r="L140" s="46"/>
      <c r="M140" s="269"/>
      <c r="N140" s="270"/>
      <c r="O140" s="271"/>
      <c r="P140" s="271"/>
      <c r="Q140" s="271"/>
      <c r="R140" s="271"/>
      <c r="S140" s="271"/>
      <c r="T140" s="272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126</v>
      </c>
      <c r="AU140" s="19" t="s">
        <v>79</v>
      </c>
    </row>
    <row r="141" spans="1:31" s="2" customFormat="1" ht="6.95" customHeight="1">
      <c r="A141" s="40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46"/>
      <c r="M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</sheetData>
  <sheetProtection password="D0DA" sheet="1" objects="1" scenarios="1" formatColumns="0" formatRows="0" autoFilter="0"/>
  <autoFilter ref="C85:K14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101" r:id="rId1" display="https://podminky.urs.cz/item/CS_URS_2024_01/997221561"/>
    <hyperlink ref="F104" r:id="rId2" display="https://podminky.urs.cz/item/CS_URS_2024_01/997221569"/>
    <hyperlink ref="F107" r:id="rId3" display="https://podminky.urs.cz/item/CS_URS_2024_01/997221611"/>
    <hyperlink ref="F127" r:id="rId4" display="https://podminky.urs.cz/item/CS_URS_2024_01/468131121"/>
    <hyperlink ref="F132" r:id="rId5" display="https://podminky.urs.cz/item/CS_URS_2024_01/469972111"/>
    <hyperlink ref="F135" r:id="rId6" display="https://podminky.urs.cz/item/CS_URS_2024_01/469972121"/>
    <hyperlink ref="F140" r:id="rId7" display="https://podminky.urs.cz/item/CS_URS_2024_01/46997311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Sanace skalního zářezu Hodkovice nad Mohelkou - Rychnov u Jablonce n. N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9. 1. 2024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ROUND((SUM(BE83:BE100)),2)</f>
        <v>0</v>
      </c>
      <c r="G33" s="40"/>
      <c r="H33" s="40"/>
      <c r="I33" s="150">
        <v>0.21</v>
      </c>
      <c r="J33" s="149">
        <f>ROUND(((SUM(BE83:BE100))*I33),2)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ROUND((SUM(BF83:BF100)),2)</f>
        <v>0</v>
      </c>
      <c r="G34" s="40"/>
      <c r="H34" s="40"/>
      <c r="I34" s="150">
        <v>0.12</v>
      </c>
      <c r="J34" s="149">
        <f>ROUND(((SUM(BF83:BF100))*I34),2)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ROUND((SUM(BG83:BG100)),2)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ROUND((SUM(BH83:BH100)),2)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ROUND((SUM(BI83:BI100)),2)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Sanace skalního zářezu Hodkovice nad Mohelkou - Rychnov u Jablonce n. N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VON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9. 1. 2024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398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399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400</v>
      </c>
      <c r="E62" s="176"/>
      <c r="F62" s="176"/>
      <c r="G62" s="176"/>
      <c r="H62" s="176"/>
      <c r="I62" s="176"/>
      <c r="J62" s="177">
        <f>J92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401</v>
      </c>
      <c r="E63" s="176"/>
      <c r="F63" s="176"/>
      <c r="G63" s="176"/>
      <c r="H63" s="176"/>
      <c r="I63" s="176"/>
      <c r="J63" s="177">
        <f>J96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98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Sanace skalního zářezu Hodkovice nad Mohelkou - Rychnov u Jablonce n. N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87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 03 - VON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 xml:space="preserve"> </v>
      </c>
      <c r="G77" s="42"/>
      <c r="H77" s="42"/>
      <c r="I77" s="34" t="s">
        <v>23</v>
      </c>
      <c r="J77" s="74" t="str">
        <f>IF(J12="","",J12)</f>
        <v>9. 1. 2024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 xml:space="preserve"> </v>
      </c>
      <c r="G79" s="42"/>
      <c r="H79" s="42"/>
      <c r="I79" s="34" t="s">
        <v>30</v>
      </c>
      <c r="J79" s="38" t="str">
        <f>E21</f>
        <v xml:space="preserve">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28</v>
      </c>
      <c r="D80" s="42"/>
      <c r="E80" s="42"/>
      <c r="F80" s="29" t="str">
        <f>IF(E18="","",E18)</f>
        <v>Vyplň údaj</v>
      </c>
      <c r="G80" s="42"/>
      <c r="H80" s="42"/>
      <c r="I80" s="34" t="s">
        <v>32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99</v>
      </c>
      <c r="D82" s="182" t="s">
        <v>54</v>
      </c>
      <c r="E82" s="182" t="s">
        <v>50</v>
      </c>
      <c r="F82" s="182" t="s">
        <v>51</v>
      </c>
      <c r="G82" s="182" t="s">
        <v>100</v>
      </c>
      <c r="H82" s="182" t="s">
        <v>101</v>
      </c>
      <c r="I82" s="182" t="s">
        <v>102</v>
      </c>
      <c r="J82" s="182" t="s">
        <v>91</v>
      </c>
      <c r="K82" s="183" t="s">
        <v>103</v>
      </c>
      <c r="L82" s="184"/>
      <c r="M82" s="94" t="s">
        <v>19</v>
      </c>
      <c r="N82" s="95" t="s">
        <v>39</v>
      </c>
      <c r="O82" s="95" t="s">
        <v>104</v>
      </c>
      <c r="P82" s="95" t="s">
        <v>105</v>
      </c>
      <c r="Q82" s="95" t="s">
        <v>106</v>
      </c>
      <c r="R82" s="95" t="s">
        <v>107</v>
      </c>
      <c r="S82" s="95" t="s">
        <v>108</v>
      </c>
      <c r="T82" s="96" t="s">
        <v>109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110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68</v>
      </c>
      <c r="AU83" s="19" t="s">
        <v>92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68</v>
      </c>
      <c r="E84" s="193" t="s">
        <v>402</v>
      </c>
      <c r="F84" s="193" t="s">
        <v>403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P85+P92+P96</f>
        <v>0</v>
      </c>
      <c r="Q84" s="198"/>
      <c r="R84" s="199">
        <f>R85+R92+R96</f>
        <v>0</v>
      </c>
      <c r="S84" s="198"/>
      <c r="T84" s="200">
        <f>T85+T92+T96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148</v>
      </c>
      <c r="AT84" s="202" t="s">
        <v>68</v>
      </c>
      <c r="AU84" s="202" t="s">
        <v>69</v>
      </c>
      <c r="AY84" s="201" t="s">
        <v>113</v>
      </c>
      <c r="BK84" s="203">
        <f>BK85+BK92+BK96</f>
        <v>0</v>
      </c>
    </row>
    <row r="85" spans="1:63" s="12" customFormat="1" ht="22.8" customHeight="1">
      <c r="A85" s="12"/>
      <c r="B85" s="190"/>
      <c r="C85" s="191"/>
      <c r="D85" s="192" t="s">
        <v>68</v>
      </c>
      <c r="E85" s="204" t="s">
        <v>404</v>
      </c>
      <c r="F85" s="204" t="s">
        <v>405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SUM(P86:P91)</f>
        <v>0</v>
      </c>
      <c r="Q85" s="198"/>
      <c r="R85" s="199">
        <f>SUM(R86:R91)</f>
        <v>0</v>
      </c>
      <c r="S85" s="198"/>
      <c r="T85" s="200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148</v>
      </c>
      <c r="AT85" s="202" t="s">
        <v>68</v>
      </c>
      <c r="AU85" s="202" t="s">
        <v>77</v>
      </c>
      <c r="AY85" s="201" t="s">
        <v>113</v>
      </c>
      <c r="BK85" s="203">
        <f>SUM(BK86:BK91)</f>
        <v>0</v>
      </c>
    </row>
    <row r="86" spans="1:65" s="2" customFormat="1" ht="16.5" customHeight="1">
      <c r="A86" s="40"/>
      <c r="B86" s="41"/>
      <c r="C86" s="206" t="s">
        <v>77</v>
      </c>
      <c r="D86" s="206" t="s">
        <v>115</v>
      </c>
      <c r="E86" s="207" t="s">
        <v>406</v>
      </c>
      <c r="F86" s="208" t="s">
        <v>407</v>
      </c>
      <c r="G86" s="209" t="s">
        <v>408</v>
      </c>
      <c r="H86" s="210">
        <v>1</v>
      </c>
      <c r="I86" s="211"/>
      <c r="J86" s="212">
        <f>ROUND(I86*H86,2)</f>
        <v>0</v>
      </c>
      <c r="K86" s="208" t="s">
        <v>124</v>
      </c>
      <c r="L86" s="46"/>
      <c r="M86" s="213" t="s">
        <v>19</v>
      </c>
      <c r="N86" s="214" t="s">
        <v>40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409</v>
      </c>
      <c r="AT86" s="217" t="s">
        <v>115</v>
      </c>
      <c r="AU86" s="217" t="s">
        <v>79</v>
      </c>
      <c r="AY86" s="19" t="s">
        <v>113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77</v>
      </c>
      <c r="BK86" s="218">
        <f>ROUND(I86*H86,2)</f>
        <v>0</v>
      </c>
      <c r="BL86" s="19" t="s">
        <v>409</v>
      </c>
      <c r="BM86" s="217" t="s">
        <v>410</v>
      </c>
    </row>
    <row r="87" spans="1:47" s="2" customFormat="1" ht="12">
      <c r="A87" s="40"/>
      <c r="B87" s="41"/>
      <c r="C87" s="42"/>
      <c r="D87" s="219" t="s">
        <v>120</v>
      </c>
      <c r="E87" s="42"/>
      <c r="F87" s="220" t="s">
        <v>407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120</v>
      </c>
      <c r="AU87" s="19" t="s">
        <v>79</v>
      </c>
    </row>
    <row r="88" spans="1:47" s="2" customFormat="1" ht="12">
      <c r="A88" s="40"/>
      <c r="B88" s="41"/>
      <c r="C88" s="42"/>
      <c r="D88" s="224" t="s">
        <v>126</v>
      </c>
      <c r="E88" s="42"/>
      <c r="F88" s="225" t="s">
        <v>411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126</v>
      </c>
      <c r="AU88" s="19" t="s">
        <v>79</v>
      </c>
    </row>
    <row r="89" spans="1:65" s="2" customFormat="1" ht="16.5" customHeight="1">
      <c r="A89" s="40"/>
      <c r="B89" s="41"/>
      <c r="C89" s="206" t="s">
        <v>79</v>
      </c>
      <c r="D89" s="206" t="s">
        <v>115</v>
      </c>
      <c r="E89" s="207" t="s">
        <v>412</v>
      </c>
      <c r="F89" s="208" t="s">
        <v>413</v>
      </c>
      <c r="G89" s="209" t="s">
        <v>408</v>
      </c>
      <c r="H89" s="210">
        <v>1</v>
      </c>
      <c r="I89" s="211"/>
      <c r="J89" s="212">
        <f>ROUND(I89*H89,2)</f>
        <v>0</v>
      </c>
      <c r="K89" s="208" t="s">
        <v>124</v>
      </c>
      <c r="L89" s="46"/>
      <c r="M89" s="213" t="s">
        <v>19</v>
      </c>
      <c r="N89" s="214" t="s">
        <v>40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409</v>
      </c>
      <c r="AT89" s="217" t="s">
        <v>115</v>
      </c>
      <c r="AU89" s="217" t="s">
        <v>79</v>
      </c>
      <c r="AY89" s="19" t="s">
        <v>113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409</v>
      </c>
      <c r="BM89" s="217" t="s">
        <v>414</v>
      </c>
    </row>
    <row r="90" spans="1:47" s="2" customFormat="1" ht="12">
      <c r="A90" s="40"/>
      <c r="B90" s="41"/>
      <c r="C90" s="42"/>
      <c r="D90" s="219" t="s">
        <v>120</v>
      </c>
      <c r="E90" s="42"/>
      <c r="F90" s="220" t="s">
        <v>413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120</v>
      </c>
      <c r="AU90" s="19" t="s">
        <v>79</v>
      </c>
    </row>
    <row r="91" spans="1:47" s="2" customFormat="1" ht="12">
      <c r="A91" s="40"/>
      <c r="B91" s="41"/>
      <c r="C91" s="42"/>
      <c r="D91" s="224" t="s">
        <v>126</v>
      </c>
      <c r="E91" s="42"/>
      <c r="F91" s="225" t="s">
        <v>415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126</v>
      </c>
      <c r="AU91" s="19" t="s">
        <v>79</v>
      </c>
    </row>
    <row r="92" spans="1:63" s="12" customFormat="1" ht="22.8" customHeight="1">
      <c r="A92" s="12"/>
      <c r="B92" s="190"/>
      <c r="C92" s="191"/>
      <c r="D92" s="192" t="s">
        <v>68</v>
      </c>
      <c r="E92" s="204" t="s">
        <v>416</v>
      </c>
      <c r="F92" s="204" t="s">
        <v>417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SUM(P93:P95)</f>
        <v>0</v>
      </c>
      <c r="Q92" s="198"/>
      <c r="R92" s="199">
        <f>SUM(R93:R95)</f>
        <v>0</v>
      </c>
      <c r="S92" s="198"/>
      <c r="T92" s="200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148</v>
      </c>
      <c r="AT92" s="202" t="s">
        <v>68</v>
      </c>
      <c r="AU92" s="202" t="s">
        <v>77</v>
      </c>
      <c r="AY92" s="201" t="s">
        <v>113</v>
      </c>
      <c r="BK92" s="203">
        <f>SUM(BK93:BK95)</f>
        <v>0</v>
      </c>
    </row>
    <row r="93" spans="1:65" s="2" customFormat="1" ht="16.5" customHeight="1">
      <c r="A93" s="40"/>
      <c r="B93" s="41"/>
      <c r="C93" s="206" t="s">
        <v>131</v>
      </c>
      <c r="D93" s="206" t="s">
        <v>115</v>
      </c>
      <c r="E93" s="207" t="s">
        <v>418</v>
      </c>
      <c r="F93" s="208" t="s">
        <v>417</v>
      </c>
      <c r="G93" s="209" t="s">
        <v>408</v>
      </c>
      <c r="H93" s="210">
        <v>1</v>
      </c>
      <c r="I93" s="211"/>
      <c r="J93" s="212">
        <f>ROUND(I93*H93,2)</f>
        <v>0</v>
      </c>
      <c r="K93" s="208" t="s">
        <v>124</v>
      </c>
      <c r="L93" s="46"/>
      <c r="M93" s="213" t="s">
        <v>19</v>
      </c>
      <c r="N93" s="214" t="s">
        <v>40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409</v>
      </c>
      <c r="AT93" s="217" t="s">
        <v>115</v>
      </c>
      <c r="AU93" s="217" t="s">
        <v>79</v>
      </c>
      <c r="AY93" s="19" t="s">
        <v>113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409</v>
      </c>
      <c r="BM93" s="217" t="s">
        <v>419</v>
      </c>
    </row>
    <row r="94" spans="1:47" s="2" customFormat="1" ht="12">
      <c r="A94" s="40"/>
      <c r="B94" s="41"/>
      <c r="C94" s="42"/>
      <c r="D94" s="219" t="s">
        <v>120</v>
      </c>
      <c r="E94" s="42"/>
      <c r="F94" s="220" t="s">
        <v>417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120</v>
      </c>
      <c r="AU94" s="19" t="s">
        <v>79</v>
      </c>
    </row>
    <row r="95" spans="1:47" s="2" customFormat="1" ht="12">
      <c r="A95" s="40"/>
      <c r="B95" s="41"/>
      <c r="C95" s="42"/>
      <c r="D95" s="224" t="s">
        <v>126</v>
      </c>
      <c r="E95" s="42"/>
      <c r="F95" s="225" t="s">
        <v>420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126</v>
      </c>
      <c r="AU95" s="19" t="s">
        <v>79</v>
      </c>
    </row>
    <row r="96" spans="1:63" s="12" customFormat="1" ht="22.8" customHeight="1">
      <c r="A96" s="12"/>
      <c r="B96" s="190"/>
      <c r="C96" s="191"/>
      <c r="D96" s="192" t="s">
        <v>68</v>
      </c>
      <c r="E96" s="204" t="s">
        <v>421</v>
      </c>
      <c r="F96" s="204" t="s">
        <v>422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SUM(P97:P100)</f>
        <v>0</v>
      </c>
      <c r="Q96" s="198"/>
      <c r="R96" s="199">
        <f>SUM(R97:R100)</f>
        <v>0</v>
      </c>
      <c r="S96" s="198"/>
      <c r="T96" s="200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148</v>
      </c>
      <c r="AT96" s="202" t="s">
        <v>68</v>
      </c>
      <c r="AU96" s="202" t="s">
        <v>77</v>
      </c>
      <c r="AY96" s="201" t="s">
        <v>113</v>
      </c>
      <c r="BK96" s="203">
        <f>SUM(BK97:BK100)</f>
        <v>0</v>
      </c>
    </row>
    <row r="97" spans="1:65" s="2" customFormat="1" ht="16.5" customHeight="1">
      <c r="A97" s="40"/>
      <c r="B97" s="41"/>
      <c r="C97" s="206" t="s">
        <v>119</v>
      </c>
      <c r="D97" s="206" t="s">
        <v>115</v>
      </c>
      <c r="E97" s="207" t="s">
        <v>423</v>
      </c>
      <c r="F97" s="208" t="s">
        <v>424</v>
      </c>
      <c r="G97" s="209" t="s">
        <v>408</v>
      </c>
      <c r="H97" s="210">
        <v>1</v>
      </c>
      <c r="I97" s="211"/>
      <c r="J97" s="212">
        <f>ROUND(I97*H97,2)</f>
        <v>0</v>
      </c>
      <c r="K97" s="208" t="s">
        <v>124</v>
      </c>
      <c r="L97" s="46"/>
      <c r="M97" s="213" t="s">
        <v>19</v>
      </c>
      <c r="N97" s="214" t="s">
        <v>40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409</v>
      </c>
      <c r="AT97" s="217" t="s">
        <v>115</v>
      </c>
      <c r="AU97" s="217" t="s">
        <v>79</v>
      </c>
      <c r="AY97" s="19" t="s">
        <v>113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409</v>
      </c>
      <c r="BM97" s="217" t="s">
        <v>425</v>
      </c>
    </row>
    <row r="98" spans="1:47" s="2" customFormat="1" ht="12">
      <c r="A98" s="40"/>
      <c r="B98" s="41"/>
      <c r="C98" s="42"/>
      <c r="D98" s="219" t="s">
        <v>120</v>
      </c>
      <c r="E98" s="42"/>
      <c r="F98" s="220" t="s">
        <v>424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120</v>
      </c>
      <c r="AU98" s="19" t="s">
        <v>79</v>
      </c>
    </row>
    <row r="99" spans="1:47" s="2" customFormat="1" ht="12">
      <c r="A99" s="40"/>
      <c r="B99" s="41"/>
      <c r="C99" s="42"/>
      <c r="D99" s="224" t="s">
        <v>126</v>
      </c>
      <c r="E99" s="42"/>
      <c r="F99" s="225" t="s">
        <v>426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126</v>
      </c>
      <c r="AU99" s="19" t="s">
        <v>79</v>
      </c>
    </row>
    <row r="100" spans="1:47" s="2" customFormat="1" ht="12">
      <c r="A100" s="40"/>
      <c r="B100" s="41"/>
      <c r="C100" s="42"/>
      <c r="D100" s="219" t="s">
        <v>145</v>
      </c>
      <c r="E100" s="42"/>
      <c r="F100" s="258" t="s">
        <v>427</v>
      </c>
      <c r="G100" s="42"/>
      <c r="H100" s="42"/>
      <c r="I100" s="221"/>
      <c r="J100" s="42"/>
      <c r="K100" s="42"/>
      <c r="L100" s="46"/>
      <c r="M100" s="269"/>
      <c r="N100" s="270"/>
      <c r="O100" s="271"/>
      <c r="P100" s="271"/>
      <c r="Q100" s="271"/>
      <c r="R100" s="271"/>
      <c r="S100" s="271"/>
      <c r="T100" s="272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145</v>
      </c>
      <c r="AU100" s="19" t="s">
        <v>79</v>
      </c>
    </row>
    <row r="101" spans="1:31" s="2" customFormat="1" ht="6.95" customHeight="1">
      <c r="A101" s="40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password="D0DA" sheet="1" objects="1" scenarios="1" formatColumns="0" formatRows="0" autoFilter="0"/>
  <autoFilter ref="C82:K10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012303000"/>
    <hyperlink ref="F91" r:id="rId2" display="https://podminky.urs.cz/item/CS_URS_2024_01/013254000"/>
    <hyperlink ref="F95" r:id="rId3" display="https://podminky.urs.cz/item/CS_URS_2024_01/030001000"/>
    <hyperlink ref="F99" r:id="rId4" display="https://podminky.urs.cz/item/CS_URS_2024_01/0419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428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429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430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431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432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433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434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435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436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437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438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76</v>
      </c>
      <c r="F18" s="284" t="s">
        <v>439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440</v>
      </c>
      <c r="F19" s="284" t="s">
        <v>441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442</v>
      </c>
      <c r="F20" s="284" t="s">
        <v>443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84</v>
      </c>
      <c r="F21" s="284" t="s">
        <v>444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445</v>
      </c>
      <c r="F22" s="284" t="s">
        <v>446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447</v>
      </c>
      <c r="F23" s="284" t="s">
        <v>448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449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450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451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452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453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454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455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456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457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99</v>
      </c>
      <c r="F36" s="284"/>
      <c r="G36" s="284" t="s">
        <v>458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459</v>
      </c>
      <c r="F37" s="284"/>
      <c r="G37" s="284" t="s">
        <v>460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50</v>
      </c>
      <c r="F38" s="284"/>
      <c r="G38" s="284" t="s">
        <v>461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51</v>
      </c>
      <c r="F39" s="284"/>
      <c r="G39" s="284" t="s">
        <v>462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100</v>
      </c>
      <c r="F40" s="284"/>
      <c r="G40" s="284" t="s">
        <v>463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101</v>
      </c>
      <c r="F41" s="284"/>
      <c r="G41" s="284" t="s">
        <v>464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465</v>
      </c>
      <c r="F42" s="284"/>
      <c r="G42" s="284" t="s">
        <v>466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467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468</v>
      </c>
      <c r="F44" s="284"/>
      <c r="G44" s="284" t="s">
        <v>469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103</v>
      </c>
      <c r="F45" s="284"/>
      <c r="G45" s="284" t="s">
        <v>470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471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472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473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474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475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476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477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478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479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480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481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482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483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484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485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486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487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488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489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490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491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492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493</v>
      </c>
      <c r="D76" s="302"/>
      <c r="E76" s="302"/>
      <c r="F76" s="302" t="s">
        <v>494</v>
      </c>
      <c r="G76" s="303"/>
      <c r="H76" s="302" t="s">
        <v>51</v>
      </c>
      <c r="I76" s="302" t="s">
        <v>54</v>
      </c>
      <c r="J76" s="302" t="s">
        <v>495</v>
      </c>
      <c r="K76" s="301"/>
    </row>
    <row r="77" spans="2:11" s="1" customFormat="1" ht="17.25" customHeight="1">
      <c r="B77" s="299"/>
      <c r="C77" s="304" t="s">
        <v>496</v>
      </c>
      <c r="D77" s="304"/>
      <c r="E77" s="304"/>
      <c r="F77" s="305" t="s">
        <v>497</v>
      </c>
      <c r="G77" s="306"/>
      <c r="H77" s="304"/>
      <c r="I77" s="304"/>
      <c r="J77" s="304" t="s">
        <v>498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50</v>
      </c>
      <c r="D79" s="309"/>
      <c r="E79" s="309"/>
      <c r="F79" s="310" t="s">
        <v>499</v>
      </c>
      <c r="G79" s="311"/>
      <c r="H79" s="287" t="s">
        <v>500</v>
      </c>
      <c r="I79" s="287" t="s">
        <v>501</v>
      </c>
      <c r="J79" s="287">
        <v>20</v>
      </c>
      <c r="K79" s="301"/>
    </row>
    <row r="80" spans="2:11" s="1" customFormat="1" ht="15" customHeight="1">
      <c r="B80" s="299"/>
      <c r="C80" s="287" t="s">
        <v>502</v>
      </c>
      <c r="D80" s="287"/>
      <c r="E80" s="287"/>
      <c r="F80" s="310" t="s">
        <v>499</v>
      </c>
      <c r="G80" s="311"/>
      <c r="H80" s="287" t="s">
        <v>503</v>
      </c>
      <c r="I80" s="287" t="s">
        <v>501</v>
      </c>
      <c r="J80" s="287">
        <v>120</v>
      </c>
      <c r="K80" s="301"/>
    </row>
    <row r="81" spans="2:11" s="1" customFormat="1" ht="15" customHeight="1">
      <c r="B81" s="312"/>
      <c r="C81" s="287" t="s">
        <v>504</v>
      </c>
      <c r="D81" s="287"/>
      <c r="E81" s="287"/>
      <c r="F81" s="310" t="s">
        <v>505</v>
      </c>
      <c r="G81" s="311"/>
      <c r="H81" s="287" t="s">
        <v>506</v>
      </c>
      <c r="I81" s="287" t="s">
        <v>501</v>
      </c>
      <c r="J81" s="287">
        <v>50</v>
      </c>
      <c r="K81" s="301"/>
    </row>
    <row r="82" spans="2:11" s="1" customFormat="1" ht="15" customHeight="1">
      <c r="B82" s="312"/>
      <c r="C82" s="287" t="s">
        <v>507</v>
      </c>
      <c r="D82" s="287"/>
      <c r="E82" s="287"/>
      <c r="F82" s="310" t="s">
        <v>499</v>
      </c>
      <c r="G82" s="311"/>
      <c r="H82" s="287" t="s">
        <v>508</v>
      </c>
      <c r="I82" s="287" t="s">
        <v>509</v>
      </c>
      <c r="J82" s="287"/>
      <c r="K82" s="301"/>
    </row>
    <row r="83" spans="2:11" s="1" customFormat="1" ht="15" customHeight="1">
      <c r="B83" s="312"/>
      <c r="C83" s="313" t="s">
        <v>510</v>
      </c>
      <c r="D83" s="313"/>
      <c r="E83" s="313"/>
      <c r="F83" s="314" t="s">
        <v>505</v>
      </c>
      <c r="G83" s="313"/>
      <c r="H83" s="313" t="s">
        <v>511</v>
      </c>
      <c r="I83" s="313" t="s">
        <v>501</v>
      </c>
      <c r="J83" s="313">
        <v>15</v>
      </c>
      <c r="K83" s="301"/>
    </row>
    <row r="84" spans="2:11" s="1" customFormat="1" ht="15" customHeight="1">
      <c r="B84" s="312"/>
      <c r="C84" s="313" t="s">
        <v>512</v>
      </c>
      <c r="D84" s="313"/>
      <c r="E84" s="313"/>
      <c r="F84" s="314" t="s">
        <v>505</v>
      </c>
      <c r="G84" s="313"/>
      <c r="H84" s="313" t="s">
        <v>513</v>
      </c>
      <c r="I84" s="313" t="s">
        <v>501</v>
      </c>
      <c r="J84" s="313">
        <v>15</v>
      </c>
      <c r="K84" s="301"/>
    </row>
    <row r="85" spans="2:11" s="1" customFormat="1" ht="15" customHeight="1">
      <c r="B85" s="312"/>
      <c r="C85" s="313" t="s">
        <v>514</v>
      </c>
      <c r="D85" s="313"/>
      <c r="E85" s="313"/>
      <c r="F85" s="314" t="s">
        <v>505</v>
      </c>
      <c r="G85" s="313"/>
      <c r="H85" s="313" t="s">
        <v>515</v>
      </c>
      <c r="I85" s="313" t="s">
        <v>501</v>
      </c>
      <c r="J85" s="313">
        <v>20</v>
      </c>
      <c r="K85" s="301"/>
    </row>
    <row r="86" spans="2:11" s="1" customFormat="1" ht="15" customHeight="1">
      <c r="B86" s="312"/>
      <c r="C86" s="313" t="s">
        <v>516</v>
      </c>
      <c r="D86" s="313"/>
      <c r="E86" s="313"/>
      <c r="F86" s="314" t="s">
        <v>505</v>
      </c>
      <c r="G86" s="313"/>
      <c r="H86" s="313" t="s">
        <v>517</v>
      </c>
      <c r="I86" s="313" t="s">
        <v>501</v>
      </c>
      <c r="J86" s="313">
        <v>20</v>
      </c>
      <c r="K86" s="301"/>
    </row>
    <row r="87" spans="2:11" s="1" customFormat="1" ht="15" customHeight="1">
      <c r="B87" s="312"/>
      <c r="C87" s="287" t="s">
        <v>518</v>
      </c>
      <c r="D87" s="287"/>
      <c r="E87" s="287"/>
      <c r="F87" s="310" t="s">
        <v>505</v>
      </c>
      <c r="G87" s="311"/>
      <c r="H87" s="287" t="s">
        <v>519</v>
      </c>
      <c r="I87" s="287" t="s">
        <v>501</v>
      </c>
      <c r="J87" s="287">
        <v>50</v>
      </c>
      <c r="K87" s="301"/>
    </row>
    <row r="88" spans="2:11" s="1" customFormat="1" ht="15" customHeight="1">
      <c r="B88" s="312"/>
      <c r="C88" s="287" t="s">
        <v>520</v>
      </c>
      <c r="D88" s="287"/>
      <c r="E88" s="287"/>
      <c r="F88" s="310" t="s">
        <v>505</v>
      </c>
      <c r="G88" s="311"/>
      <c r="H88" s="287" t="s">
        <v>521</v>
      </c>
      <c r="I88" s="287" t="s">
        <v>501</v>
      </c>
      <c r="J88" s="287">
        <v>20</v>
      </c>
      <c r="K88" s="301"/>
    </row>
    <row r="89" spans="2:11" s="1" customFormat="1" ht="15" customHeight="1">
      <c r="B89" s="312"/>
      <c r="C89" s="287" t="s">
        <v>522</v>
      </c>
      <c r="D89" s="287"/>
      <c r="E89" s="287"/>
      <c r="F89" s="310" t="s">
        <v>505</v>
      </c>
      <c r="G89" s="311"/>
      <c r="H89" s="287" t="s">
        <v>523</v>
      </c>
      <c r="I89" s="287" t="s">
        <v>501</v>
      </c>
      <c r="J89" s="287">
        <v>20</v>
      </c>
      <c r="K89" s="301"/>
    </row>
    <row r="90" spans="2:11" s="1" customFormat="1" ht="15" customHeight="1">
      <c r="B90" s="312"/>
      <c r="C90" s="287" t="s">
        <v>524</v>
      </c>
      <c r="D90" s="287"/>
      <c r="E90" s="287"/>
      <c r="F90" s="310" t="s">
        <v>505</v>
      </c>
      <c r="G90" s="311"/>
      <c r="H90" s="287" t="s">
        <v>525</v>
      </c>
      <c r="I90" s="287" t="s">
        <v>501</v>
      </c>
      <c r="J90" s="287">
        <v>50</v>
      </c>
      <c r="K90" s="301"/>
    </row>
    <row r="91" spans="2:11" s="1" customFormat="1" ht="15" customHeight="1">
      <c r="B91" s="312"/>
      <c r="C91" s="287" t="s">
        <v>526</v>
      </c>
      <c r="D91" s="287"/>
      <c r="E91" s="287"/>
      <c r="F91" s="310" t="s">
        <v>505</v>
      </c>
      <c r="G91" s="311"/>
      <c r="H91" s="287" t="s">
        <v>526</v>
      </c>
      <c r="I91" s="287" t="s">
        <v>501</v>
      </c>
      <c r="J91" s="287">
        <v>50</v>
      </c>
      <c r="K91" s="301"/>
    </row>
    <row r="92" spans="2:11" s="1" customFormat="1" ht="15" customHeight="1">
      <c r="B92" s="312"/>
      <c r="C92" s="287" t="s">
        <v>527</v>
      </c>
      <c r="D92" s="287"/>
      <c r="E92" s="287"/>
      <c r="F92" s="310" t="s">
        <v>505</v>
      </c>
      <c r="G92" s="311"/>
      <c r="H92" s="287" t="s">
        <v>528</v>
      </c>
      <c r="I92" s="287" t="s">
        <v>501</v>
      </c>
      <c r="J92" s="287">
        <v>255</v>
      </c>
      <c r="K92" s="301"/>
    </row>
    <row r="93" spans="2:11" s="1" customFormat="1" ht="15" customHeight="1">
      <c r="B93" s="312"/>
      <c r="C93" s="287" t="s">
        <v>529</v>
      </c>
      <c r="D93" s="287"/>
      <c r="E93" s="287"/>
      <c r="F93" s="310" t="s">
        <v>499</v>
      </c>
      <c r="G93" s="311"/>
      <c r="H93" s="287" t="s">
        <v>530</v>
      </c>
      <c r="I93" s="287" t="s">
        <v>531</v>
      </c>
      <c r="J93" s="287"/>
      <c r="K93" s="301"/>
    </row>
    <row r="94" spans="2:11" s="1" customFormat="1" ht="15" customHeight="1">
      <c r="B94" s="312"/>
      <c r="C94" s="287" t="s">
        <v>532</v>
      </c>
      <c r="D94" s="287"/>
      <c r="E94" s="287"/>
      <c r="F94" s="310" t="s">
        <v>499</v>
      </c>
      <c r="G94" s="311"/>
      <c r="H94" s="287" t="s">
        <v>533</v>
      </c>
      <c r="I94" s="287" t="s">
        <v>534</v>
      </c>
      <c r="J94" s="287"/>
      <c r="K94" s="301"/>
    </row>
    <row r="95" spans="2:11" s="1" customFormat="1" ht="15" customHeight="1">
      <c r="B95" s="312"/>
      <c r="C95" s="287" t="s">
        <v>535</v>
      </c>
      <c r="D95" s="287"/>
      <c r="E95" s="287"/>
      <c r="F95" s="310" t="s">
        <v>499</v>
      </c>
      <c r="G95" s="311"/>
      <c r="H95" s="287" t="s">
        <v>535</v>
      </c>
      <c r="I95" s="287" t="s">
        <v>534</v>
      </c>
      <c r="J95" s="287"/>
      <c r="K95" s="301"/>
    </row>
    <row r="96" spans="2:11" s="1" customFormat="1" ht="15" customHeight="1">
      <c r="B96" s="312"/>
      <c r="C96" s="287" t="s">
        <v>35</v>
      </c>
      <c r="D96" s="287"/>
      <c r="E96" s="287"/>
      <c r="F96" s="310" t="s">
        <v>499</v>
      </c>
      <c r="G96" s="311"/>
      <c r="H96" s="287" t="s">
        <v>536</v>
      </c>
      <c r="I96" s="287" t="s">
        <v>534</v>
      </c>
      <c r="J96" s="287"/>
      <c r="K96" s="301"/>
    </row>
    <row r="97" spans="2:11" s="1" customFormat="1" ht="15" customHeight="1">
      <c r="B97" s="312"/>
      <c r="C97" s="287" t="s">
        <v>45</v>
      </c>
      <c r="D97" s="287"/>
      <c r="E97" s="287"/>
      <c r="F97" s="310" t="s">
        <v>499</v>
      </c>
      <c r="G97" s="311"/>
      <c r="H97" s="287" t="s">
        <v>537</v>
      </c>
      <c r="I97" s="287" t="s">
        <v>534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538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493</v>
      </c>
      <c r="D103" s="302"/>
      <c r="E103" s="302"/>
      <c r="F103" s="302" t="s">
        <v>494</v>
      </c>
      <c r="G103" s="303"/>
      <c r="H103" s="302" t="s">
        <v>51</v>
      </c>
      <c r="I103" s="302" t="s">
        <v>54</v>
      </c>
      <c r="J103" s="302" t="s">
        <v>495</v>
      </c>
      <c r="K103" s="301"/>
    </row>
    <row r="104" spans="2:11" s="1" customFormat="1" ht="17.25" customHeight="1">
      <c r="B104" s="299"/>
      <c r="C104" s="304" t="s">
        <v>496</v>
      </c>
      <c r="D104" s="304"/>
      <c r="E104" s="304"/>
      <c r="F104" s="305" t="s">
        <v>497</v>
      </c>
      <c r="G104" s="306"/>
      <c r="H104" s="304"/>
      <c r="I104" s="304"/>
      <c r="J104" s="304" t="s">
        <v>498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50</v>
      </c>
      <c r="D106" s="309"/>
      <c r="E106" s="309"/>
      <c r="F106" s="310" t="s">
        <v>499</v>
      </c>
      <c r="G106" s="287"/>
      <c r="H106" s="287" t="s">
        <v>539</v>
      </c>
      <c r="I106" s="287" t="s">
        <v>501</v>
      </c>
      <c r="J106" s="287">
        <v>20</v>
      </c>
      <c r="K106" s="301"/>
    </row>
    <row r="107" spans="2:11" s="1" customFormat="1" ht="15" customHeight="1">
      <c r="B107" s="299"/>
      <c r="C107" s="287" t="s">
        <v>502</v>
      </c>
      <c r="D107" s="287"/>
      <c r="E107" s="287"/>
      <c r="F107" s="310" t="s">
        <v>499</v>
      </c>
      <c r="G107" s="287"/>
      <c r="H107" s="287" t="s">
        <v>539</v>
      </c>
      <c r="I107" s="287" t="s">
        <v>501</v>
      </c>
      <c r="J107" s="287">
        <v>120</v>
      </c>
      <c r="K107" s="301"/>
    </row>
    <row r="108" spans="2:11" s="1" customFormat="1" ht="15" customHeight="1">
      <c r="B108" s="312"/>
      <c r="C108" s="287" t="s">
        <v>504</v>
      </c>
      <c r="D108" s="287"/>
      <c r="E108" s="287"/>
      <c r="F108" s="310" t="s">
        <v>505</v>
      </c>
      <c r="G108" s="287"/>
      <c r="H108" s="287" t="s">
        <v>539</v>
      </c>
      <c r="I108" s="287" t="s">
        <v>501</v>
      </c>
      <c r="J108" s="287">
        <v>50</v>
      </c>
      <c r="K108" s="301"/>
    </row>
    <row r="109" spans="2:11" s="1" customFormat="1" ht="15" customHeight="1">
      <c r="B109" s="312"/>
      <c r="C109" s="287" t="s">
        <v>507</v>
      </c>
      <c r="D109" s="287"/>
      <c r="E109" s="287"/>
      <c r="F109" s="310" t="s">
        <v>499</v>
      </c>
      <c r="G109" s="287"/>
      <c r="H109" s="287" t="s">
        <v>539</v>
      </c>
      <c r="I109" s="287" t="s">
        <v>509</v>
      </c>
      <c r="J109" s="287"/>
      <c r="K109" s="301"/>
    </row>
    <row r="110" spans="2:11" s="1" customFormat="1" ht="15" customHeight="1">
      <c r="B110" s="312"/>
      <c r="C110" s="287" t="s">
        <v>518</v>
      </c>
      <c r="D110" s="287"/>
      <c r="E110" s="287"/>
      <c r="F110" s="310" t="s">
        <v>505</v>
      </c>
      <c r="G110" s="287"/>
      <c r="H110" s="287" t="s">
        <v>539</v>
      </c>
      <c r="I110" s="287" t="s">
        <v>501</v>
      </c>
      <c r="J110" s="287">
        <v>50</v>
      </c>
      <c r="K110" s="301"/>
    </row>
    <row r="111" spans="2:11" s="1" customFormat="1" ht="15" customHeight="1">
      <c r="B111" s="312"/>
      <c r="C111" s="287" t="s">
        <v>526</v>
      </c>
      <c r="D111" s="287"/>
      <c r="E111" s="287"/>
      <c r="F111" s="310" t="s">
        <v>505</v>
      </c>
      <c r="G111" s="287"/>
      <c r="H111" s="287" t="s">
        <v>539</v>
      </c>
      <c r="I111" s="287" t="s">
        <v>501</v>
      </c>
      <c r="J111" s="287">
        <v>50</v>
      </c>
      <c r="K111" s="301"/>
    </row>
    <row r="112" spans="2:11" s="1" customFormat="1" ht="15" customHeight="1">
      <c r="B112" s="312"/>
      <c r="C112" s="287" t="s">
        <v>524</v>
      </c>
      <c r="D112" s="287"/>
      <c r="E112" s="287"/>
      <c r="F112" s="310" t="s">
        <v>505</v>
      </c>
      <c r="G112" s="287"/>
      <c r="H112" s="287" t="s">
        <v>539</v>
      </c>
      <c r="I112" s="287" t="s">
        <v>501</v>
      </c>
      <c r="J112" s="287">
        <v>50</v>
      </c>
      <c r="K112" s="301"/>
    </row>
    <row r="113" spans="2:11" s="1" customFormat="1" ht="15" customHeight="1">
      <c r="B113" s="312"/>
      <c r="C113" s="287" t="s">
        <v>50</v>
      </c>
      <c r="D113" s="287"/>
      <c r="E113" s="287"/>
      <c r="F113" s="310" t="s">
        <v>499</v>
      </c>
      <c r="G113" s="287"/>
      <c r="H113" s="287" t="s">
        <v>540</v>
      </c>
      <c r="I113" s="287" t="s">
        <v>501</v>
      </c>
      <c r="J113" s="287">
        <v>20</v>
      </c>
      <c r="K113" s="301"/>
    </row>
    <row r="114" spans="2:11" s="1" customFormat="1" ht="15" customHeight="1">
      <c r="B114" s="312"/>
      <c r="C114" s="287" t="s">
        <v>541</v>
      </c>
      <c r="D114" s="287"/>
      <c r="E114" s="287"/>
      <c r="F114" s="310" t="s">
        <v>499</v>
      </c>
      <c r="G114" s="287"/>
      <c r="H114" s="287" t="s">
        <v>542</v>
      </c>
      <c r="I114" s="287" t="s">
        <v>501</v>
      </c>
      <c r="J114" s="287">
        <v>120</v>
      </c>
      <c r="K114" s="301"/>
    </row>
    <row r="115" spans="2:11" s="1" customFormat="1" ht="15" customHeight="1">
      <c r="B115" s="312"/>
      <c r="C115" s="287" t="s">
        <v>35</v>
      </c>
      <c r="D115" s="287"/>
      <c r="E115" s="287"/>
      <c r="F115" s="310" t="s">
        <v>499</v>
      </c>
      <c r="G115" s="287"/>
      <c r="H115" s="287" t="s">
        <v>543</v>
      </c>
      <c r="I115" s="287" t="s">
        <v>534</v>
      </c>
      <c r="J115" s="287"/>
      <c r="K115" s="301"/>
    </row>
    <row r="116" spans="2:11" s="1" customFormat="1" ht="15" customHeight="1">
      <c r="B116" s="312"/>
      <c r="C116" s="287" t="s">
        <v>45</v>
      </c>
      <c r="D116" s="287"/>
      <c r="E116" s="287"/>
      <c r="F116" s="310" t="s">
        <v>499</v>
      </c>
      <c r="G116" s="287"/>
      <c r="H116" s="287" t="s">
        <v>544</v>
      </c>
      <c r="I116" s="287" t="s">
        <v>534</v>
      </c>
      <c r="J116" s="287"/>
      <c r="K116" s="301"/>
    </row>
    <row r="117" spans="2:11" s="1" customFormat="1" ht="15" customHeight="1">
      <c r="B117" s="312"/>
      <c r="C117" s="287" t="s">
        <v>54</v>
      </c>
      <c r="D117" s="287"/>
      <c r="E117" s="287"/>
      <c r="F117" s="310" t="s">
        <v>499</v>
      </c>
      <c r="G117" s="287"/>
      <c r="H117" s="287" t="s">
        <v>545</v>
      </c>
      <c r="I117" s="287" t="s">
        <v>546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547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493</v>
      </c>
      <c r="D123" s="302"/>
      <c r="E123" s="302"/>
      <c r="F123" s="302" t="s">
        <v>494</v>
      </c>
      <c r="G123" s="303"/>
      <c r="H123" s="302" t="s">
        <v>51</v>
      </c>
      <c r="I123" s="302" t="s">
        <v>54</v>
      </c>
      <c r="J123" s="302" t="s">
        <v>495</v>
      </c>
      <c r="K123" s="331"/>
    </row>
    <row r="124" spans="2:11" s="1" customFormat="1" ht="17.25" customHeight="1">
      <c r="B124" s="330"/>
      <c r="C124" s="304" t="s">
        <v>496</v>
      </c>
      <c r="D124" s="304"/>
      <c r="E124" s="304"/>
      <c r="F124" s="305" t="s">
        <v>497</v>
      </c>
      <c r="G124" s="306"/>
      <c r="H124" s="304"/>
      <c r="I124" s="304"/>
      <c r="J124" s="304" t="s">
        <v>498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502</v>
      </c>
      <c r="D126" s="309"/>
      <c r="E126" s="309"/>
      <c r="F126" s="310" t="s">
        <v>499</v>
      </c>
      <c r="G126" s="287"/>
      <c r="H126" s="287" t="s">
        <v>539</v>
      </c>
      <c r="I126" s="287" t="s">
        <v>501</v>
      </c>
      <c r="J126" s="287">
        <v>120</v>
      </c>
      <c r="K126" s="335"/>
    </row>
    <row r="127" spans="2:11" s="1" customFormat="1" ht="15" customHeight="1">
      <c r="B127" s="332"/>
      <c r="C127" s="287" t="s">
        <v>548</v>
      </c>
      <c r="D127" s="287"/>
      <c r="E127" s="287"/>
      <c r="F127" s="310" t="s">
        <v>499</v>
      </c>
      <c r="G127" s="287"/>
      <c r="H127" s="287" t="s">
        <v>549</v>
      </c>
      <c r="I127" s="287" t="s">
        <v>501</v>
      </c>
      <c r="J127" s="287" t="s">
        <v>550</v>
      </c>
      <c r="K127" s="335"/>
    </row>
    <row r="128" spans="2:11" s="1" customFormat="1" ht="15" customHeight="1">
      <c r="B128" s="332"/>
      <c r="C128" s="287" t="s">
        <v>447</v>
      </c>
      <c r="D128" s="287"/>
      <c r="E128" s="287"/>
      <c r="F128" s="310" t="s">
        <v>499</v>
      </c>
      <c r="G128" s="287"/>
      <c r="H128" s="287" t="s">
        <v>551</v>
      </c>
      <c r="I128" s="287" t="s">
        <v>501</v>
      </c>
      <c r="J128" s="287" t="s">
        <v>550</v>
      </c>
      <c r="K128" s="335"/>
    </row>
    <row r="129" spans="2:11" s="1" customFormat="1" ht="15" customHeight="1">
      <c r="B129" s="332"/>
      <c r="C129" s="287" t="s">
        <v>510</v>
      </c>
      <c r="D129" s="287"/>
      <c r="E129" s="287"/>
      <c r="F129" s="310" t="s">
        <v>505</v>
      </c>
      <c r="G129" s="287"/>
      <c r="H129" s="287" t="s">
        <v>511</v>
      </c>
      <c r="I129" s="287" t="s">
        <v>501</v>
      </c>
      <c r="J129" s="287">
        <v>15</v>
      </c>
      <c r="K129" s="335"/>
    </row>
    <row r="130" spans="2:11" s="1" customFormat="1" ht="15" customHeight="1">
      <c r="B130" s="332"/>
      <c r="C130" s="313" t="s">
        <v>512</v>
      </c>
      <c r="D130" s="313"/>
      <c r="E130" s="313"/>
      <c r="F130" s="314" t="s">
        <v>505</v>
      </c>
      <c r="G130" s="313"/>
      <c r="H130" s="313" t="s">
        <v>513</v>
      </c>
      <c r="I130" s="313" t="s">
        <v>501</v>
      </c>
      <c r="J130" s="313">
        <v>15</v>
      </c>
      <c r="K130" s="335"/>
    </row>
    <row r="131" spans="2:11" s="1" customFormat="1" ht="15" customHeight="1">
      <c r="B131" s="332"/>
      <c r="C131" s="313" t="s">
        <v>514</v>
      </c>
      <c r="D131" s="313"/>
      <c r="E131" s="313"/>
      <c r="F131" s="314" t="s">
        <v>505</v>
      </c>
      <c r="G131" s="313"/>
      <c r="H131" s="313" t="s">
        <v>515</v>
      </c>
      <c r="I131" s="313" t="s">
        <v>501</v>
      </c>
      <c r="J131" s="313">
        <v>20</v>
      </c>
      <c r="K131" s="335"/>
    </row>
    <row r="132" spans="2:11" s="1" customFormat="1" ht="15" customHeight="1">
      <c r="B132" s="332"/>
      <c r="C132" s="313" t="s">
        <v>516</v>
      </c>
      <c r="D132" s="313"/>
      <c r="E132" s="313"/>
      <c r="F132" s="314" t="s">
        <v>505</v>
      </c>
      <c r="G132" s="313"/>
      <c r="H132" s="313" t="s">
        <v>517</v>
      </c>
      <c r="I132" s="313" t="s">
        <v>501</v>
      </c>
      <c r="J132" s="313">
        <v>20</v>
      </c>
      <c r="K132" s="335"/>
    </row>
    <row r="133" spans="2:11" s="1" customFormat="1" ht="15" customHeight="1">
      <c r="B133" s="332"/>
      <c r="C133" s="287" t="s">
        <v>504</v>
      </c>
      <c r="D133" s="287"/>
      <c r="E133" s="287"/>
      <c r="F133" s="310" t="s">
        <v>505</v>
      </c>
      <c r="G133" s="287"/>
      <c r="H133" s="287" t="s">
        <v>539</v>
      </c>
      <c r="I133" s="287" t="s">
        <v>501</v>
      </c>
      <c r="J133" s="287">
        <v>50</v>
      </c>
      <c r="K133" s="335"/>
    </row>
    <row r="134" spans="2:11" s="1" customFormat="1" ht="15" customHeight="1">
      <c r="B134" s="332"/>
      <c r="C134" s="287" t="s">
        <v>518</v>
      </c>
      <c r="D134" s="287"/>
      <c r="E134" s="287"/>
      <c r="F134" s="310" t="s">
        <v>505</v>
      </c>
      <c r="G134" s="287"/>
      <c r="H134" s="287" t="s">
        <v>539</v>
      </c>
      <c r="I134" s="287" t="s">
        <v>501</v>
      </c>
      <c r="J134" s="287">
        <v>50</v>
      </c>
      <c r="K134" s="335"/>
    </row>
    <row r="135" spans="2:11" s="1" customFormat="1" ht="15" customHeight="1">
      <c r="B135" s="332"/>
      <c r="C135" s="287" t="s">
        <v>524</v>
      </c>
      <c r="D135" s="287"/>
      <c r="E135" s="287"/>
      <c r="F135" s="310" t="s">
        <v>505</v>
      </c>
      <c r="G135" s="287"/>
      <c r="H135" s="287" t="s">
        <v>539</v>
      </c>
      <c r="I135" s="287" t="s">
        <v>501</v>
      </c>
      <c r="J135" s="287">
        <v>50</v>
      </c>
      <c r="K135" s="335"/>
    </row>
    <row r="136" spans="2:11" s="1" customFormat="1" ht="15" customHeight="1">
      <c r="B136" s="332"/>
      <c r="C136" s="287" t="s">
        <v>526</v>
      </c>
      <c r="D136" s="287"/>
      <c r="E136" s="287"/>
      <c r="F136" s="310" t="s">
        <v>505</v>
      </c>
      <c r="G136" s="287"/>
      <c r="H136" s="287" t="s">
        <v>539</v>
      </c>
      <c r="I136" s="287" t="s">
        <v>501</v>
      </c>
      <c r="J136" s="287">
        <v>50</v>
      </c>
      <c r="K136" s="335"/>
    </row>
    <row r="137" spans="2:11" s="1" customFormat="1" ht="15" customHeight="1">
      <c r="B137" s="332"/>
      <c r="C137" s="287" t="s">
        <v>527</v>
      </c>
      <c r="D137" s="287"/>
      <c r="E137" s="287"/>
      <c r="F137" s="310" t="s">
        <v>505</v>
      </c>
      <c r="G137" s="287"/>
      <c r="H137" s="287" t="s">
        <v>552</v>
      </c>
      <c r="I137" s="287" t="s">
        <v>501</v>
      </c>
      <c r="J137" s="287">
        <v>255</v>
      </c>
      <c r="K137" s="335"/>
    </row>
    <row r="138" spans="2:11" s="1" customFormat="1" ht="15" customHeight="1">
      <c r="B138" s="332"/>
      <c r="C138" s="287" t="s">
        <v>529</v>
      </c>
      <c r="D138" s="287"/>
      <c r="E138" s="287"/>
      <c r="F138" s="310" t="s">
        <v>499</v>
      </c>
      <c r="G138" s="287"/>
      <c r="H138" s="287" t="s">
        <v>553</v>
      </c>
      <c r="I138" s="287" t="s">
        <v>531</v>
      </c>
      <c r="J138" s="287"/>
      <c r="K138" s="335"/>
    </row>
    <row r="139" spans="2:11" s="1" customFormat="1" ht="15" customHeight="1">
      <c r="B139" s="332"/>
      <c r="C139" s="287" t="s">
        <v>532</v>
      </c>
      <c r="D139" s="287"/>
      <c r="E139" s="287"/>
      <c r="F139" s="310" t="s">
        <v>499</v>
      </c>
      <c r="G139" s="287"/>
      <c r="H139" s="287" t="s">
        <v>554</v>
      </c>
      <c r="I139" s="287" t="s">
        <v>534</v>
      </c>
      <c r="J139" s="287"/>
      <c r="K139" s="335"/>
    </row>
    <row r="140" spans="2:11" s="1" customFormat="1" ht="15" customHeight="1">
      <c r="B140" s="332"/>
      <c r="C140" s="287" t="s">
        <v>535</v>
      </c>
      <c r="D140" s="287"/>
      <c r="E140" s="287"/>
      <c r="F140" s="310" t="s">
        <v>499</v>
      </c>
      <c r="G140" s="287"/>
      <c r="H140" s="287" t="s">
        <v>535</v>
      </c>
      <c r="I140" s="287" t="s">
        <v>534</v>
      </c>
      <c r="J140" s="287"/>
      <c r="K140" s="335"/>
    </row>
    <row r="141" spans="2:11" s="1" customFormat="1" ht="15" customHeight="1">
      <c r="B141" s="332"/>
      <c r="C141" s="287" t="s">
        <v>35</v>
      </c>
      <c r="D141" s="287"/>
      <c r="E141" s="287"/>
      <c r="F141" s="310" t="s">
        <v>499</v>
      </c>
      <c r="G141" s="287"/>
      <c r="H141" s="287" t="s">
        <v>555</v>
      </c>
      <c r="I141" s="287" t="s">
        <v>534</v>
      </c>
      <c r="J141" s="287"/>
      <c r="K141" s="335"/>
    </row>
    <row r="142" spans="2:11" s="1" customFormat="1" ht="15" customHeight="1">
      <c r="B142" s="332"/>
      <c r="C142" s="287" t="s">
        <v>556</v>
      </c>
      <c r="D142" s="287"/>
      <c r="E142" s="287"/>
      <c r="F142" s="310" t="s">
        <v>499</v>
      </c>
      <c r="G142" s="287"/>
      <c r="H142" s="287" t="s">
        <v>557</v>
      </c>
      <c r="I142" s="287" t="s">
        <v>534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558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493</v>
      </c>
      <c r="D148" s="302"/>
      <c r="E148" s="302"/>
      <c r="F148" s="302" t="s">
        <v>494</v>
      </c>
      <c r="G148" s="303"/>
      <c r="H148" s="302" t="s">
        <v>51</v>
      </c>
      <c r="I148" s="302" t="s">
        <v>54</v>
      </c>
      <c r="J148" s="302" t="s">
        <v>495</v>
      </c>
      <c r="K148" s="301"/>
    </row>
    <row r="149" spans="2:11" s="1" customFormat="1" ht="17.25" customHeight="1">
      <c r="B149" s="299"/>
      <c r="C149" s="304" t="s">
        <v>496</v>
      </c>
      <c r="D149" s="304"/>
      <c r="E149" s="304"/>
      <c r="F149" s="305" t="s">
        <v>497</v>
      </c>
      <c r="G149" s="306"/>
      <c r="H149" s="304"/>
      <c r="I149" s="304"/>
      <c r="J149" s="304" t="s">
        <v>498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502</v>
      </c>
      <c r="D151" s="287"/>
      <c r="E151" s="287"/>
      <c r="F151" s="340" t="s">
        <v>499</v>
      </c>
      <c r="G151" s="287"/>
      <c r="H151" s="339" t="s">
        <v>539</v>
      </c>
      <c r="I151" s="339" t="s">
        <v>501</v>
      </c>
      <c r="J151" s="339">
        <v>120</v>
      </c>
      <c r="K151" s="335"/>
    </row>
    <row r="152" spans="2:11" s="1" customFormat="1" ht="15" customHeight="1">
      <c r="B152" s="312"/>
      <c r="C152" s="339" t="s">
        <v>548</v>
      </c>
      <c r="D152" s="287"/>
      <c r="E152" s="287"/>
      <c r="F152" s="340" t="s">
        <v>499</v>
      </c>
      <c r="G152" s="287"/>
      <c r="H152" s="339" t="s">
        <v>559</v>
      </c>
      <c r="I152" s="339" t="s">
        <v>501</v>
      </c>
      <c r="J152" s="339" t="s">
        <v>550</v>
      </c>
      <c r="K152" s="335"/>
    </row>
    <row r="153" spans="2:11" s="1" customFormat="1" ht="15" customHeight="1">
      <c r="B153" s="312"/>
      <c r="C153" s="339" t="s">
        <v>447</v>
      </c>
      <c r="D153" s="287"/>
      <c r="E153" s="287"/>
      <c r="F153" s="340" t="s">
        <v>499</v>
      </c>
      <c r="G153" s="287"/>
      <c r="H153" s="339" t="s">
        <v>560</v>
      </c>
      <c r="I153" s="339" t="s">
        <v>501</v>
      </c>
      <c r="J153" s="339" t="s">
        <v>550</v>
      </c>
      <c r="K153" s="335"/>
    </row>
    <row r="154" spans="2:11" s="1" customFormat="1" ht="15" customHeight="1">
      <c r="B154" s="312"/>
      <c r="C154" s="339" t="s">
        <v>504</v>
      </c>
      <c r="D154" s="287"/>
      <c r="E154" s="287"/>
      <c r="F154" s="340" t="s">
        <v>505</v>
      </c>
      <c r="G154" s="287"/>
      <c r="H154" s="339" t="s">
        <v>539</v>
      </c>
      <c r="I154" s="339" t="s">
        <v>501</v>
      </c>
      <c r="J154" s="339">
        <v>50</v>
      </c>
      <c r="K154" s="335"/>
    </row>
    <row r="155" spans="2:11" s="1" customFormat="1" ht="15" customHeight="1">
      <c r="B155" s="312"/>
      <c r="C155" s="339" t="s">
        <v>507</v>
      </c>
      <c r="D155" s="287"/>
      <c r="E155" s="287"/>
      <c r="F155" s="340" t="s">
        <v>499</v>
      </c>
      <c r="G155" s="287"/>
      <c r="H155" s="339" t="s">
        <v>539</v>
      </c>
      <c r="I155" s="339" t="s">
        <v>509</v>
      </c>
      <c r="J155" s="339"/>
      <c r="K155" s="335"/>
    </row>
    <row r="156" spans="2:11" s="1" customFormat="1" ht="15" customHeight="1">
      <c r="B156" s="312"/>
      <c r="C156" s="339" t="s">
        <v>518</v>
      </c>
      <c r="D156" s="287"/>
      <c r="E156" s="287"/>
      <c r="F156" s="340" t="s">
        <v>505</v>
      </c>
      <c r="G156" s="287"/>
      <c r="H156" s="339" t="s">
        <v>539</v>
      </c>
      <c r="I156" s="339" t="s">
        <v>501</v>
      </c>
      <c r="J156" s="339">
        <v>50</v>
      </c>
      <c r="K156" s="335"/>
    </row>
    <row r="157" spans="2:11" s="1" customFormat="1" ht="15" customHeight="1">
      <c r="B157" s="312"/>
      <c r="C157" s="339" t="s">
        <v>526</v>
      </c>
      <c r="D157" s="287"/>
      <c r="E157" s="287"/>
      <c r="F157" s="340" t="s">
        <v>505</v>
      </c>
      <c r="G157" s="287"/>
      <c r="H157" s="339" t="s">
        <v>539</v>
      </c>
      <c r="I157" s="339" t="s">
        <v>501</v>
      </c>
      <c r="J157" s="339">
        <v>50</v>
      </c>
      <c r="K157" s="335"/>
    </row>
    <row r="158" spans="2:11" s="1" customFormat="1" ht="15" customHeight="1">
      <c r="B158" s="312"/>
      <c r="C158" s="339" t="s">
        <v>524</v>
      </c>
      <c r="D158" s="287"/>
      <c r="E158" s="287"/>
      <c r="F158" s="340" t="s">
        <v>505</v>
      </c>
      <c r="G158" s="287"/>
      <c r="H158" s="339" t="s">
        <v>539</v>
      </c>
      <c r="I158" s="339" t="s">
        <v>501</v>
      </c>
      <c r="J158" s="339">
        <v>50</v>
      </c>
      <c r="K158" s="335"/>
    </row>
    <row r="159" spans="2:11" s="1" customFormat="1" ht="15" customHeight="1">
      <c r="B159" s="312"/>
      <c r="C159" s="339" t="s">
        <v>90</v>
      </c>
      <c r="D159" s="287"/>
      <c r="E159" s="287"/>
      <c r="F159" s="340" t="s">
        <v>499</v>
      </c>
      <c r="G159" s="287"/>
      <c r="H159" s="339" t="s">
        <v>561</v>
      </c>
      <c r="I159" s="339" t="s">
        <v>501</v>
      </c>
      <c r="J159" s="339" t="s">
        <v>562</v>
      </c>
      <c r="K159" s="335"/>
    </row>
    <row r="160" spans="2:11" s="1" customFormat="1" ht="15" customHeight="1">
      <c r="B160" s="312"/>
      <c r="C160" s="339" t="s">
        <v>563</v>
      </c>
      <c r="D160" s="287"/>
      <c r="E160" s="287"/>
      <c r="F160" s="340" t="s">
        <v>499</v>
      </c>
      <c r="G160" s="287"/>
      <c r="H160" s="339" t="s">
        <v>564</v>
      </c>
      <c r="I160" s="339" t="s">
        <v>534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565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493</v>
      </c>
      <c r="D166" s="302"/>
      <c r="E166" s="302"/>
      <c r="F166" s="302" t="s">
        <v>494</v>
      </c>
      <c r="G166" s="344"/>
      <c r="H166" s="345" t="s">
        <v>51</v>
      </c>
      <c r="I166" s="345" t="s">
        <v>54</v>
      </c>
      <c r="J166" s="302" t="s">
        <v>495</v>
      </c>
      <c r="K166" s="279"/>
    </row>
    <row r="167" spans="2:11" s="1" customFormat="1" ht="17.25" customHeight="1">
      <c r="B167" s="280"/>
      <c r="C167" s="304" t="s">
        <v>496</v>
      </c>
      <c r="D167" s="304"/>
      <c r="E167" s="304"/>
      <c r="F167" s="305" t="s">
        <v>497</v>
      </c>
      <c r="G167" s="346"/>
      <c r="H167" s="347"/>
      <c r="I167" s="347"/>
      <c r="J167" s="304" t="s">
        <v>498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502</v>
      </c>
      <c r="D169" s="287"/>
      <c r="E169" s="287"/>
      <c r="F169" s="310" t="s">
        <v>499</v>
      </c>
      <c r="G169" s="287"/>
      <c r="H169" s="287" t="s">
        <v>539</v>
      </c>
      <c r="I169" s="287" t="s">
        <v>501</v>
      </c>
      <c r="J169" s="287">
        <v>120</v>
      </c>
      <c r="K169" s="335"/>
    </row>
    <row r="170" spans="2:11" s="1" customFormat="1" ht="15" customHeight="1">
      <c r="B170" s="312"/>
      <c r="C170" s="287" t="s">
        <v>548</v>
      </c>
      <c r="D170" s="287"/>
      <c r="E170" s="287"/>
      <c r="F170" s="310" t="s">
        <v>499</v>
      </c>
      <c r="G170" s="287"/>
      <c r="H170" s="287" t="s">
        <v>549</v>
      </c>
      <c r="I170" s="287" t="s">
        <v>501</v>
      </c>
      <c r="J170" s="287" t="s">
        <v>550</v>
      </c>
      <c r="K170" s="335"/>
    </row>
    <row r="171" spans="2:11" s="1" customFormat="1" ht="15" customHeight="1">
      <c r="B171" s="312"/>
      <c r="C171" s="287" t="s">
        <v>447</v>
      </c>
      <c r="D171" s="287"/>
      <c r="E171" s="287"/>
      <c r="F171" s="310" t="s">
        <v>499</v>
      </c>
      <c r="G171" s="287"/>
      <c r="H171" s="287" t="s">
        <v>566</v>
      </c>
      <c r="I171" s="287" t="s">
        <v>501</v>
      </c>
      <c r="J171" s="287" t="s">
        <v>550</v>
      </c>
      <c r="K171" s="335"/>
    </row>
    <row r="172" spans="2:11" s="1" customFormat="1" ht="15" customHeight="1">
      <c r="B172" s="312"/>
      <c r="C172" s="287" t="s">
        <v>504</v>
      </c>
      <c r="D172" s="287"/>
      <c r="E172" s="287"/>
      <c r="F172" s="310" t="s">
        <v>505</v>
      </c>
      <c r="G172" s="287"/>
      <c r="H172" s="287" t="s">
        <v>566</v>
      </c>
      <c r="I172" s="287" t="s">
        <v>501</v>
      </c>
      <c r="J172" s="287">
        <v>50</v>
      </c>
      <c r="K172" s="335"/>
    </row>
    <row r="173" spans="2:11" s="1" customFormat="1" ht="15" customHeight="1">
      <c r="B173" s="312"/>
      <c r="C173" s="287" t="s">
        <v>507</v>
      </c>
      <c r="D173" s="287"/>
      <c r="E173" s="287"/>
      <c r="F173" s="310" t="s">
        <v>499</v>
      </c>
      <c r="G173" s="287"/>
      <c r="H173" s="287" t="s">
        <v>566</v>
      </c>
      <c r="I173" s="287" t="s">
        <v>509</v>
      </c>
      <c r="J173" s="287"/>
      <c r="K173" s="335"/>
    </row>
    <row r="174" spans="2:11" s="1" customFormat="1" ht="15" customHeight="1">
      <c r="B174" s="312"/>
      <c r="C174" s="287" t="s">
        <v>518</v>
      </c>
      <c r="D174" s="287"/>
      <c r="E174" s="287"/>
      <c r="F174" s="310" t="s">
        <v>505</v>
      </c>
      <c r="G174" s="287"/>
      <c r="H174" s="287" t="s">
        <v>566</v>
      </c>
      <c r="I174" s="287" t="s">
        <v>501</v>
      </c>
      <c r="J174" s="287">
        <v>50</v>
      </c>
      <c r="K174" s="335"/>
    </row>
    <row r="175" spans="2:11" s="1" customFormat="1" ht="15" customHeight="1">
      <c r="B175" s="312"/>
      <c r="C175" s="287" t="s">
        <v>526</v>
      </c>
      <c r="D175" s="287"/>
      <c r="E175" s="287"/>
      <c r="F175" s="310" t="s">
        <v>505</v>
      </c>
      <c r="G175" s="287"/>
      <c r="H175" s="287" t="s">
        <v>566</v>
      </c>
      <c r="I175" s="287" t="s">
        <v>501</v>
      </c>
      <c r="J175" s="287">
        <v>50</v>
      </c>
      <c r="K175" s="335"/>
    </row>
    <row r="176" spans="2:11" s="1" customFormat="1" ht="15" customHeight="1">
      <c r="B176" s="312"/>
      <c r="C176" s="287" t="s">
        <v>524</v>
      </c>
      <c r="D176" s="287"/>
      <c r="E176" s="287"/>
      <c r="F176" s="310" t="s">
        <v>505</v>
      </c>
      <c r="G176" s="287"/>
      <c r="H176" s="287" t="s">
        <v>566</v>
      </c>
      <c r="I176" s="287" t="s">
        <v>501</v>
      </c>
      <c r="J176" s="287">
        <v>50</v>
      </c>
      <c r="K176" s="335"/>
    </row>
    <row r="177" spans="2:11" s="1" customFormat="1" ht="15" customHeight="1">
      <c r="B177" s="312"/>
      <c r="C177" s="287" t="s">
        <v>99</v>
      </c>
      <c r="D177" s="287"/>
      <c r="E177" s="287"/>
      <c r="F177" s="310" t="s">
        <v>499</v>
      </c>
      <c r="G177" s="287"/>
      <c r="H177" s="287" t="s">
        <v>567</v>
      </c>
      <c r="I177" s="287" t="s">
        <v>568</v>
      </c>
      <c r="J177" s="287"/>
      <c r="K177" s="335"/>
    </row>
    <row r="178" spans="2:11" s="1" customFormat="1" ht="15" customHeight="1">
      <c r="B178" s="312"/>
      <c r="C178" s="287" t="s">
        <v>54</v>
      </c>
      <c r="D178" s="287"/>
      <c r="E178" s="287"/>
      <c r="F178" s="310" t="s">
        <v>499</v>
      </c>
      <c r="G178" s="287"/>
      <c r="H178" s="287" t="s">
        <v>569</v>
      </c>
      <c r="I178" s="287" t="s">
        <v>570</v>
      </c>
      <c r="J178" s="287">
        <v>1</v>
      </c>
      <c r="K178" s="335"/>
    </row>
    <row r="179" spans="2:11" s="1" customFormat="1" ht="15" customHeight="1">
      <c r="B179" s="312"/>
      <c r="C179" s="287" t="s">
        <v>50</v>
      </c>
      <c r="D179" s="287"/>
      <c r="E179" s="287"/>
      <c r="F179" s="310" t="s">
        <v>499</v>
      </c>
      <c r="G179" s="287"/>
      <c r="H179" s="287" t="s">
        <v>571</v>
      </c>
      <c r="I179" s="287" t="s">
        <v>501</v>
      </c>
      <c r="J179" s="287">
        <v>20</v>
      </c>
      <c r="K179" s="335"/>
    </row>
    <row r="180" spans="2:11" s="1" customFormat="1" ht="15" customHeight="1">
      <c r="B180" s="312"/>
      <c r="C180" s="287" t="s">
        <v>51</v>
      </c>
      <c r="D180" s="287"/>
      <c r="E180" s="287"/>
      <c r="F180" s="310" t="s">
        <v>499</v>
      </c>
      <c r="G180" s="287"/>
      <c r="H180" s="287" t="s">
        <v>572</v>
      </c>
      <c r="I180" s="287" t="s">
        <v>501</v>
      </c>
      <c r="J180" s="287">
        <v>255</v>
      </c>
      <c r="K180" s="335"/>
    </row>
    <row r="181" spans="2:11" s="1" customFormat="1" ht="15" customHeight="1">
      <c r="B181" s="312"/>
      <c r="C181" s="287" t="s">
        <v>100</v>
      </c>
      <c r="D181" s="287"/>
      <c r="E181" s="287"/>
      <c r="F181" s="310" t="s">
        <v>499</v>
      </c>
      <c r="G181" s="287"/>
      <c r="H181" s="287" t="s">
        <v>463</v>
      </c>
      <c r="I181" s="287" t="s">
        <v>501</v>
      </c>
      <c r="J181" s="287">
        <v>10</v>
      </c>
      <c r="K181" s="335"/>
    </row>
    <row r="182" spans="2:11" s="1" customFormat="1" ht="15" customHeight="1">
      <c r="B182" s="312"/>
      <c r="C182" s="287" t="s">
        <v>101</v>
      </c>
      <c r="D182" s="287"/>
      <c r="E182" s="287"/>
      <c r="F182" s="310" t="s">
        <v>499</v>
      </c>
      <c r="G182" s="287"/>
      <c r="H182" s="287" t="s">
        <v>573</v>
      </c>
      <c r="I182" s="287" t="s">
        <v>534</v>
      </c>
      <c r="J182" s="287"/>
      <c r="K182" s="335"/>
    </row>
    <row r="183" spans="2:11" s="1" customFormat="1" ht="15" customHeight="1">
      <c r="B183" s="312"/>
      <c r="C183" s="287" t="s">
        <v>574</v>
      </c>
      <c r="D183" s="287"/>
      <c r="E183" s="287"/>
      <c r="F183" s="310" t="s">
        <v>499</v>
      </c>
      <c r="G183" s="287"/>
      <c r="H183" s="287" t="s">
        <v>575</v>
      </c>
      <c r="I183" s="287" t="s">
        <v>534</v>
      </c>
      <c r="J183" s="287"/>
      <c r="K183" s="335"/>
    </row>
    <row r="184" spans="2:11" s="1" customFormat="1" ht="15" customHeight="1">
      <c r="B184" s="312"/>
      <c r="C184" s="287" t="s">
        <v>563</v>
      </c>
      <c r="D184" s="287"/>
      <c r="E184" s="287"/>
      <c r="F184" s="310" t="s">
        <v>499</v>
      </c>
      <c r="G184" s="287"/>
      <c r="H184" s="287" t="s">
        <v>576</v>
      </c>
      <c r="I184" s="287" t="s">
        <v>534</v>
      </c>
      <c r="J184" s="287"/>
      <c r="K184" s="335"/>
    </row>
    <row r="185" spans="2:11" s="1" customFormat="1" ht="15" customHeight="1">
      <c r="B185" s="312"/>
      <c r="C185" s="287" t="s">
        <v>103</v>
      </c>
      <c r="D185" s="287"/>
      <c r="E185" s="287"/>
      <c r="F185" s="310" t="s">
        <v>505</v>
      </c>
      <c r="G185" s="287"/>
      <c r="H185" s="287" t="s">
        <v>577</v>
      </c>
      <c r="I185" s="287" t="s">
        <v>501</v>
      </c>
      <c r="J185" s="287">
        <v>50</v>
      </c>
      <c r="K185" s="335"/>
    </row>
    <row r="186" spans="2:11" s="1" customFormat="1" ht="15" customHeight="1">
      <c r="B186" s="312"/>
      <c r="C186" s="287" t="s">
        <v>578</v>
      </c>
      <c r="D186" s="287"/>
      <c r="E186" s="287"/>
      <c r="F186" s="310" t="s">
        <v>505</v>
      </c>
      <c r="G186" s="287"/>
      <c r="H186" s="287" t="s">
        <v>579</v>
      </c>
      <c r="I186" s="287" t="s">
        <v>580</v>
      </c>
      <c r="J186" s="287"/>
      <c r="K186" s="335"/>
    </row>
    <row r="187" spans="2:11" s="1" customFormat="1" ht="15" customHeight="1">
      <c r="B187" s="312"/>
      <c r="C187" s="287" t="s">
        <v>581</v>
      </c>
      <c r="D187" s="287"/>
      <c r="E187" s="287"/>
      <c r="F187" s="310" t="s">
        <v>505</v>
      </c>
      <c r="G187" s="287"/>
      <c r="H187" s="287" t="s">
        <v>582</v>
      </c>
      <c r="I187" s="287" t="s">
        <v>580</v>
      </c>
      <c r="J187" s="287"/>
      <c r="K187" s="335"/>
    </row>
    <row r="188" spans="2:11" s="1" customFormat="1" ht="15" customHeight="1">
      <c r="B188" s="312"/>
      <c r="C188" s="287" t="s">
        <v>583</v>
      </c>
      <c r="D188" s="287"/>
      <c r="E188" s="287"/>
      <c r="F188" s="310" t="s">
        <v>505</v>
      </c>
      <c r="G188" s="287"/>
      <c r="H188" s="287" t="s">
        <v>584</v>
      </c>
      <c r="I188" s="287" t="s">
        <v>580</v>
      </c>
      <c r="J188" s="287"/>
      <c r="K188" s="335"/>
    </row>
    <row r="189" spans="2:11" s="1" customFormat="1" ht="15" customHeight="1">
      <c r="B189" s="312"/>
      <c r="C189" s="348" t="s">
        <v>585</v>
      </c>
      <c r="D189" s="287"/>
      <c r="E189" s="287"/>
      <c r="F189" s="310" t="s">
        <v>505</v>
      </c>
      <c r="G189" s="287"/>
      <c r="H189" s="287" t="s">
        <v>586</v>
      </c>
      <c r="I189" s="287" t="s">
        <v>587</v>
      </c>
      <c r="J189" s="349" t="s">
        <v>588</v>
      </c>
      <c r="K189" s="335"/>
    </row>
    <row r="190" spans="2:11" s="17" customFormat="1" ht="15" customHeight="1">
      <c r="B190" s="350"/>
      <c r="C190" s="351" t="s">
        <v>589</v>
      </c>
      <c r="D190" s="352"/>
      <c r="E190" s="352"/>
      <c r="F190" s="353" t="s">
        <v>505</v>
      </c>
      <c r="G190" s="352"/>
      <c r="H190" s="352" t="s">
        <v>590</v>
      </c>
      <c r="I190" s="352" t="s">
        <v>587</v>
      </c>
      <c r="J190" s="354" t="s">
        <v>588</v>
      </c>
      <c r="K190" s="355"/>
    </row>
    <row r="191" spans="2:11" s="1" customFormat="1" ht="15" customHeight="1">
      <c r="B191" s="312"/>
      <c r="C191" s="348" t="s">
        <v>39</v>
      </c>
      <c r="D191" s="287"/>
      <c r="E191" s="287"/>
      <c r="F191" s="310" t="s">
        <v>499</v>
      </c>
      <c r="G191" s="287"/>
      <c r="H191" s="284" t="s">
        <v>591</v>
      </c>
      <c r="I191" s="287" t="s">
        <v>592</v>
      </c>
      <c r="J191" s="287"/>
      <c r="K191" s="335"/>
    </row>
    <row r="192" spans="2:11" s="1" customFormat="1" ht="15" customHeight="1">
      <c r="B192" s="312"/>
      <c r="C192" s="348" t="s">
        <v>593</v>
      </c>
      <c r="D192" s="287"/>
      <c r="E192" s="287"/>
      <c r="F192" s="310" t="s">
        <v>499</v>
      </c>
      <c r="G192" s="287"/>
      <c r="H192" s="287" t="s">
        <v>594</v>
      </c>
      <c r="I192" s="287" t="s">
        <v>534</v>
      </c>
      <c r="J192" s="287"/>
      <c r="K192" s="335"/>
    </row>
    <row r="193" spans="2:11" s="1" customFormat="1" ht="15" customHeight="1">
      <c r="B193" s="312"/>
      <c r="C193" s="348" t="s">
        <v>595</v>
      </c>
      <c r="D193" s="287"/>
      <c r="E193" s="287"/>
      <c r="F193" s="310" t="s">
        <v>499</v>
      </c>
      <c r="G193" s="287"/>
      <c r="H193" s="287" t="s">
        <v>596</v>
      </c>
      <c r="I193" s="287" t="s">
        <v>534</v>
      </c>
      <c r="J193" s="287"/>
      <c r="K193" s="335"/>
    </row>
    <row r="194" spans="2:11" s="1" customFormat="1" ht="15" customHeight="1">
      <c r="B194" s="312"/>
      <c r="C194" s="348" t="s">
        <v>597</v>
      </c>
      <c r="D194" s="287"/>
      <c r="E194" s="287"/>
      <c r="F194" s="310" t="s">
        <v>505</v>
      </c>
      <c r="G194" s="287"/>
      <c r="H194" s="287" t="s">
        <v>598</v>
      </c>
      <c r="I194" s="287" t="s">
        <v>534</v>
      </c>
      <c r="J194" s="287"/>
      <c r="K194" s="335"/>
    </row>
    <row r="195" spans="2:11" s="1" customFormat="1" ht="15" customHeight="1">
      <c r="B195" s="341"/>
      <c r="C195" s="356"/>
      <c r="D195" s="321"/>
      <c r="E195" s="321"/>
      <c r="F195" s="321"/>
      <c r="G195" s="321"/>
      <c r="H195" s="321"/>
      <c r="I195" s="321"/>
      <c r="J195" s="321"/>
      <c r="K195" s="342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323"/>
      <c r="C197" s="333"/>
      <c r="D197" s="333"/>
      <c r="E197" s="333"/>
      <c r="F197" s="343"/>
      <c r="G197" s="333"/>
      <c r="H197" s="333"/>
      <c r="I197" s="333"/>
      <c r="J197" s="333"/>
      <c r="K197" s="323"/>
    </row>
    <row r="198" spans="2:11" s="1" customFormat="1" ht="18.75" customHeight="1"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</row>
    <row r="199" spans="2:11" s="1" customFormat="1" ht="13.5">
      <c r="B199" s="274"/>
      <c r="C199" s="275"/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1">
      <c r="B200" s="277"/>
      <c r="C200" s="278" t="s">
        <v>599</v>
      </c>
      <c r="D200" s="278"/>
      <c r="E200" s="278"/>
      <c r="F200" s="278"/>
      <c r="G200" s="278"/>
      <c r="H200" s="278"/>
      <c r="I200" s="278"/>
      <c r="J200" s="278"/>
      <c r="K200" s="279"/>
    </row>
    <row r="201" spans="2:11" s="1" customFormat="1" ht="25.5" customHeight="1">
      <c r="B201" s="277"/>
      <c r="C201" s="357" t="s">
        <v>600</v>
      </c>
      <c r="D201" s="357"/>
      <c r="E201" s="357"/>
      <c r="F201" s="357" t="s">
        <v>601</v>
      </c>
      <c r="G201" s="358"/>
      <c r="H201" s="357" t="s">
        <v>602</v>
      </c>
      <c r="I201" s="357"/>
      <c r="J201" s="357"/>
      <c r="K201" s="279"/>
    </row>
    <row r="202" spans="2:11" s="1" customFormat="1" ht="5.25" customHeight="1">
      <c r="B202" s="312"/>
      <c r="C202" s="307"/>
      <c r="D202" s="307"/>
      <c r="E202" s="307"/>
      <c r="F202" s="307"/>
      <c r="G202" s="333"/>
      <c r="H202" s="307"/>
      <c r="I202" s="307"/>
      <c r="J202" s="307"/>
      <c r="K202" s="335"/>
    </row>
    <row r="203" spans="2:11" s="1" customFormat="1" ht="15" customHeight="1">
      <c r="B203" s="312"/>
      <c r="C203" s="287" t="s">
        <v>592</v>
      </c>
      <c r="D203" s="287"/>
      <c r="E203" s="287"/>
      <c r="F203" s="310" t="s">
        <v>40</v>
      </c>
      <c r="G203" s="287"/>
      <c r="H203" s="287" t="s">
        <v>603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41</v>
      </c>
      <c r="G204" s="287"/>
      <c r="H204" s="287" t="s">
        <v>604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44</v>
      </c>
      <c r="G205" s="287"/>
      <c r="H205" s="287" t="s">
        <v>605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42</v>
      </c>
      <c r="G206" s="287"/>
      <c r="H206" s="287" t="s">
        <v>606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 t="s">
        <v>43</v>
      </c>
      <c r="G207" s="287"/>
      <c r="H207" s="287" t="s">
        <v>607</v>
      </c>
      <c r="I207" s="287"/>
      <c r="J207" s="287"/>
      <c r="K207" s="335"/>
    </row>
    <row r="208" spans="2:11" s="1" customFormat="1" ht="15" customHeight="1">
      <c r="B208" s="312"/>
      <c r="C208" s="287"/>
      <c r="D208" s="287"/>
      <c r="E208" s="287"/>
      <c r="F208" s="310"/>
      <c r="G208" s="287"/>
      <c r="H208" s="287"/>
      <c r="I208" s="287"/>
      <c r="J208" s="287"/>
      <c r="K208" s="335"/>
    </row>
    <row r="209" spans="2:11" s="1" customFormat="1" ht="15" customHeight="1">
      <c r="B209" s="312"/>
      <c r="C209" s="287" t="s">
        <v>546</v>
      </c>
      <c r="D209" s="287"/>
      <c r="E209" s="287"/>
      <c r="F209" s="310" t="s">
        <v>76</v>
      </c>
      <c r="G209" s="287"/>
      <c r="H209" s="287" t="s">
        <v>608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442</v>
      </c>
      <c r="G210" s="287"/>
      <c r="H210" s="287" t="s">
        <v>443</v>
      </c>
      <c r="I210" s="287"/>
      <c r="J210" s="287"/>
      <c r="K210" s="335"/>
    </row>
    <row r="211" spans="2:11" s="1" customFormat="1" ht="15" customHeight="1">
      <c r="B211" s="312"/>
      <c r="C211" s="287"/>
      <c r="D211" s="287"/>
      <c r="E211" s="287"/>
      <c r="F211" s="310" t="s">
        <v>440</v>
      </c>
      <c r="G211" s="287"/>
      <c r="H211" s="287" t="s">
        <v>609</v>
      </c>
      <c r="I211" s="287"/>
      <c r="J211" s="287"/>
      <c r="K211" s="335"/>
    </row>
    <row r="212" spans="2:11" s="1" customFormat="1" ht="15" customHeight="1">
      <c r="B212" s="359"/>
      <c r="C212" s="287"/>
      <c r="D212" s="287"/>
      <c r="E212" s="287"/>
      <c r="F212" s="310" t="s">
        <v>84</v>
      </c>
      <c r="G212" s="348"/>
      <c r="H212" s="339" t="s">
        <v>444</v>
      </c>
      <c r="I212" s="339"/>
      <c r="J212" s="339"/>
      <c r="K212" s="360"/>
    </row>
    <row r="213" spans="2:11" s="1" customFormat="1" ht="15" customHeight="1">
      <c r="B213" s="359"/>
      <c r="C213" s="287"/>
      <c r="D213" s="287"/>
      <c r="E213" s="287"/>
      <c r="F213" s="310" t="s">
        <v>445</v>
      </c>
      <c r="G213" s="348"/>
      <c r="H213" s="339" t="s">
        <v>610</v>
      </c>
      <c r="I213" s="339"/>
      <c r="J213" s="339"/>
      <c r="K213" s="360"/>
    </row>
    <row r="214" spans="2:11" s="1" customFormat="1" ht="15" customHeight="1">
      <c r="B214" s="359"/>
      <c r="C214" s="287"/>
      <c r="D214" s="287"/>
      <c r="E214" s="287"/>
      <c r="F214" s="310"/>
      <c r="G214" s="348"/>
      <c r="H214" s="339"/>
      <c r="I214" s="339"/>
      <c r="J214" s="339"/>
      <c r="K214" s="360"/>
    </row>
    <row r="215" spans="2:11" s="1" customFormat="1" ht="15" customHeight="1">
      <c r="B215" s="359"/>
      <c r="C215" s="287" t="s">
        <v>570</v>
      </c>
      <c r="D215" s="287"/>
      <c r="E215" s="287"/>
      <c r="F215" s="310">
        <v>1</v>
      </c>
      <c r="G215" s="348"/>
      <c r="H215" s="339" t="s">
        <v>611</v>
      </c>
      <c r="I215" s="339"/>
      <c r="J215" s="339"/>
      <c r="K215" s="360"/>
    </row>
    <row r="216" spans="2:11" s="1" customFormat="1" ht="15" customHeight="1">
      <c r="B216" s="359"/>
      <c r="C216" s="287"/>
      <c r="D216" s="287"/>
      <c r="E216" s="287"/>
      <c r="F216" s="310">
        <v>2</v>
      </c>
      <c r="G216" s="348"/>
      <c r="H216" s="339" t="s">
        <v>612</v>
      </c>
      <c r="I216" s="339"/>
      <c r="J216" s="339"/>
      <c r="K216" s="360"/>
    </row>
    <row r="217" spans="2:11" s="1" customFormat="1" ht="15" customHeight="1">
      <c r="B217" s="359"/>
      <c r="C217" s="287"/>
      <c r="D217" s="287"/>
      <c r="E217" s="287"/>
      <c r="F217" s="310">
        <v>3</v>
      </c>
      <c r="G217" s="348"/>
      <c r="H217" s="339" t="s">
        <v>613</v>
      </c>
      <c r="I217" s="339"/>
      <c r="J217" s="339"/>
      <c r="K217" s="360"/>
    </row>
    <row r="218" spans="2:11" s="1" customFormat="1" ht="15" customHeight="1">
      <c r="B218" s="359"/>
      <c r="C218" s="287"/>
      <c r="D218" s="287"/>
      <c r="E218" s="287"/>
      <c r="F218" s="310">
        <v>4</v>
      </c>
      <c r="G218" s="348"/>
      <c r="H218" s="339" t="s">
        <v>614</v>
      </c>
      <c r="I218" s="339"/>
      <c r="J218" s="339"/>
      <c r="K218" s="360"/>
    </row>
    <row r="219" spans="2:11" s="1" customFormat="1" ht="12.75" customHeight="1">
      <c r="B219" s="361"/>
      <c r="C219" s="362"/>
      <c r="D219" s="362"/>
      <c r="E219" s="362"/>
      <c r="F219" s="362"/>
      <c r="G219" s="362"/>
      <c r="H219" s="362"/>
      <c r="I219" s="362"/>
      <c r="J219" s="362"/>
      <c r="K219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Desenský Jiří, DiS.</dc:creator>
  <cp:keywords/>
  <dc:description/>
  <cp:lastModifiedBy>Desenský Jiří, DiS.</cp:lastModifiedBy>
  <dcterms:created xsi:type="dcterms:W3CDTF">2024-02-08T06:23:26Z</dcterms:created>
  <dcterms:modified xsi:type="dcterms:W3CDTF">2024-02-08T06:23:33Z</dcterms:modified>
  <cp:category/>
  <cp:version/>
  <cp:contentType/>
  <cp:contentStatus/>
</cp:coreProperties>
</file>