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las\Desktop\"/>
    </mc:Choice>
  </mc:AlternateContent>
  <bookViews>
    <workbookView xWindow="0" yWindow="0" windowWidth="28800" windowHeight="14100"/>
  </bookViews>
  <sheets>
    <sheet name="SO 01-1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/>
  <c r="I17" i="1"/>
  <c r="O17" i="1" s="1"/>
  <c r="I21" i="1"/>
  <c r="O21" i="1"/>
  <c r="I25" i="1"/>
  <c r="O25" i="1" s="1"/>
  <c r="I29" i="1"/>
  <c r="O29" i="1"/>
  <c r="I34" i="1"/>
  <c r="I38" i="1"/>
  <c r="O38" i="1"/>
  <c r="I42" i="1"/>
  <c r="O42" i="1" s="1"/>
  <c r="I46" i="1"/>
  <c r="O46" i="1"/>
  <c r="I50" i="1"/>
  <c r="O50" i="1"/>
  <c r="I55" i="1"/>
  <c r="O55" i="1"/>
  <c r="I59" i="1"/>
  <c r="O59" i="1"/>
  <c r="I63" i="1"/>
  <c r="O63" i="1"/>
  <c r="I67" i="1"/>
  <c r="O67" i="1" s="1"/>
  <c r="I71" i="1"/>
  <c r="O71" i="1" s="1"/>
  <c r="I75" i="1"/>
  <c r="O75" i="1"/>
  <c r="I79" i="1"/>
  <c r="O79" i="1" s="1"/>
  <c r="I83" i="1"/>
  <c r="O83" i="1" s="1"/>
  <c r="I87" i="1"/>
  <c r="O87" i="1"/>
  <c r="I92" i="1"/>
  <c r="I96" i="1"/>
  <c r="O96" i="1"/>
  <c r="I100" i="1"/>
  <c r="O100" i="1" s="1"/>
  <c r="I104" i="1"/>
  <c r="O104" i="1"/>
  <c r="I108" i="1"/>
  <c r="O108" i="1" s="1"/>
  <c r="I112" i="1"/>
  <c r="O112" i="1"/>
  <c r="I116" i="1"/>
  <c r="O116" i="1"/>
  <c r="I121" i="1"/>
  <c r="O121" i="1"/>
  <c r="I125" i="1"/>
  <c r="O125" i="1"/>
  <c r="I129" i="1"/>
  <c r="O129" i="1"/>
  <c r="I133" i="1"/>
  <c r="O133" i="1" s="1"/>
  <c r="I137" i="1"/>
  <c r="O137" i="1" s="1"/>
  <c r="I142" i="1"/>
  <c r="I146" i="1"/>
  <c r="O146" i="1"/>
  <c r="I151" i="1"/>
  <c r="Q150" i="1" s="1"/>
  <c r="I150" i="1" s="1"/>
  <c r="I156" i="1"/>
  <c r="O156" i="1"/>
  <c r="I160" i="1"/>
  <c r="O160" i="1" s="1"/>
  <c r="R155" i="1" s="1"/>
  <c r="O155" i="1" s="1"/>
  <c r="I164" i="1"/>
  <c r="O164" i="1"/>
  <c r="I168" i="1"/>
  <c r="O168" i="1"/>
  <c r="I172" i="1"/>
  <c r="O172" i="1"/>
  <c r="I177" i="1"/>
  <c r="Q176" i="1" s="1"/>
  <c r="I176" i="1" s="1"/>
  <c r="O177" i="1"/>
  <c r="R176" i="1" s="1"/>
  <c r="O176" i="1" s="1"/>
  <c r="I181" i="1"/>
  <c r="O181" i="1"/>
  <c r="I186" i="1"/>
  <c r="O186" i="1"/>
  <c r="I190" i="1"/>
  <c r="O190" i="1"/>
  <c r="I194" i="1"/>
  <c r="O194" i="1" s="1"/>
  <c r="I198" i="1"/>
  <c r="O198" i="1" s="1"/>
  <c r="I202" i="1"/>
  <c r="O202" i="1"/>
  <c r="I206" i="1"/>
  <c r="O206" i="1" s="1"/>
  <c r="I210" i="1"/>
  <c r="O210" i="1" s="1"/>
  <c r="I214" i="1"/>
  <c r="O214" i="1"/>
  <c r="I218" i="1"/>
  <c r="O218" i="1"/>
  <c r="I222" i="1"/>
  <c r="O222" i="1"/>
  <c r="I226" i="1"/>
  <c r="O226" i="1" s="1"/>
  <c r="I230" i="1"/>
  <c r="O230" i="1"/>
  <c r="I234" i="1"/>
  <c r="O234" i="1" s="1"/>
  <c r="Q120" i="1" l="1"/>
  <c r="I120" i="1" s="1"/>
  <c r="Q54" i="1"/>
  <c r="I54" i="1" s="1"/>
  <c r="Q33" i="1"/>
  <c r="I33" i="1" s="1"/>
  <c r="Q185" i="1"/>
  <c r="I185" i="1" s="1"/>
  <c r="Q155" i="1"/>
  <c r="I155" i="1" s="1"/>
  <c r="Q141" i="1"/>
  <c r="I141" i="1" s="1"/>
  <c r="R120" i="1"/>
  <c r="O120" i="1" s="1"/>
  <c r="R8" i="1"/>
  <c r="O8" i="1" s="1"/>
  <c r="Q91" i="1"/>
  <c r="I91" i="1" s="1"/>
  <c r="O34" i="1"/>
  <c r="Q8" i="1"/>
  <c r="I8" i="1" s="1"/>
  <c r="R54" i="1"/>
  <c r="O54" i="1" s="1"/>
  <c r="R33" i="1"/>
  <c r="O33" i="1" s="1"/>
  <c r="R185" i="1"/>
  <c r="O185" i="1" s="1"/>
  <c r="I3" i="1"/>
  <c r="O151" i="1"/>
  <c r="R150" i="1" s="1"/>
  <c r="O150" i="1" s="1"/>
  <c r="O142" i="1"/>
  <c r="R141" i="1" s="1"/>
  <c r="O141" i="1" s="1"/>
  <c r="O92" i="1"/>
  <c r="R91" i="1" s="1"/>
  <c r="O91" i="1" s="1"/>
  <c r="O2" i="1" l="1"/>
</calcChain>
</file>

<file path=xl/sharedStrings.xml><?xml version="1.0" encoding="utf-8"?>
<sst xmlns="http://schemas.openxmlformats.org/spreadsheetml/2006/main" count="784" uniqueCount="321">
  <si>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</si>
  <si>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TS</t>
  </si>
  <si>
    <t/>
  </si>
  <si>
    <t>VV</t>
  </si>
  <si>
    <t>PP</t>
  </si>
  <si>
    <t>2</t>
  </si>
  <si>
    <t>ks</t>
  </si>
  <si>
    <t>DEMONTÁŽ VÝTAHU VČETNĚ DOPRAVY NA SKLÁDKU</t>
  </si>
  <si>
    <t>R</t>
  </si>
  <si>
    <t>55</t>
  </si>
  <si>
    <t>P</t>
  </si>
  <si>
    <t>Položka zahrnuje samostatnou dopravu suti a vybouraných hmot. Množství se určí jako součin hmotnosti [t] a požadované vzdálenosti [km].</t>
  </si>
  <si>
    <t>10*30=300,000 [A]</t>
  </si>
  <si>
    <t>tkm</t>
  </si>
  <si>
    <t>DEMOLICE DROBNÝCH STAVEB S PODÍLEM KONSTR DO 10% KOVOVÝCH - DOPRAVA</t>
  </si>
  <si>
    <t>98817B</t>
  </si>
  <si>
    <t>54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</si>
  <si>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</si>
  <si>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480=480,000 [A]</t>
  </si>
  <si>
    <t>demolice zastřešení</t>
  </si>
  <si>
    <t>M3OP</t>
  </si>
  <si>
    <t>DEMOLICE DROBNÝCH STAVEB S PODÍLEM KONSTR DO 10% KOVOVÝCH - BEZ DOPRAVY</t>
  </si>
  <si>
    <t>98817A</t>
  </si>
  <si>
    <t>53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</si>
  <si>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</si>
  <si>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350=350,000 [A]</t>
  </si>
  <si>
    <t>m2</t>
  </si>
  <si>
    <t>ODSTRANĚNÍ MOSTNÍ IZOLACE</t>
  </si>
  <si>
    <t>97817</t>
  </si>
  <si>
    <t>52</t>
  </si>
  <si>
    <t>1*30=30,000 [A]</t>
  </si>
  <si>
    <t>BOURÁNÍ KONSTRUKCÍ KOVOVÝCH - DOPRAVA</t>
  </si>
  <si>
    <t>96618B</t>
  </si>
  <si>
    <t>51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</si>
  <si>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</si>
  <si>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1=1,000 [A]</t>
  </si>
  <si>
    <t>madla, drobné kovové konstrukce</t>
  </si>
  <si>
    <t>T</t>
  </si>
  <si>
    <t>BOURÁNÍ KONSTRUKCÍ KOVOVÝCH - BEZ DOPRAVY</t>
  </si>
  <si>
    <t>96618A</t>
  </si>
  <si>
    <t>50</t>
  </si>
  <si>
    <t>450*30*2,5=33 750,000 [A]</t>
  </si>
  <si>
    <t>BOURÁNÍ KONSTRUKCÍ ZE ŽELEZOBETONU - DOPRAVA</t>
  </si>
  <si>
    <t>96616B</t>
  </si>
  <si>
    <t>49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</si>
  <si>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</si>
  <si>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450=450,000 [A]</t>
  </si>
  <si>
    <t>M3</t>
  </si>
  <si>
    <t>BOURÁNÍ KONSTRUKCÍ ZE ŽELEZOBETONU</t>
  </si>
  <si>
    <t>96616</t>
  </si>
  <si>
    <t>48</t>
  </si>
  <si>
    <t>Položka zahrnuje veškerý materiál, výrobky a polotovary, včetně mimostaveništní a vnitrostaveništní dopravy (rovněž přesuny), včetně naložení a složení,případně s uložením.</t>
  </si>
  <si>
    <t>17=17,000 [A]</t>
  </si>
  <si>
    <t>KUS</t>
  </si>
  <si>
    <t>NIVELAČNÍ ZNAČKA NA KONSTRUKCI</t>
  </si>
  <si>
    <t>93656</t>
  </si>
  <si>
    <t>47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</si>
  <si>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</si>
  <si>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45=45,000 [A]</t>
  </si>
  <si>
    <t>zákryty nik pro kabelové rozvody</t>
  </si>
  <si>
    <t>kg</t>
  </si>
  <si>
    <t>DROBNÉ DOPLŇK KONSTR KOVOVÉ NEREZ</t>
  </si>
  <si>
    <t>936501</t>
  </si>
  <si>
    <t>46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</si>
  <si>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</si>
  <si>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80=80,000 [A]</t>
  </si>
  <si>
    <t>Nerezové odvodňovací žlaby</t>
  </si>
  <si>
    <t>m</t>
  </si>
  <si>
    <t>ŽLABY OCELOLITINOVÉ SVĚTLÉ ŠÍŘKY DO 150MM VČET MŘÍŽÍ</t>
  </si>
  <si>
    <t>93562R</t>
  </si>
  <si>
    <t>45</t>
  </si>
  <si>
    <t>položka zahrnuje dodávku a osazení předepsaného materiálu, očištění ploch spáry před úpravou, očištění okolí spáry po úpravě</t>
  </si>
  <si>
    <t>250=250,000 [A]</t>
  </si>
  <si>
    <t>elektroizolační deska v místě uložení</t>
  </si>
  <si>
    <t>VLOŽKA DILAT SPAR Z PRYŽ PÁSŮ ŠÍŘ DO 400MM PROF TL PŘES 12MM</t>
  </si>
  <si>
    <t>931245</t>
  </si>
  <si>
    <t>44</t>
  </si>
  <si>
    <t>položka zahrnuje štítek s evidenčním číslem mostu, sloupek dopravní značky včetně osazení a nutných zemních prací a zabetonování</t>
  </si>
  <si>
    <t>2=2,000 [A]</t>
  </si>
  <si>
    <t>označení letopočtu vlisem do betonu</t>
  </si>
  <si>
    <t>EVIDENČNÍ ČÍSLO MOSTU</t>
  </si>
  <si>
    <t>91355</t>
  </si>
  <si>
    <t>43</t>
  </si>
  <si>
    <t>Ostatní konstrukce a práce</t>
  </si>
  <si>
    <t>9</t>
  </si>
  <si>
    <t>SD</t>
  </si>
  <si>
    <t>Položka zahrnuje dodávku a osazení předepsaného poklopu včetně rámu</t>
  </si>
  <si>
    <t>4=4,000 [A]</t>
  </si>
  <si>
    <t>plastový poklop šachty odvodnění</t>
  </si>
  <si>
    <t>POKLOPY Z PRYŽE SAMOSTATNÉ</t>
  </si>
  <si>
    <t>899114</t>
  </si>
  <si>
    <t>42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</si>
  <si>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</si>
  <si>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600=600,000 [A]</t>
  </si>
  <si>
    <t>HDPE trubky</t>
  </si>
  <si>
    <t>CHRÁNIČKY Z TRUB PLAST DN DO 50MM</t>
  </si>
  <si>
    <t>87615</t>
  </si>
  <si>
    <t>41</t>
  </si>
  <si>
    <t>Potrubí</t>
  </si>
  <si>
    <t>8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</si>
  <si>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</si>
  <si>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Ocelové kryty nik elektirckých rozvodů včetně úchytů a dvířek, dodávky a montáže</t>
  </si>
  <si>
    <t>OSTATNÍ KOVOVÉ DOPLŇK KONSTRUKCE</t>
  </si>
  <si>
    <t>76799R</t>
  </si>
  <si>
    <t>40</t>
  </si>
  <si>
    <t>1. Položka obsahuje: 
 – veškeré práce a materiál obsažený v názvu položky 
2. Položka neobsahuje: 
 X 
3. Způsob měření: 
Udává se počet kusů kompletní konstrukce nebo práce.</t>
  </si>
  <si>
    <t>36=36,000 [A]</t>
  </si>
  <si>
    <t>Trvalá zařízení pro sledování bludných proudů - vývody z výztuže</t>
  </si>
  <si>
    <t>75Z240</t>
  </si>
  <si>
    <t>39</t>
  </si>
  <si>
    <t>položka zahrnuje:  
- dodání  předepsaného ochranného materiálu  
- zřízení ochrany izolace</t>
  </si>
  <si>
    <t>(870+968+450+300)*1,05=2 717,400 [A]</t>
  </si>
  <si>
    <t>Beton</t>
  </si>
  <si>
    <t>OCHRANA IZOLACE NA POVRCHU</t>
  </si>
  <si>
    <t>71150</t>
  </si>
  <si>
    <t>38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</si>
  <si>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</si>
  <si>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Typ 1</t>
  </si>
  <si>
    <t>IZOLACE MOSTOVEK CELOPLOŠNÁ ASFALTOVÝMI PÁSY</t>
  </si>
  <si>
    <t>711412</t>
  </si>
  <si>
    <t>37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</si>
  <si>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</si>
  <si>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100*3=300,000 [A]</t>
  </si>
  <si>
    <t>Typ 2; 2xNa+1xNp</t>
  </si>
  <si>
    <t>IZOLACE BĚŽNÝCH KONSTRUKCÍ PROTI ZEMNÍ VLHKOSTI ASFALTOVÝMI NÁTĚRY</t>
  </si>
  <si>
    <t>711111</t>
  </si>
  <si>
    <t>36</t>
  </si>
  <si>
    <t>Přidružená stavební výroba</t>
  </si>
  <si>
    <t>7</t>
  </si>
  <si>
    <t>- dodání dlažebního materiálu v požadované kvalitě, dodání materiálu pro předepsané lože dle textu položky v tloušťce předepsané dokumentací a pro předepsanou výplň spar 
- očištění podkladu 
- uložení dlažby dle předepsaného technologického předpisu včetně předepsané podkladní vrstvy a předepsané výplně spar 
- zřízení dlažby bez rozlišení šířky, pokládání vrstvy po etapách</t>
  </si>
  <si>
    <t>690=690,000 [A]</t>
  </si>
  <si>
    <t>DLAŽBY PODLAH Z DLAŽDIC BETON (NEBO GRANITOID) DO LOŽE Z MC</t>
  </si>
  <si>
    <t>632922</t>
  </si>
  <si>
    <t>35</t>
  </si>
  <si>
    <t>Úpravy povrchů, podlahy, výplně otvorů</t>
  </si>
  <si>
    <t>6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</si>
  <si>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</si>
  <si>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KRYTY Z BETON DLAŽDIC SE ZÁMKEM ŠEDÝCH RELIÉF TL 80MM DO LOŽE Z KAM</t>
  </si>
  <si>
    <t>582618</t>
  </si>
  <si>
    <t>34</t>
  </si>
  <si>
    <t>KRYTY Z BETON DLAŽDIC SE ZÁMKEM ŠEDÝCH TL 80MM DO LOŽE Z KAM</t>
  </si>
  <si>
    <t>582612</t>
  </si>
  <si>
    <t>33</t>
  </si>
  <si>
    <t>Komunikace</t>
  </si>
  <si>
    <t>5</t>
  </si>
  <si>
    <t>položka zahrnuje: 
- dodávku stabilizovaného popílku a zásyp se zhutněním včetně mimostaveništní a vnitrostaveništní dopravy</t>
  </si>
  <si>
    <t>500=500,000 [A]</t>
  </si>
  <si>
    <t>výplň stávajícího podchodu</t>
  </si>
  <si>
    <t>VÝPLŇ ZA OPĚRAMI A ZDMI ZE STABILIZOVANÉHO POPÍLKU</t>
  </si>
  <si>
    <t>45869</t>
  </si>
  <si>
    <t>32</t>
  </si>
  <si>
    <t>položka zahrnuje dodávku předepsaného kameniva, mimostaveništní a vnitrostaveništní dopravu a jeho uložení  
není-li v zadávací dokumentaci uvedeno jinak, jedná se o nakupovaný materiál</t>
  </si>
  <si>
    <t>2750=2 750,000 [A]</t>
  </si>
  <si>
    <t>zásyp za rubem opěr a pod nástupišti</t>
  </si>
  <si>
    <t>VÝPLŇ ZA OPĚRAMI A ZDMI Z KAMENIVA DRCENÉHO</t>
  </si>
  <si>
    <t>45852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</si>
  <si>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</si>
  <si>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</si>
  <si>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120*0,01=1,200 [A]</t>
  </si>
  <si>
    <t>beton pod dlažbou podchodu</t>
  </si>
  <si>
    <t>VYROVNÁVACÍ A SPÁDOVÝ PROSTÝ BETON C25/30</t>
  </si>
  <si>
    <t>457314</t>
  </si>
  <si>
    <t>30</t>
  </si>
  <si>
    <t>200+40=240,000 [A]</t>
  </si>
  <si>
    <t>PODKLADNÍ A VÝPLŇOVÉ VRSTVY Z PROSTÉHO BETONU C25/30</t>
  </si>
  <si>
    <t>451314</t>
  </si>
  <si>
    <t>29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</si>
  <si>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</si>
  <si>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1,91+8+29=38,910 [A]</t>
  </si>
  <si>
    <t>rozpěry a převázky pažící konstrukce; včetně odstranění</t>
  </si>
  <si>
    <t>PŘEKLADY Z VÁLCOVANÝCH NOSNÍKŮ</t>
  </si>
  <si>
    <t>41717</t>
  </si>
  <si>
    <t>28</t>
  </si>
  <si>
    <t>Vodorovné konstrukce</t>
  </si>
  <si>
    <t>4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</si>
  <si>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</si>
  <si>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Dilatační trny s nižší únosností do spár přístupových chodníků, dodání kompletního výrobku, osazení, montáž</t>
  </si>
  <si>
    <t>VÝZTUŽ MOSTNÍ RÁMOVÉ KONSTR ŽELBET Z OCELI</t>
  </si>
  <si>
    <t>38936R</t>
  </si>
  <si>
    <t>27</t>
  </si>
  <si>
    <t>Dilatační smykové trny vysoké únosnosti, dodání kompletního výrobku, osazení, montáž</t>
  </si>
  <si>
    <t>1</t>
  </si>
  <si>
    <t>26</t>
  </si>
  <si>
    <t>31302+568,8+900,6+237+142,2+47,4=33 198,000 [A]</t>
  </si>
  <si>
    <t>VÝZTUŽ MOSTNÍ RÁMOVÉ KONSTR ŽELBET Z KARI SÍTÍ</t>
  </si>
  <si>
    <t>389366</t>
  </si>
  <si>
    <t>25</t>
  </si>
  <si>
    <t>VÝZTUŽ MOSTNÍ RÁMOVÉ KONSTRUKCE Z OCELI 10505, B500B</t>
  </si>
  <si>
    <t>389365</t>
  </si>
  <si>
    <t>24</t>
  </si>
  <si>
    <t>550=550,000 [A]</t>
  </si>
  <si>
    <t>ŽB vana</t>
  </si>
  <si>
    <t>MOSTNÍ RÁMOVÉ KONSTR ZE ŽELEZOBETONU DO C40/50 (B50)</t>
  </si>
  <si>
    <t>389326</t>
  </si>
  <si>
    <t>23</t>
  </si>
  <si>
    <t>1130=1 130,000 [A]</t>
  </si>
  <si>
    <t>Nosná konstrukce</t>
  </si>
  <si>
    <t>22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</si>
  <si>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</si>
  <si>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4630=4 630,000 [A]</t>
  </si>
  <si>
    <t>nová madla</t>
  </si>
  <si>
    <t>ZÁBRADLÍ Z DÍLCŮ KOVOVÝCH ŽÁROVĚ ZINK PONOREM S NÁTĚREM</t>
  </si>
  <si>
    <t>348173</t>
  </si>
  <si>
    <t>21</t>
  </si>
  <si>
    <t>Svislé konstrukce</t>
  </si>
  <si>
    <t>3</t>
  </si>
  <si>
    <t>položka zahrnuje příplatek k ceně kotvy za další 1m přes 10m 
zahrnuje dodávku 1m předepsané kotvy, případně její protikorozní úpravu, její osazení do vrtu, zainjektování a napnutí</t>
  </si>
  <si>
    <t>5*9=45,000 [A]</t>
  </si>
  <si>
    <t>táhla ke stabilizaci pažení pod kolejí č.1</t>
  </si>
  <si>
    <t>PŘÍPLATEK ZA DALŠÍ 1M KOTVENÍ NA POVRCHU Z PŘEDPÍNACÍ VÝZTUŽE</t>
  </si>
  <si>
    <t>285379</t>
  </si>
  <si>
    <t>20</t>
  </si>
  <si>
    <t>položka zahrnuje dodávku předepsané kotvy, případně její protikorozní úpravu, její osazení do vrtu, zainjektování a napnutí, případně opěrné desky 
nezahrnuje vrty</t>
  </si>
  <si>
    <t>13=13,000 [A]</t>
  </si>
  <si>
    <t>KOTVENÍ NA POVRCHU Z PŘEDPÍNACÍ VÝZTUŽE DL. DO 10M</t>
  </si>
  <si>
    <t>285378</t>
  </si>
  <si>
    <t>19</t>
  </si>
  <si>
    <t>táhla k pažení kolejí a ZKPP</t>
  </si>
  <si>
    <t>KOTVENÍ NA POVRCHU Z BETONÁŘSKÉ VÝZTUŽE DL. DO 4M</t>
  </si>
  <si>
    <t>285362</t>
  </si>
  <si>
    <t>18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</si>
  <si>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</si>
  <si>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vrty pro pažení do nosné konstrukce stávajícího podchodu</t>
  </si>
  <si>
    <t>VRTY PRO KOTV, INJEKT, MIKROPIL NA POVRCHU TŘ III D DO 80MM</t>
  </si>
  <si>
    <t>261316</t>
  </si>
  <si>
    <t>17</t>
  </si>
  <si>
    <t>560=560,000 [A]</t>
  </si>
  <si>
    <t>VRTY PRO KOTV, INJEKT, MIKROPIL NA POVRCHU TŘ I D DO 80MM</t>
  </si>
  <si>
    <t>261116</t>
  </si>
  <si>
    <t>16</t>
  </si>
  <si>
    <t>položka zahrnuje odstranění stěn včetně odvozu a uložení na skládku</t>
  </si>
  <si>
    <t>ODSTRANĚNÍ ŠTĚTOVÝCH STĚN Z KOVOVÝCH DÍLCŮ V PLOŠE</t>
  </si>
  <si>
    <t>23717A</t>
  </si>
  <si>
    <t>15</t>
  </si>
  <si>
    <t>ODŘEZÁNÍ ŠTĚTOVÝCH STĚN Z KOVOVÝCH DÍLCŮ</t>
  </si>
  <si>
    <t>237172</t>
  </si>
  <si>
    <t>14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</si>
  <si>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</si>
  <si>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pažení přilehlých kolejí</t>
  </si>
  <si>
    <t>ŠTĚTOVÉ STĚNY NASAZENÉ Z KOVOVÝCH DÍLCŮ DOČASNÉ (PLOCHA)</t>
  </si>
  <si>
    <t>23417A</t>
  </si>
  <si>
    <t>13</t>
  </si>
  <si>
    <t>- zřízení stěny  
- dodání štětovnic v požadované kvalitě,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</si>
  <si>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2900=2 900,000 [A]</t>
  </si>
  <si>
    <t>ŠTĚTOVÉ STĚNY BERANĚNÉ Z KOVOVÝCH DÍLCŮ TRVALÉ (PLOCHA)</t>
  </si>
  <si>
    <t>23117A</t>
  </si>
  <si>
    <t>12</t>
  </si>
  <si>
    <t>Základy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</si>
  <si>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</si>
  <si>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5980=5 980,000 [A]</t>
  </si>
  <si>
    <t>ULOŽENÍ SYPANINY DO NÁSYPŮ A NA SKLÁDKY BEZ ZHUTNĚNÍ</t>
  </si>
  <si>
    <t>17120</t>
  </si>
  <si>
    <t>11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</si>
  <si>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</si>
  <si>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SYPANINY DO NÁSYPŮ SE ZHUTNĚNÍM</t>
  </si>
  <si>
    <t>17110</t>
  </si>
  <si>
    <t>10</t>
  </si>
  <si>
    <t>Položka zahrnuje samostatnou dopravu zeminy. Množství se určí jako součin kubatutry [m3] a požadované vzdálenosti [km].</t>
  </si>
  <si>
    <t>5980*30=179 400,000 [A]</t>
  </si>
  <si>
    <t>M3KM</t>
  </si>
  <si>
    <t>HLOUBENÍ JAM ZAPAŽ I NEPAŽ TŘ. I - DOPRAVA</t>
  </si>
  <si>
    <t>13173B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</si>
  <si>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</si>
  <si>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včetně případného čerpání vody nebo snížení hladiny podzemní vody v souladu s technickou specifikací</t>
  </si>
  <si>
    <t>HLOUBENÍ JAM ZAPAŽ I NEPAŽ TŘ. I</t>
  </si>
  <si>
    <t>13173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</si>
  <si>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</si>
  <si>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VYKOPÁVKY ZE ZEMNÍKŮ A SKLÁDEK TŘ. I</t>
  </si>
  <si>
    <t>12573</t>
  </si>
  <si>
    <t>Zemní práce</t>
  </si>
  <si>
    <t>zahrnuje veškeré náklady spojené s objednatelem požadovanými pracemi</t>
  </si>
  <si>
    <t>3*8=24,000 [A]</t>
  </si>
  <si>
    <t>dle směrnice SŽDC Č.55, 2009-04: především hlavní prohlídka mostu, kontrola prostorové průchodnosti</t>
  </si>
  <si>
    <t>HOD</t>
  </si>
  <si>
    <t>OSTATNÍ POŽADAVKY - POSUDKY A KONTROLY</t>
  </si>
  <si>
    <t>029511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</si>
  <si>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</si>
  <si>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50=50,000 [A]</t>
  </si>
  <si>
    <t>dehtové izolace stávajícího podchodu</t>
  </si>
  <si>
    <t>POPLATKY ZA LIKVIDACŮ ODPADŮ NEBEZPEČNÝCH - 17 03 03*  ASFALTOVÉ STAVEBNÍ NÁTĚRY</t>
  </si>
  <si>
    <t>015570</t>
  </si>
  <si>
    <t>5980*2,0*0,1=1 196,000 [A]</t>
  </si>
  <si>
    <t>POPLATKY ZA LIKVIDACŮ ODPADŮ NEBEZPEČNÝCH - 17 05 07*  LOKÁLNĚ ZNEČIŠTĚNÝ ŠTĚRK A ZEMINA Z KOLEJIŠTĚ (VÝHYBKY)</t>
  </si>
  <si>
    <t>015510</t>
  </si>
  <si>
    <t>200*0,02*1,5=6,000 [A]</t>
  </si>
  <si>
    <t>Výplň zastřešení vstupů do stávajícího podchodu</t>
  </si>
  <si>
    <t>POPLATKY ZA LIKVIDACŮ ODPADŮ NEKONTAMINOVANÝCH - 17 02 03  PLASTY Z INTERIÉRŮ REKONSTRUOVANÝCH OBJEKTŮ</t>
  </si>
  <si>
    <t>015190</t>
  </si>
  <si>
    <t>480*2,5=1 200,000 [A]</t>
  </si>
  <si>
    <t>POPLATKY ZA LIKVIDACŮ ODPADŮ NEKONTAMINOVANÝCH - 17 01 01  BETON Z DEMOLIC OBJEKTŮ, ZÁKLADŮ TV</t>
  </si>
  <si>
    <t>015140</t>
  </si>
  <si>
    <t>5980*2,0*0,90=10 764,000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</si>
  <si>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</si>
  <si>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</si>
  <si>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</si>
  <si>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</si>
  <si>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</si>
  <si>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</si>
  <si>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</si>
  <si>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</si>
  <si>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</si>
  <si>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</si>
  <si>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</si>
  <si>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</si>
  <si>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</si>
  <si>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</si>
  <si>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</si>
  <si>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</si>
  <si>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Podchod st.km 108,253 TÚ 2001 (prov.ev.km 108,209)</t>
  </si>
  <si>
    <t>SO 01-19-01</t>
  </si>
  <si>
    <t>Rozpočet:</t>
  </si>
  <si>
    <t>O</t>
  </si>
  <si>
    <t>0,00</t>
  </si>
  <si>
    <t>Modernizace a elektrizace trati Šakvice - Hustopeče u Brna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</si>
  <si>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</si>
  <si>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</si>
  <si>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</si>
  <si>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</si>
  <si>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</si>
  <si>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</si>
  <si>
    <t>(42m2*33m+183m2*3ks*4,2m+60m2*15m+172m2*4m+131m2*1,2)*1,1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</si>
</sst>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abSelected="1" zoomScaleNormal="100" workbookViewId="0">
      <pane ySplit="7" topLeftCell="A8" activePane="bottomLeft" state="frozen"/>
      <selection pane="bottomLeft" activeCell="G94" sqref="G9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style="30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319</v>
      </c>
      <c r="B1" s="20"/>
      <c r="C1" s="20"/>
      <c r="D1" s="20"/>
      <c r="E1" s="24" t="s">
        <v>318</v>
      </c>
      <c r="F1" s="20"/>
      <c r="G1" s="20"/>
      <c r="H1" s="20"/>
      <c r="I1" s="20"/>
      <c r="P1" t="s">
        <v>205</v>
      </c>
    </row>
    <row r="2" spans="1:18" ht="24.95" customHeight="1" x14ac:dyDescent="0.2">
      <c r="B2" s="20"/>
      <c r="C2" s="20"/>
      <c r="D2" s="20"/>
      <c r="E2" s="23" t="s">
        <v>317</v>
      </c>
      <c r="F2" s="20"/>
      <c r="G2" s="20"/>
      <c r="H2" s="9"/>
      <c r="I2" s="9"/>
      <c r="O2">
        <f>0+O8+O33+O54+O91+O120+O141+O150+O155+O176+O185</f>
        <v>0</v>
      </c>
      <c r="P2" t="s">
        <v>205</v>
      </c>
    </row>
    <row r="3" spans="1:18" ht="15" customHeight="1" x14ac:dyDescent="0.2">
      <c r="A3" t="s">
        <v>316</v>
      </c>
      <c r="B3" s="22" t="s">
        <v>315</v>
      </c>
      <c r="C3" s="33" t="s">
        <v>314</v>
      </c>
      <c r="D3" s="34"/>
      <c r="E3" s="21" t="s">
        <v>313</v>
      </c>
      <c r="F3" s="20"/>
      <c r="G3" s="19"/>
      <c r="H3" s="18" t="s">
        <v>309</v>
      </c>
      <c r="I3" s="17">
        <f>0+I8+I33+I54+I91+I120+I141+I150+I155+I176+I185</f>
        <v>0</v>
      </c>
      <c r="O3" t="s">
        <v>312</v>
      </c>
      <c r="P3" t="s">
        <v>5</v>
      </c>
    </row>
    <row r="4" spans="1:18" ht="15" customHeight="1" x14ac:dyDescent="0.2">
      <c r="A4" t="s">
        <v>311</v>
      </c>
      <c r="B4" s="16" t="s">
        <v>310</v>
      </c>
      <c r="C4" s="35" t="s">
        <v>309</v>
      </c>
      <c r="D4" s="36"/>
      <c r="E4" s="15" t="s">
        <v>308</v>
      </c>
      <c r="F4" s="9"/>
      <c r="G4" s="9"/>
      <c r="H4" s="12"/>
      <c r="I4" s="12"/>
      <c r="O4" t="s">
        <v>307</v>
      </c>
      <c r="P4" t="s">
        <v>5</v>
      </c>
    </row>
    <row r="5" spans="1:18" ht="12.75" customHeight="1" x14ac:dyDescent="0.2">
      <c r="A5" s="32" t="s">
        <v>306</v>
      </c>
      <c r="B5" s="32" t="s">
        <v>305</v>
      </c>
      <c r="C5" s="32" t="s">
        <v>304</v>
      </c>
      <c r="D5" s="32" t="s">
        <v>303</v>
      </c>
      <c r="E5" s="37" t="s">
        <v>302</v>
      </c>
      <c r="F5" s="32" t="s">
        <v>301</v>
      </c>
      <c r="G5" s="32" t="s">
        <v>300</v>
      </c>
      <c r="H5" s="32" t="s">
        <v>299</v>
      </c>
      <c r="I5" s="32"/>
      <c r="O5" t="s">
        <v>298</v>
      </c>
      <c r="P5" t="s">
        <v>5</v>
      </c>
    </row>
    <row r="6" spans="1:18" ht="12.75" customHeight="1" x14ac:dyDescent="0.2">
      <c r="A6" s="32"/>
      <c r="B6" s="32"/>
      <c r="C6" s="32"/>
      <c r="D6" s="32"/>
      <c r="E6" s="37"/>
      <c r="F6" s="32"/>
      <c r="G6" s="32"/>
      <c r="H6" s="14" t="s">
        <v>297</v>
      </c>
      <c r="I6" s="14" t="s">
        <v>296</v>
      </c>
    </row>
    <row r="7" spans="1:18" ht="12.75" customHeight="1" x14ac:dyDescent="0.2">
      <c r="A7" s="14" t="s">
        <v>295</v>
      </c>
      <c r="B7" s="14" t="s">
        <v>181</v>
      </c>
      <c r="C7" s="14" t="s">
        <v>5</v>
      </c>
      <c r="D7" s="14" t="s">
        <v>205</v>
      </c>
      <c r="E7" s="25" t="s">
        <v>174</v>
      </c>
      <c r="F7" s="14" t="s">
        <v>144</v>
      </c>
      <c r="G7" s="14" t="s">
        <v>135</v>
      </c>
      <c r="H7" s="14" t="s">
        <v>84</v>
      </c>
      <c r="I7" s="14" t="s">
        <v>256</v>
      </c>
    </row>
    <row r="8" spans="1:18" ht="12.75" customHeight="1" x14ac:dyDescent="0.2">
      <c r="A8" s="12" t="s">
        <v>85</v>
      </c>
      <c r="B8" s="12"/>
      <c r="C8" s="13" t="s">
        <v>295</v>
      </c>
      <c r="D8" s="12"/>
      <c r="E8" s="26" t="s">
        <v>294</v>
      </c>
      <c r="F8" s="12"/>
      <c r="G8" s="12"/>
      <c r="H8" s="12"/>
      <c r="I8" s="11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6" t="s">
        <v>10</v>
      </c>
      <c r="B9" s="7" t="s">
        <v>181</v>
      </c>
      <c r="C9" s="7" t="s">
        <v>293</v>
      </c>
      <c r="D9" s="6" t="s">
        <v>2</v>
      </c>
      <c r="E9" s="27" t="s">
        <v>292</v>
      </c>
      <c r="F9" s="5" t="s">
        <v>37</v>
      </c>
      <c r="G9" s="4">
        <v>10764</v>
      </c>
      <c r="H9" s="3">
        <v>0</v>
      </c>
      <c r="I9" s="3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2" t="s">
        <v>4</v>
      </c>
      <c r="E10" s="28" t="s">
        <v>2</v>
      </c>
    </row>
    <row r="11" spans="1:18" x14ac:dyDescent="0.2">
      <c r="A11" s="1" t="s">
        <v>3</v>
      </c>
      <c r="E11" s="29" t="s">
        <v>291</v>
      </c>
    </row>
    <row r="12" spans="1:18" x14ac:dyDescent="0.2">
      <c r="A12" t="s">
        <v>1</v>
      </c>
      <c r="E12" s="28" t="s">
        <v>276</v>
      </c>
    </row>
    <row r="13" spans="1:18" x14ac:dyDescent="0.2">
      <c r="A13" s="6" t="s">
        <v>10</v>
      </c>
      <c r="B13" s="7" t="s">
        <v>5</v>
      </c>
      <c r="C13" s="7" t="s">
        <v>290</v>
      </c>
      <c r="D13" s="6" t="s">
        <v>2</v>
      </c>
      <c r="E13" s="27" t="s">
        <v>289</v>
      </c>
      <c r="F13" s="5" t="s">
        <v>37</v>
      </c>
      <c r="G13" s="4">
        <v>1200</v>
      </c>
      <c r="H13" s="3">
        <v>0</v>
      </c>
      <c r="I13" s="3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2" t="s">
        <v>4</v>
      </c>
      <c r="E14" s="28" t="s">
        <v>2</v>
      </c>
    </row>
    <row r="15" spans="1:18" x14ac:dyDescent="0.2">
      <c r="A15" s="1" t="s">
        <v>3</v>
      </c>
      <c r="E15" s="29" t="s">
        <v>288</v>
      </c>
    </row>
    <row r="16" spans="1:18" x14ac:dyDescent="0.2">
      <c r="A16" t="s">
        <v>1</v>
      </c>
      <c r="E16" s="28" t="s">
        <v>276</v>
      </c>
    </row>
    <row r="17" spans="1:16" x14ac:dyDescent="0.2">
      <c r="A17" s="6" t="s">
        <v>10</v>
      </c>
      <c r="B17" s="7" t="s">
        <v>205</v>
      </c>
      <c r="C17" s="7" t="s">
        <v>287</v>
      </c>
      <c r="D17" s="6" t="s">
        <v>2</v>
      </c>
      <c r="E17" s="27" t="s">
        <v>286</v>
      </c>
      <c r="F17" s="5" t="s">
        <v>37</v>
      </c>
      <c r="G17" s="4">
        <v>6</v>
      </c>
      <c r="H17" s="3">
        <v>0</v>
      </c>
      <c r="I17" s="3">
        <f>ROUND(ROUND(H17,2)*ROUND(G17,3),2)</f>
        <v>0</v>
      </c>
      <c r="O17">
        <f>(I17*21)/100</f>
        <v>0</v>
      </c>
      <c r="P17" t="s">
        <v>5</v>
      </c>
    </row>
    <row r="18" spans="1:16" x14ac:dyDescent="0.2">
      <c r="A18" s="2" t="s">
        <v>4</v>
      </c>
      <c r="E18" s="28" t="s">
        <v>285</v>
      </c>
    </row>
    <row r="19" spans="1:16" x14ac:dyDescent="0.2">
      <c r="A19" s="1" t="s">
        <v>3</v>
      </c>
      <c r="E19" s="29" t="s">
        <v>284</v>
      </c>
    </row>
    <row r="20" spans="1:16" x14ac:dyDescent="0.2">
      <c r="A20" t="s">
        <v>1</v>
      </c>
      <c r="E20" s="28" t="s">
        <v>276</v>
      </c>
    </row>
    <row r="21" spans="1:16" x14ac:dyDescent="0.2">
      <c r="A21" s="6" t="s">
        <v>10</v>
      </c>
      <c r="B21" s="7" t="s">
        <v>174</v>
      </c>
      <c r="C21" s="7" t="s">
        <v>283</v>
      </c>
      <c r="D21" s="6" t="s">
        <v>2</v>
      </c>
      <c r="E21" s="27" t="s">
        <v>282</v>
      </c>
      <c r="F21" s="5" t="s">
        <v>37</v>
      </c>
      <c r="G21" s="4">
        <v>1196</v>
      </c>
      <c r="H21" s="3">
        <v>0</v>
      </c>
      <c r="I21" s="3">
        <f>ROUND(ROUND(H21,2)*ROUND(G21,3),2)</f>
        <v>0</v>
      </c>
      <c r="O21">
        <f>(I21*21)/100</f>
        <v>0</v>
      </c>
      <c r="P21" t="s">
        <v>5</v>
      </c>
    </row>
    <row r="22" spans="1:16" x14ac:dyDescent="0.2">
      <c r="A22" s="2" t="s">
        <v>4</v>
      </c>
      <c r="E22" s="28" t="s">
        <v>2</v>
      </c>
    </row>
    <row r="23" spans="1:16" x14ac:dyDescent="0.2">
      <c r="A23" s="1" t="s">
        <v>3</v>
      </c>
      <c r="E23" s="29" t="s">
        <v>281</v>
      </c>
    </row>
    <row r="24" spans="1:16" x14ac:dyDescent="0.2">
      <c r="A24" t="s">
        <v>1</v>
      </c>
      <c r="E24" s="28" t="s">
        <v>276</v>
      </c>
    </row>
    <row r="25" spans="1:16" x14ac:dyDescent="0.2">
      <c r="A25" s="6" t="s">
        <v>10</v>
      </c>
      <c r="B25" s="7" t="s">
        <v>144</v>
      </c>
      <c r="C25" s="7" t="s">
        <v>280</v>
      </c>
      <c r="D25" s="6" t="s">
        <v>2</v>
      </c>
      <c r="E25" s="27" t="s">
        <v>279</v>
      </c>
      <c r="F25" s="5" t="s">
        <v>37</v>
      </c>
      <c r="G25" s="4">
        <v>50</v>
      </c>
      <c r="H25" s="3">
        <v>0</v>
      </c>
      <c r="I25" s="3">
        <f>ROUND(ROUND(H25,2)*ROUND(G25,3),2)</f>
        <v>0</v>
      </c>
      <c r="O25">
        <f>(I25*21)/100</f>
        <v>0</v>
      </c>
      <c r="P25" t="s">
        <v>5</v>
      </c>
    </row>
    <row r="26" spans="1:16" x14ac:dyDescent="0.2">
      <c r="A26" s="2" t="s">
        <v>4</v>
      </c>
      <c r="E26" s="28" t="s">
        <v>278</v>
      </c>
    </row>
    <row r="27" spans="1:16" x14ac:dyDescent="0.2">
      <c r="A27" s="1" t="s">
        <v>3</v>
      </c>
      <c r="E27" s="29" t="s">
        <v>277</v>
      </c>
    </row>
    <row r="28" spans="1:16" x14ac:dyDescent="0.2">
      <c r="A28" t="s">
        <v>1</v>
      </c>
      <c r="E28" s="28" t="s">
        <v>276</v>
      </c>
    </row>
    <row r="29" spans="1:16" x14ac:dyDescent="0.2">
      <c r="A29" s="6" t="s">
        <v>10</v>
      </c>
      <c r="B29" s="7" t="s">
        <v>135</v>
      </c>
      <c r="C29" s="7" t="s">
        <v>275</v>
      </c>
      <c r="D29" s="6" t="s">
        <v>2</v>
      </c>
      <c r="E29" s="27" t="s">
        <v>274</v>
      </c>
      <c r="F29" s="5" t="s">
        <v>273</v>
      </c>
      <c r="G29" s="4">
        <v>24</v>
      </c>
      <c r="H29" s="3">
        <v>0</v>
      </c>
      <c r="I29" s="3">
        <f>ROUND(ROUND(H29,2)*ROUND(G29,3),2)</f>
        <v>0</v>
      </c>
      <c r="O29">
        <f>(I29*21)/100</f>
        <v>0</v>
      </c>
      <c r="P29" t="s">
        <v>5</v>
      </c>
    </row>
    <row r="30" spans="1:16" x14ac:dyDescent="0.2">
      <c r="A30" s="2" t="s">
        <v>4</v>
      </c>
      <c r="E30" s="28" t="s">
        <v>272</v>
      </c>
    </row>
    <row r="31" spans="1:16" x14ac:dyDescent="0.2">
      <c r="A31" s="1" t="s">
        <v>3</v>
      </c>
      <c r="E31" s="29" t="s">
        <v>271</v>
      </c>
    </row>
    <row r="32" spans="1:16" x14ac:dyDescent="0.2">
      <c r="A32" t="s">
        <v>1</v>
      </c>
      <c r="E32" s="28" t="s">
        <v>270</v>
      </c>
    </row>
    <row r="33" spans="1:18" ht="12.75" customHeight="1" x14ac:dyDescent="0.2">
      <c r="A33" s="9" t="s">
        <v>85</v>
      </c>
      <c r="B33" s="9"/>
      <c r="C33" s="10" t="s">
        <v>181</v>
      </c>
      <c r="D33" s="9"/>
      <c r="E33" s="26" t="s">
        <v>269</v>
      </c>
      <c r="F33" s="9"/>
      <c r="G33" s="9"/>
      <c r="H33" s="9"/>
      <c r="I33" s="8">
        <f>0+Q33</f>
        <v>0</v>
      </c>
      <c r="O33">
        <f>0+R33</f>
        <v>0</v>
      </c>
      <c r="Q33">
        <f>0+I34+I38+I42+I46+I50</f>
        <v>0</v>
      </c>
      <c r="R33">
        <f>0+O34+O38+O42+O46+O50</f>
        <v>0</v>
      </c>
    </row>
    <row r="34" spans="1:18" x14ac:dyDescent="0.2">
      <c r="A34" s="6" t="s">
        <v>10</v>
      </c>
      <c r="B34" s="7" t="s">
        <v>128</v>
      </c>
      <c r="C34" s="7" t="s">
        <v>268</v>
      </c>
      <c r="D34" s="6" t="s">
        <v>2</v>
      </c>
      <c r="E34" s="27" t="s">
        <v>267</v>
      </c>
      <c r="F34" s="5" t="s">
        <v>47</v>
      </c>
      <c r="G34" s="4">
        <v>5980</v>
      </c>
      <c r="H34" s="3">
        <v>0</v>
      </c>
      <c r="I34" s="3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2" t="s">
        <v>4</v>
      </c>
      <c r="E35" s="28" t="s">
        <v>2</v>
      </c>
    </row>
    <row r="36" spans="1:18" x14ac:dyDescent="0.2">
      <c r="A36" s="1" t="s">
        <v>3</v>
      </c>
      <c r="E36" s="31" t="s">
        <v>320</v>
      </c>
    </row>
    <row r="37" spans="1:18" x14ac:dyDescent="0.2">
      <c r="A37" t="s">
        <v>1</v>
      </c>
      <c r="E37" s="28" t="s">
        <v>266</v>
      </c>
    </row>
    <row r="38" spans="1:18" x14ac:dyDescent="0.2">
      <c r="A38" s="6" t="s">
        <v>10</v>
      </c>
      <c r="B38" s="7" t="s">
        <v>99</v>
      </c>
      <c r="C38" s="7" t="s">
        <v>265</v>
      </c>
      <c r="D38" s="6" t="s">
        <v>2</v>
      </c>
      <c r="E38" s="27" t="s">
        <v>264</v>
      </c>
      <c r="F38" s="5" t="s">
        <v>47</v>
      </c>
      <c r="G38" s="4">
        <v>5980</v>
      </c>
      <c r="H38" s="3">
        <v>0</v>
      </c>
      <c r="I38" s="3">
        <f>ROUND(ROUND(H38,2)*ROUND(G38,3),2)</f>
        <v>0</v>
      </c>
      <c r="O38">
        <f>(I38*21)/100</f>
        <v>0</v>
      </c>
      <c r="P38" t="s">
        <v>5</v>
      </c>
    </row>
    <row r="39" spans="1:18" x14ac:dyDescent="0.2">
      <c r="A39" s="2" t="s">
        <v>4</v>
      </c>
      <c r="E39" s="28" t="s">
        <v>263</v>
      </c>
    </row>
    <row r="40" spans="1:18" x14ac:dyDescent="0.2">
      <c r="A40" s="1" t="s">
        <v>3</v>
      </c>
      <c r="E40" s="29" t="s">
        <v>249</v>
      </c>
    </row>
    <row r="41" spans="1:18" x14ac:dyDescent="0.2">
      <c r="A41" t="s">
        <v>1</v>
      </c>
      <c r="E41" s="28" t="s">
        <v>262</v>
      </c>
    </row>
    <row r="42" spans="1:18" x14ac:dyDescent="0.2">
      <c r="A42" s="6" t="s">
        <v>10</v>
      </c>
      <c r="B42" s="7" t="s">
        <v>84</v>
      </c>
      <c r="C42" s="7" t="s">
        <v>261</v>
      </c>
      <c r="D42" s="6" t="s">
        <v>2</v>
      </c>
      <c r="E42" s="27" t="s">
        <v>260</v>
      </c>
      <c r="F42" s="5" t="s">
        <v>259</v>
      </c>
      <c r="G42" s="4">
        <v>179400</v>
      </c>
      <c r="H42" s="3">
        <v>0</v>
      </c>
      <c r="I42" s="3">
        <f>ROUND(ROUND(H42,2)*ROUND(G42,3),2)</f>
        <v>0</v>
      </c>
      <c r="O42">
        <f>(I42*21)/100</f>
        <v>0</v>
      </c>
      <c r="P42" t="s">
        <v>5</v>
      </c>
    </row>
    <row r="43" spans="1:18" x14ac:dyDescent="0.2">
      <c r="A43" s="2" t="s">
        <v>4</v>
      </c>
      <c r="E43" s="28" t="s">
        <v>2</v>
      </c>
    </row>
    <row r="44" spans="1:18" x14ac:dyDescent="0.2">
      <c r="A44" s="1" t="s">
        <v>3</v>
      </c>
      <c r="E44" s="29" t="s">
        <v>258</v>
      </c>
    </row>
    <row r="45" spans="1:18" x14ac:dyDescent="0.2">
      <c r="A45" t="s">
        <v>1</v>
      </c>
      <c r="E45" s="28" t="s">
        <v>257</v>
      </c>
    </row>
    <row r="46" spans="1:18" x14ac:dyDescent="0.2">
      <c r="A46" s="6" t="s">
        <v>10</v>
      </c>
      <c r="B46" s="7" t="s">
        <v>256</v>
      </c>
      <c r="C46" s="7" t="s">
        <v>255</v>
      </c>
      <c r="D46" s="6" t="s">
        <v>2</v>
      </c>
      <c r="E46" s="27" t="s">
        <v>254</v>
      </c>
      <c r="F46" s="5" t="s">
        <v>47</v>
      </c>
      <c r="G46" s="4">
        <v>5980</v>
      </c>
      <c r="H46" s="3">
        <v>0</v>
      </c>
      <c r="I46" s="3">
        <f>ROUND(ROUND(H46,2)*ROUND(G46,3),2)</f>
        <v>0</v>
      </c>
      <c r="O46">
        <f>(I46*21)/100</f>
        <v>0</v>
      </c>
      <c r="P46" t="s">
        <v>5</v>
      </c>
    </row>
    <row r="47" spans="1:18" x14ac:dyDescent="0.2">
      <c r="A47" s="2" t="s">
        <v>4</v>
      </c>
      <c r="E47" s="28" t="s">
        <v>2</v>
      </c>
    </row>
    <row r="48" spans="1:18" x14ac:dyDescent="0.2">
      <c r="A48" s="1" t="s">
        <v>3</v>
      </c>
      <c r="E48" s="29" t="s">
        <v>249</v>
      </c>
    </row>
    <row r="49" spans="1:18" x14ac:dyDescent="0.2">
      <c r="A49" t="s">
        <v>1</v>
      </c>
      <c r="E49" s="28" t="s">
        <v>253</v>
      </c>
    </row>
    <row r="50" spans="1:18" x14ac:dyDescent="0.2">
      <c r="A50" s="6" t="s">
        <v>10</v>
      </c>
      <c r="B50" s="7" t="s">
        <v>252</v>
      </c>
      <c r="C50" s="7" t="s">
        <v>251</v>
      </c>
      <c r="D50" s="6" t="s">
        <v>2</v>
      </c>
      <c r="E50" s="27" t="s">
        <v>250</v>
      </c>
      <c r="F50" s="5" t="s">
        <v>47</v>
      </c>
      <c r="G50" s="4">
        <v>5980</v>
      </c>
      <c r="H50" s="3">
        <v>0</v>
      </c>
      <c r="I50" s="3">
        <f>ROUND(ROUND(H50,2)*ROUND(G50,3),2)</f>
        <v>0</v>
      </c>
      <c r="O50">
        <f>(I50*21)/100</f>
        <v>0</v>
      </c>
      <c r="P50" t="s">
        <v>5</v>
      </c>
    </row>
    <row r="51" spans="1:18" x14ac:dyDescent="0.2">
      <c r="A51" s="2" t="s">
        <v>4</v>
      </c>
      <c r="E51" s="28" t="s">
        <v>2</v>
      </c>
    </row>
    <row r="52" spans="1:18" x14ac:dyDescent="0.2">
      <c r="A52" s="1" t="s">
        <v>3</v>
      </c>
      <c r="E52" s="29" t="s">
        <v>249</v>
      </c>
    </row>
    <row r="53" spans="1:18" x14ac:dyDescent="0.2">
      <c r="A53" t="s">
        <v>1</v>
      </c>
      <c r="E53" s="28" t="s">
        <v>248</v>
      </c>
    </row>
    <row r="54" spans="1:18" ht="12.75" customHeight="1" x14ac:dyDescent="0.2">
      <c r="A54" s="9" t="s">
        <v>85</v>
      </c>
      <c r="B54" s="9"/>
      <c r="C54" s="10" t="s">
        <v>5</v>
      </c>
      <c r="D54" s="9"/>
      <c r="E54" s="26" t="s">
        <v>247</v>
      </c>
      <c r="F54" s="9"/>
      <c r="G54" s="9"/>
      <c r="H54" s="9"/>
      <c r="I54" s="8">
        <f>0+Q54</f>
        <v>0</v>
      </c>
      <c r="O54">
        <f>0+R54</f>
        <v>0</v>
      </c>
      <c r="Q54">
        <f>0+I55+I59+I63+I67+I71+I75+I79+I83+I87</f>
        <v>0</v>
      </c>
      <c r="R54">
        <f>0+O55+O59+O63+O67+O71+O75+O79+O83+O87</f>
        <v>0</v>
      </c>
    </row>
    <row r="55" spans="1:18" x14ac:dyDescent="0.2">
      <c r="A55" s="6" t="s">
        <v>10</v>
      </c>
      <c r="B55" s="7" t="s">
        <v>246</v>
      </c>
      <c r="C55" s="7" t="s">
        <v>245</v>
      </c>
      <c r="D55" s="6" t="s">
        <v>2</v>
      </c>
      <c r="E55" s="27" t="s">
        <v>244</v>
      </c>
      <c r="F55" s="5" t="s">
        <v>26</v>
      </c>
      <c r="G55" s="4">
        <v>2900</v>
      </c>
      <c r="H55" s="3">
        <v>0</v>
      </c>
      <c r="I55" s="3">
        <f>ROUND(ROUND(H55,2)*ROUND(G55,3),2)</f>
        <v>0</v>
      </c>
      <c r="O55">
        <f>(I55*21)/100</f>
        <v>0</v>
      </c>
      <c r="P55" t="s">
        <v>5</v>
      </c>
    </row>
    <row r="56" spans="1:18" x14ac:dyDescent="0.2">
      <c r="A56" s="2" t="s">
        <v>4</v>
      </c>
      <c r="E56" s="28" t="s">
        <v>2</v>
      </c>
    </row>
    <row r="57" spans="1:18" x14ac:dyDescent="0.2">
      <c r="A57" s="1" t="s">
        <v>3</v>
      </c>
      <c r="E57" s="29" t="s">
        <v>243</v>
      </c>
    </row>
    <row r="58" spans="1:18" x14ac:dyDescent="0.2">
      <c r="A58" t="s">
        <v>1</v>
      </c>
      <c r="E58" s="28" t="s">
        <v>242</v>
      </c>
    </row>
    <row r="59" spans="1:18" x14ac:dyDescent="0.2">
      <c r="A59" s="6" t="s">
        <v>10</v>
      </c>
      <c r="B59" s="7" t="s">
        <v>241</v>
      </c>
      <c r="C59" s="7" t="s">
        <v>240</v>
      </c>
      <c r="D59" s="6" t="s">
        <v>2</v>
      </c>
      <c r="E59" s="27" t="s">
        <v>239</v>
      </c>
      <c r="F59" s="5" t="s">
        <v>26</v>
      </c>
      <c r="G59" s="4">
        <v>250</v>
      </c>
      <c r="H59" s="3">
        <v>0</v>
      </c>
      <c r="I59" s="3">
        <f>ROUND(ROUND(H59,2)*ROUND(G59,3),2)</f>
        <v>0</v>
      </c>
      <c r="O59">
        <f>(I59*21)/100</f>
        <v>0</v>
      </c>
      <c r="P59" t="s">
        <v>5</v>
      </c>
    </row>
    <row r="60" spans="1:18" x14ac:dyDescent="0.2">
      <c r="A60" s="2" t="s">
        <v>4</v>
      </c>
      <c r="E60" s="28" t="s">
        <v>238</v>
      </c>
    </row>
    <row r="61" spans="1:18" x14ac:dyDescent="0.2">
      <c r="A61" s="1" t="s">
        <v>3</v>
      </c>
      <c r="E61" s="29" t="s">
        <v>2</v>
      </c>
    </row>
    <row r="62" spans="1:18" x14ac:dyDescent="0.2">
      <c r="A62" t="s">
        <v>1</v>
      </c>
      <c r="E62" s="28" t="s">
        <v>237</v>
      </c>
    </row>
    <row r="63" spans="1:18" x14ac:dyDescent="0.2">
      <c r="A63" s="6" t="s">
        <v>10</v>
      </c>
      <c r="B63" s="7" t="s">
        <v>236</v>
      </c>
      <c r="C63" s="7" t="s">
        <v>235</v>
      </c>
      <c r="D63" s="6" t="s">
        <v>2</v>
      </c>
      <c r="E63" s="27" t="s">
        <v>234</v>
      </c>
      <c r="F63" s="5" t="s">
        <v>67</v>
      </c>
      <c r="G63" s="4">
        <v>50</v>
      </c>
      <c r="H63" s="3">
        <v>0</v>
      </c>
      <c r="I63" s="3">
        <f>ROUND(ROUND(H63,2)*ROUND(G63,3),2)</f>
        <v>0</v>
      </c>
      <c r="O63">
        <f>(I63*21)/100</f>
        <v>0</v>
      </c>
      <c r="P63" t="s">
        <v>5</v>
      </c>
    </row>
    <row r="64" spans="1:18" x14ac:dyDescent="0.2">
      <c r="A64" s="2" t="s">
        <v>4</v>
      </c>
      <c r="E64" s="28" t="s">
        <v>2</v>
      </c>
    </row>
    <row r="65" spans="1:16" x14ac:dyDescent="0.2">
      <c r="A65" s="1" t="s">
        <v>3</v>
      </c>
      <c r="E65" s="29" t="s">
        <v>2</v>
      </c>
    </row>
    <row r="66" spans="1:16" x14ac:dyDescent="0.2">
      <c r="A66" t="s">
        <v>1</v>
      </c>
      <c r="E66" s="28" t="s">
        <v>230</v>
      </c>
    </row>
    <row r="67" spans="1:16" x14ac:dyDescent="0.2">
      <c r="A67" s="6" t="s">
        <v>10</v>
      </c>
      <c r="B67" s="7" t="s">
        <v>233</v>
      </c>
      <c r="C67" s="7" t="s">
        <v>232</v>
      </c>
      <c r="D67" s="6" t="s">
        <v>2</v>
      </c>
      <c r="E67" s="27" t="s">
        <v>231</v>
      </c>
      <c r="F67" s="5" t="s">
        <v>26</v>
      </c>
      <c r="G67" s="4">
        <v>250</v>
      </c>
      <c r="H67" s="3">
        <v>0</v>
      </c>
      <c r="I67" s="3">
        <f>ROUND(ROUND(H67,2)*ROUND(G67,3),2)</f>
        <v>0</v>
      </c>
      <c r="O67">
        <f>(I67*21)/100</f>
        <v>0</v>
      </c>
      <c r="P67" t="s">
        <v>5</v>
      </c>
    </row>
    <row r="68" spans="1:16" x14ac:dyDescent="0.2">
      <c r="A68" s="2" t="s">
        <v>4</v>
      </c>
      <c r="E68" s="28" t="s">
        <v>2</v>
      </c>
    </row>
    <row r="69" spans="1:16" x14ac:dyDescent="0.2">
      <c r="A69" s="1" t="s">
        <v>3</v>
      </c>
      <c r="E69" s="29" t="s">
        <v>2</v>
      </c>
    </row>
    <row r="70" spans="1:16" x14ac:dyDescent="0.2">
      <c r="A70" t="s">
        <v>1</v>
      </c>
      <c r="E70" s="28" t="s">
        <v>230</v>
      </c>
    </row>
    <row r="71" spans="1:16" x14ac:dyDescent="0.2">
      <c r="A71" s="6" t="s">
        <v>10</v>
      </c>
      <c r="B71" s="7" t="s">
        <v>229</v>
      </c>
      <c r="C71" s="7" t="s">
        <v>228</v>
      </c>
      <c r="D71" s="6" t="s">
        <v>2</v>
      </c>
      <c r="E71" s="27" t="s">
        <v>227</v>
      </c>
      <c r="F71" s="5" t="s">
        <v>67</v>
      </c>
      <c r="G71" s="4">
        <v>560</v>
      </c>
      <c r="H71" s="3">
        <v>0</v>
      </c>
      <c r="I71" s="3">
        <f>ROUND(ROUND(H71,2)*ROUND(G71,3),2)</f>
        <v>0</v>
      </c>
      <c r="O71">
        <f>(I71*21)/100</f>
        <v>0</v>
      </c>
      <c r="P71" t="s">
        <v>5</v>
      </c>
    </row>
    <row r="72" spans="1:16" x14ac:dyDescent="0.2">
      <c r="A72" s="2" t="s">
        <v>4</v>
      </c>
      <c r="E72" s="28" t="s">
        <v>2</v>
      </c>
    </row>
    <row r="73" spans="1:16" x14ac:dyDescent="0.2">
      <c r="A73" s="1" t="s">
        <v>3</v>
      </c>
      <c r="E73" s="29" t="s">
        <v>226</v>
      </c>
    </row>
    <row r="74" spans="1:16" x14ac:dyDescent="0.2">
      <c r="A74" t="s">
        <v>1</v>
      </c>
      <c r="E74" s="28" t="s">
        <v>221</v>
      </c>
    </row>
    <row r="75" spans="1:16" x14ac:dyDescent="0.2">
      <c r="A75" s="6" t="s">
        <v>10</v>
      </c>
      <c r="B75" s="7" t="s">
        <v>225</v>
      </c>
      <c r="C75" s="7" t="s">
        <v>224</v>
      </c>
      <c r="D75" s="6" t="s">
        <v>2</v>
      </c>
      <c r="E75" s="27" t="s">
        <v>223</v>
      </c>
      <c r="F75" s="5" t="s">
        <v>67</v>
      </c>
      <c r="G75" s="4">
        <v>20</v>
      </c>
      <c r="H75" s="3">
        <v>0</v>
      </c>
      <c r="I75" s="3">
        <f>ROUND(ROUND(H75,2)*ROUND(G75,3),2)</f>
        <v>0</v>
      </c>
      <c r="O75">
        <f>(I75*21)/100</f>
        <v>0</v>
      </c>
      <c r="P75" t="s">
        <v>5</v>
      </c>
    </row>
    <row r="76" spans="1:16" x14ac:dyDescent="0.2">
      <c r="A76" s="2" t="s">
        <v>4</v>
      </c>
      <c r="E76" s="28" t="s">
        <v>222</v>
      </c>
    </row>
    <row r="77" spans="1:16" x14ac:dyDescent="0.2">
      <c r="A77" s="1" t="s">
        <v>3</v>
      </c>
      <c r="E77" s="29" t="s">
        <v>2</v>
      </c>
    </row>
    <row r="78" spans="1:16" x14ac:dyDescent="0.2">
      <c r="A78" t="s">
        <v>1</v>
      </c>
      <c r="E78" s="28" t="s">
        <v>221</v>
      </c>
    </row>
    <row r="79" spans="1:16" x14ac:dyDescent="0.2">
      <c r="A79" s="6" t="s">
        <v>10</v>
      </c>
      <c r="B79" s="7" t="s">
        <v>220</v>
      </c>
      <c r="C79" s="7" t="s">
        <v>219</v>
      </c>
      <c r="D79" s="6" t="s">
        <v>2</v>
      </c>
      <c r="E79" s="27" t="s">
        <v>218</v>
      </c>
      <c r="F79" s="5" t="s">
        <v>53</v>
      </c>
      <c r="G79" s="4">
        <v>112</v>
      </c>
      <c r="H79" s="3">
        <v>0</v>
      </c>
      <c r="I79" s="3">
        <f>ROUND(ROUND(H79,2)*ROUND(G79,3),2)</f>
        <v>0</v>
      </c>
      <c r="O79">
        <f>(I79*21)/100</f>
        <v>0</v>
      </c>
      <c r="P79" t="s">
        <v>5</v>
      </c>
    </row>
    <row r="80" spans="1:16" x14ac:dyDescent="0.2">
      <c r="A80" s="2" t="s">
        <v>4</v>
      </c>
      <c r="E80" s="28" t="s">
        <v>217</v>
      </c>
    </row>
    <row r="81" spans="1:18" x14ac:dyDescent="0.2">
      <c r="A81" s="1" t="s">
        <v>3</v>
      </c>
      <c r="E81" s="29" t="s">
        <v>2</v>
      </c>
    </row>
    <row r="82" spans="1:18" x14ac:dyDescent="0.2">
      <c r="A82" t="s">
        <v>1</v>
      </c>
      <c r="E82" s="28" t="s">
        <v>212</v>
      </c>
    </row>
    <row r="83" spans="1:18" x14ac:dyDescent="0.2">
      <c r="A83" s="6" t="s">
        <v>10</v>
      </c>
      <c r="B83" s="7" t="s">
        <v>216</v>
      </c>
      <c r="C83" s="7" t="s">
        <v>215</v>
      </c>
      <c r="D83" s="6" t="s">
        <v>2</v>
      </c>
      <c r="E83" s="27" t="s">
        <v>214</v>
      </c>
      <c r="F83" s="5" t="s">
        <v>53</v>
      </c>
      <c r="G83" s="4">
        <v>13</v>
      </c>
      <c r="H83" s="3">
        <v>0</v>
      </c>
      <c r="I83" s="3">
        <f>ROUND(ROUND(H83,2)*ROUND(G83,3),2)</f>
        <v>0</v>
      </c>
      <c r="O83">
        <f>(I83*21)/100</f>
        <v>0</v>
      </c>
      <c r="P83" t="s">
        <v>5</v>
      </c>
    </row>
    <row r="84" spans="1:18" x14ac:dyDescent="0.2">
      <c r="A84" s="2" t="s">
        <v>4</v>
      </c>
      <c r="E84" s="28" t="s">
        <v>208</v>
      </c>
    </row>
    <row r="85" spans="1:18" x14ac:dyDescent="0.2">
      <c r="A85" s="1" t="s">
        <v>3</v>
      </c>
      <c r="E85" s="29" t="s">
        <v>213</v>
      </c>
    </row>
    <row r="86" spans="1:18" x14ac:dyDescent="0.2">
      <c r="A86" t="s">
        <v>1</v>
      </c>
      <c r="E86" s="28" t="s">
        <v>212</v>
      </c>
    </row>
    <row r="87" spans="1:18" x14ac:dyDescent="0.2">
      <c r="A87" s="6" t="s">
        <v>10</v>
      </c>
      <c r="B87" s="7" t="s">
        <v>211</v>
      </c>
      <c r="C87" s="7" t="s">
        <v>210</v>
      </c>
      <c r="D87" s="6" t="s">
        <v>2</v>
      </c>
      <c r="E87" s="27" t="s">
        <v>209</v>
      </c>
      <c r="F87" s="5" t="s">
        <v>67</v>
      </c>
      <c r="G87" s="4">
        <v>45</v>
      </c>
      <c r="H87" s="3">
        <v>0</v>
      </c>
      <c r="I87" s="3">
        <f>ROUND(ROUND(H87,2)*ROUND(G87,3),2)</f>
        <v>0</v>
      </c>
      <c r="O87">
        <f>(I87*21)/100</f>
        <v>0</v>
      </c>
      <c r="P87" t="s">
        <v>5</v>
      </c>
    </row>
    <row r="88" spans="1:18" x14ac:dyDescent="0.2">
      <c r="A88" s="2" t="s">
        <v>4</v>
      </c>
      <c r="E88" s="28" t="s">
        <v>208</v>
      </c>
    </row>
    <row r="89" spans="1:18" x14ac:dyDescent="0.2">
      <c r="A89" s="1" t="s">
        <v>3</v>
      </c>
      <c r="E89" s="29" t="s">
        <v>207</v>
      </c>
    </row>
    <row r="90" spans="1:18" x14ac:dyDescent="0.2">
      <c r="A90" t="s">
        <v>1</v>
      </c>
      <c r="E90" s="28" t="s">
        <v>206</v>
      </c>
    </row>
    <row r="91" spans="1:18" ht="12.75" customHeight="1" x14ac:dyDescent="0.2">
      <c r="A91" s="9" t="s">
        <v>85</v>
      </c>
      <c r="B91" s="9"/>
      <c r="C91" s="10" t="s">
        <v>205</v>
      </c>
      <c r="D91" s="9"/>
      <c r="E91" s="26" t="s">
        <v>204</v>
      </c>
      <c r="F91" s="9"/>
      <c r="G91" s="9"/>
      <c r="H91" s="9"/>
      <c r="I91" s="8">
        <f>0+Q91</f>
        <v>0</v>
      </c>
      <c r="O91">
        <f>0+R91</f>
        <v>0</v>
      </c>
      <c r="Q91">
        <f>0+I92+I96+I100+I104+I108+I112+I116</f>
        <v>0</v>
      </c>
      <c r="R91">
        <f>0+O92+O96+O100+O104+O108+O112+O116</f>
        <v>0</v>
      </c>
    </row>
    <row r="92" spans="1:18" x14ac:dyDescent="0.2">
      <c r="A92" s="6" t="s">
        <v>10</v>
      </c>
      <c r="B92" s="7" t="s">
        <v>203</v>
      </c>
      <c r="C92" s="7" t="s">
        <v>202</v>
      </c>
      <c r="D92" s="6" t="s">
        <v>2</v>
      </c>
      <c r="E92" s="27" t="s">
        <v>201</v>
      </c>
      <c r="F92" s="5" t="s">
        <v>60</v>
      </c>
      <c r="G92" s="4">
        <v>4630</v>
      </c>
      <c r="H92" s="3">
        <v>0</v>
      </c>
      <c r="I92" s="3">
        <f>ROUND(ROUND(H92,2)*ROUND(G92,3),2)</f>
        <v>0</v>
      </c>
      <c r="O92">
        <f>(I92*21)/100</f>
        <v>0</v>
      </c>
      <c r="P92" t="s">
        <v>5</v>
      </c>
    </row>
    <row r="93" spans="1:18" x14ac:dyDescent="0.2">
      <c r="A93" s="2" t="s">
        <v>4</v>
      </c>
      <c r="E93" s="28" t="s">
        <v>200</v>
      </c>
    </row>
    <row r="94" spans="1:18" x14ac:dyDescent="0.2">
      <c r="A94" s="1" t="s">
        <v>3</v>
      </c>
      <c r="E94" s="29" t="s">
        <v>199</v>
      </c>
    </row>
    <row r="95" spans="1:18" x14ac:dyDescent="0.2">
      <c r="A95" t="s">
        <v>1</v>
      </c>
      <c r="E95" s="28" t="s">
        <v>198</v>
      </c>
    </row>
    <row r="96" spans="1:18" x14ac:dyDescent="0.2">
      <c r="A96" s="6" t="s">
        <v>10</v>
      </c>
      <c r="B96" s="7" t="s">
        <v>197</v>
      </c>
      <c r="C96" s="7" t="s">
        <v>193</v>
      </c>
      <c r="D96" s="6" t="s">
        <v>181</v>
      </c>
      <c r="E96" s="27" t="s">
        <v>192</v>
      </c>
      <c r="F96" s="5" t="s">
        <v>47</v>
      </c>
      <c r="G96" s="4">
        <v>1130</v>
      </c>
      <c r="H96" s="3">
        <v>0</v>
      </c>
      <c r="I96" s="3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2" t="s">
        <v>4</v>
      </c>
      <c r="E97" s="28" t="s">
        <v>196</v>
      </c>
    </row>
    <row r="98" spans="1:16" x14ac:dyDescent="0.2">
      <c r="A98" s="1" t="s">
        <v>3</v>
      </c>
      <c r="E98" s="29" t="s">
        <v>195</v>
      </c>
    </row>
    <row r="99" spans="1:16" x14ac:dyDescent="0.2">
      <c r="A99" t="s">
        <v>1</v>
      </c>
      <c r="E99" s="28" t="s">
        <v>157</v>
      </c>
    </row>
    <row r="100" spans="1:16" x14ac:dyDescent="0.2">
      <c r="A100" s="6" t="s">
        <v>10</v>
      </c>
      <c r="B100" s="7" t="s">
        <v>194</v>
      </c>
      <c r="C100" s="7" t="s">
        <v>193</v>
      </c>
      <c r="D100" s="6" t="s">
        <v>5</v>
      </c>
      <c r="E100" s="27" t="s">
        <v>192</v>
      </c>
      <c r="F100" s="5" t="s">
        <v>47</v>
      </c>
      <c r="G100" s="4">
        <v>550</v>
      </c>
      <c r="H100" s="3">
        <v>0</v>
      </c>
      <c r="I100" s="3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2" t="s">
        <v>4</v>
      </c>
      <c r="E101" s="28" t="s">
        <v>191</v>
      </c>
    </row>
    <row r="102" spans="1:16" x14ac:dyDescent="0.2">
      <c r="A102" s="1" t="s">
        <v>3</v>
      </c>
      <c r="E102" s="29" t="s">
        <v>190</v>
      </c>
    </row>
    <row r="103" spans="1:16" x14ac:dyDescent="0.2">
      <c r="A103" t="s">
        <v>1</v>
      </c>
      <c r="E103" s="28" t="s">
        <v>157</v>
      </c>
    </row>
    <row r="104" spans="1:16" x14ac:dyDescent="0.2">
      <c r="A104" s="6" t="s">
        <v>10</v>
      </c>
      <c r="B104" s="7" t="s">
        <v>189</v>
      </c>
      <c r="C104" s="7" t="s">
        <v>188</v>
      </c>
      <c r="D104" s="6" t="s">
        <v>2</v>
      </c>
      <c r="E104" s="27" t="s">
        <v>187</v>
      </c>
      <c r="F104" s="5" t="s">
        <v>37</v>
      </c>
      <c r="G104" s="4">
        <v>178.7</v>
      </c>
      <c r="H104" s="3">
        <v>0</v>
      </c>
      <c r="I104" s="3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2" t="s">
        <v>4</v>
      </c>
      <c r="E105" s="28" t="s">
        <v>2</v>
      </c>
    </row>
    <row r="106" spans="1:16" x14ac:dyDescent="0.2">
      <c r="A106" s="1" t="s">
        <v>3</v>
      </c>
      <c r="E106" s="29" t="s">
        <v>2</v>
      </c>
    </row>
    <row r="107" spans="1:16" x14ac:dyDescent="0.2">
      <c r="A107" t="s">
        <v>1</v>
      </c>
      <c r="E107" s="28" t="s">
        <v>175</v>
      </c>
    </row>
    <row r="108" spans="1:16" x14ac:dyDescent="0.2">
      <c r="A108" s="6" t="s">
        <v>10</v>
      </c>
      <c r="B108" s="7" t="s">
        <v>186</v>
      </c>
      <c r="C108" s="7" t="s">
        <v>185</v>
      </c>
      <c r="D108" s="6" t="s">
        <v>2</v>
      </c>
      <c r="E108" s="27" t="s">
        <v>184</v>
      </c>
      <c r="F108" s="5" t="s">
        <v>37</v>
      </c>
      <c r="G108" s="38">
        <v>33198</v>
      </c>
      <c r="H108" s="3">
        <v>0</v>
      </c>
      <c r="I108" s="3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2" t="s">
        <v>4</v>
      </c>
      <c r="E109" s="28" t="s">
        <v>2</v>
      </c>
    </row>
    <row r="110" spans="1:16" x14ac:dyDescent="0.2">
      <c r="A110" s="1" t="s">
        <v>3</v>
      </c>
      <c r="E110" s="29" t="s">
        <v>183</v>
      </c>
    </row>
    <row r="111" spans="1:16" x14ac:dyDescent="0.2">
      <c r="A111" t="s">
        <v>1</v>
      </c>
      <c r="E111" s="28" t="s">
        <v>175</v>
      </c>
    </row>
    <row r="112" spans="1:16" x14ac:dyDescent="0.2">
      <c r="A112" s="6" t="s">
        <v>10</v>
      </c>
      <c r="B112" s="7" t="s">
        <v>182</v>
      </c>
      <c r="C112" s="7" t="s">
        <v>178</v>
      </c>
      <c r="D112" s="6" t="s">
        <v>181</v>
      </c>
      <c r="E112" s="27" t="s">
        <v>177</v>
      </c>
      <c r="F112" s="5" t="s">
        <v>6</v>
      </c>
      <c r="G112" s="4">
        <v>51</v>
      </c>
      <c r="H112" s="3">
        <v>0</v>
      </c>
      <c r="I112" s="3">
        <f>ROUND(ROUND(H112,2)*ROUND(G112,3),2)</f>
        <v>0</v>
      </c>
      <c r="O112">
        <f>(I112*21)/100</f>
        <v>0</v>
      </c>
      <c r="P112" t="s">
        <v>5</v>
      </c>
    </row>
    <row r="113" spans="1:18" x14ac:dyDescent="0.2">
      <c r="A113" s="2" t="s">
        <v>4</v>
      </c>
      <c r="E113" s="28" t="s">
        <v>180</v>
      </c>
    </row>
    <row r="114" spans="1:18" x14ac:dyDescent="0.2">
      <c r="A114" s="1" t="s">
        <v>3</v>
      </c>
      <c r="E114" s="29" t="s">
        <v>2</v>
      </c>
    </row>
    <row r="115" spans="1:18" x14ac:dyDescent="0.2">
      <c r="A115" t="s">
        <v>1</v>
      </c>
      <c r="E115" s="28" t="s">
        <v>175</v>
      </c>
    </row>
    <row r="116" spans="1:18" x14ac:dyDescent="0.2">
      <c r="A116" s="6" t="s">
        <v>10</v>
      </c>
      <c r="B116" s="7" t="s">
        <v>179</v>
      </c>
      <c r="C116" s="7" t="s">
        <v>178</v>
      </c>
      <c r="D116" s="6" t="s">
        <v>5</v>
      </c>
      <c r="E116" s="27" t="s">
        <v>177</v>
      </c>
      <c r="F116" s="5" t="s">
        <v>6</v>
      </c>
      <c r="G116" s="4">
        <v>190</v>
      </c>
      <c r="H116" s="3">
        <v>0</v>
      </c>
      <c r="I116" s="3">
        <f>ROUND(ROUND(H116,2)*ROUND(G116,3),2)</f>
        <v>0</v>
      </c>
      <c r="O116">
        <f>(I116*21)/100</f>
        <v>0</v>
      </c>
      <c r="P116" t="s">
        <v>5</v>
      </c>
    </row>
    <row r="117" spans="1:18" x14ac:dyDescent="0.2">
      <c r="A117" s="2" t="s">
        <v>4</v>
      </c>
      <c r="E117" s="28" t="s">
        <v>176</v>
      </c>
    </row>
    <row r="118" spans="1:18" x14ac:dyDescent="0.2">
      <c r="A118" s="1" t="s">
        <v>3</v>
      </c>
      <c r="E118" s="29" t="s">
        <v>2</v>
      </c>
    </row>
    <row r="119" spans="1:18" x14ac:dyDescent="0.2">
      <c r="A119" t="s">
        <v>1</v>
      </c>
      <c r="E119" s="28" t="s">
        <v>175</v>
      </c>
    </row>
    <row r="120" spans="1:18" ht="12.75" customHeight="1" x14ac:dyDescent="0.2">
      <c r="A120" s="9" t="s">
        <v>85</v>
      </c>
      <c r="B120" s="9"/>
      <c r="C120" s="10" t="s">
        <v>174</v>
      </c>
      <c r="D120" s="9"/>
      <c r="E120" s="26" t="s">
        <v>173</v>
      </c>
      <c r="F120" s="9"/>
      <c r="G120" s="9"/>
      <c r="H120" s="9"/>
      <c r="I120" s="8">
        <f>0+Q120</f>
        <v>0</v>
      </c>
      <c r="O120">
        <f>0+R120</f>
        <v>0</v>
      </c>
      <c r="Q120">
        <f>0+I121+I125+I129+I133+I137</f>
        <v>0</v>
      </c>
      <c r="R120">
        <f>0+O121+O125+O129+O133+O137</f>
        <v>0</v>
      </c>
    </row>
    <row r="121" spans="1:18" x14ac:dyDescent="0.2">
      <c r="A121" s="6" t="s">
        <v>10</v>
      </c>
      <c r="B121" s="7" t="s">
        <v>172</v>
      </c>
      <c r="C121" s="7" t="s">
        <v>171</v>
      </c>
      <c r="D121" s="6" t="s">
        <v>2</v>
      </c>
      <c r="E121" s="27" t="s">
        <v>170</v>
      </c>
      <c r="F121" s="5" t="s">
        <v>37</v>
      </c>
      <c r="G121" s="4">
        <v>38.909999999999997</v>
      </c>
      <c r="H121" s="3">
        <v>0</v>
      </c>
      <c r="I121" s="3">
        <f>ROUND(ROUND(H121,2)*ROUND(G121,3),2)</f>
        <v>0</v>
      </c>
      <c r="O121">
        <f>(I121*21)/100</f>
        <v>0</v>
      </c>
      <c r="P121" t="s">
        <v>5</v>
      </c>
    </row>
    <row r="122" spans="1:18" x14ac:dyDescent="0.2">
      <c r="A122" s="2" t="s">
        <v>4</v>
      </c>
      <c r="E122" s="28" t="s">
        <v>169</v>
      </c>
    </row>
    <row r="123" spans="1:18" x14ac:dyDescent="0.2">
      <c r="A123" s="1" t="s">
        <v>3</v>
      </c>
      <c r="E123" s="29" t="s">
        <v>168</v>
      </c>
    </row>
    <row r="124" spans="1:18" x14ac:dyDescent="0.2">
      <c r="A124" t="s">
        <v>1</v>
      </c>
      <c r="E124" s="28" t="s">
        <v>167</v>
      </c>
    </row>
    <row r="125" spans="1:18" x14ac:dyDescent="0.2">
      <c r="A125" s="6" t="s">
        <v>10</v>
      </c>
      <c r="B125" s="7" t="s">
        <v>166</v>
      </c>
      <c r="C125" s="7" t="s">
        <v>165</v>
      </c>
      <c r="D125" s="6" t="s">
        <v>2</v>
      </c>
      <c r="E125" s="27" t="s">
        <v>164</v>
      </c>
      <c r="F125" s="5" t="s">
        <v>47</v>
      </c>
      <c r="G125" s="4">
        <v>240</v>
      </c>
      <c r="H125" s="3">
        <v>0</v>
      </c>
      <c r="I125" s="3">
        <f>ROUND(ROUND(H125,2)*ROUND(G125,3),2)</f>
        <v>0</v>
      </c>
      <c r="O125">
        <f>(I125*21)/100</f>
        <v>0</v>
      </c>
      <c r="P125" t="s">
        <v>5</v>
      </c>
    </row>
    <row r="126" spans="1:18" x14ac:dyDescent="0.2">
      <c r="A126" s="2" t="s">
        <v>4</v>
      </c>
      <c r="E126" s="28" t="s">
        <v>2</v>
      </c>
    </row>
    <row r="127" spans="1:18" x14ac:dyDescent="0.2">
      <c r="A127" s="1" t="s">
        <v>3</v>
      </c>
      <c r="E127" s="29" t="s">
        <v>163</v>
      </c>
    </row>
    <row r="128" spans="1:18" x14ac:dyDescent="0.2">
      <c r="A128" t="s">
        <v>1</v>
      </c>
      <c r="E128" s="28" t="s">
        <v>157</v>
      </c>
    </row>
    <row r="129" spans="1:18" x14ac:dyDescent="0.2">
      <c r="A129" s="6" t="s">
        <v>10</v>
      </c>
      <c r="B129" s="7" t="s">
        <v>162</v>
      </c>
      <c r="C129" s="7" t="s">
        <v>161</v>
      </c>
      <c r="D129" s="6" t="s">
        <v>2</v>
      </c>
      <c r="E129" s="27" t="s">
        <v>160</v>
      </c>
      <c r="F129" s="5" t="s">
        <v>47</v>
      </c>
      <c r="G129" s="4">
        <v>1.2</v>
      </c>
      <c r="H129" s="3">
        <v>0</v>
      </c>
      <c r="I129" s="3">
        <f>ROUND(ROUND(H129,2)*ROUND(G129,3),2)</f>
        <v>0</v>
      </c>
      <c r="O129">
        <f>(I129*21)/100</f>
        <v>0</v>
      </c>
      <c r="P129" t="s">
        <v>5</v>
      </c>
    </row>
    <row r="130" spans="1:18" x14ac:dyDescent="0.2">
      <c r="A130" s="2" t="s">
        <v>4</v>
      </c>
      <c r="E130" s="28" t="s">
        <v>159</v>
      </c>
    </row>
    <row r="131" spans="1:18" x14ac:dyDescent="0.2">
      <c r="A131" s="1" t="s">
        <v>3</v>
      </c>
      <c r="E131" s="29" t="s">
        <v>158</v>
      </c>
    </row>
    <row r="132" spans="1:18" x14ac:dyDescent="0.2">
      <c r="A132" t="s">
        <v>1</v>
      </c>
      <c r="E132" s="28" t="s">
        <v>157</v>
      </c>
    </row>
    <row r="133" spans="1:18" x14ac:dyDescent="0.2">
      <c r="A133" s="6" t="s">
        <v>10</v>
      </c>
      <c r="B133" s="7" t="s">
        <v>156</v>
      </c>
      <c r="C133" s="7" t="s">
        <v>155</v>
      </c>
      <c r="D133" s="6" t="s">
        <v>2</v>
      </c>
      <c r="E133" s="27" t="s">
        <v>154</v>
      </c>
      <c r="F133" s="5" t="s">
        <v>47</v>
      </c>
      <c r="G133" s="4">
        <v>2750</v>
      </c>
      <c r="H133" s="3">
        <v>0</v>
      </c>
      <c r="I133" s="3">
        <f>ROUND(ROUND(H133,2)*ROUND(G133,3),2)</f>
        <v>0</v>
      </c>
      <c r="O133">
        <f>(I133*21)/100</f>
        <v>0</v>
      </c>
      <c r="P133" t="s">
        <v>5</v>
      </c>
    </row>
    <row r="134" spans="1:18" x14ac:dyDescent="0.2">
      <c r="A134" s="2" t="s">
        <v>4</v>
      </c>
      <c r="E134" s="28" t="s">
        <v>153</v>
      </c>
    </row>
    <row r="135" spans="1:18" x14ac:dyDescent="0.2">
      <c r="A135" s="1" t="s">
        <v>3</v>
      </c>
      <c r="E135" s="29" t="s">
        <v>152</v>
      </c>
    </row>
    <row r="136" spans="1:18" x14ac:dyDescent="0.2">
      <c r="A136" t="s">
        <v>1</v>
      </c>
      <c r="E136" s="28" t="s">
        <v>151</v>
      </c>
    </row>
    <row r="137" spans="1:18" x14ac:dyDescent="0.2">
      <c r="A137" s="6" t="s">
        <v>10</v>
      </c>
      <c r="B137" s="7" t="s">
        <v>150</v>
      </c>
      <c r="C137" s="7" t="s">
        <v>149</v>
      </c>
      <c r="D137" s="6" t="s">
        <v>2</v>
      </c>
      <c r="E137" s="27" t="s">
        <v>148</v>
      </c>
      <c r="F137" s="5" t="s">
        <v>47</v>
      </c>
      <c r="G137" s="4">
        <v>500</v>
      </c>
      <c r="H137" s="3">
        <v>0</v>
      </c>
      <c r="I137" s="3">
        <f>ROUND(ROUND(H137,2)*ROUND(G137,3),2)</f>
        <v>0</v>
      </c>
      <c r="O137">
        <f>(I137*21)/100</f>
        <v>0</v>
      </c>
      <c r="P137" t="s">
        <v>5</v>
      </c>
    </row>
    <row r="138" spans="1:18" x14ac:dyDescent="0.2">
      <c r="A138" s="2" t="s">
        <v>4</v>
      </c>
      <c r="E138" s="28" t="s">
        <v>147</v>
      </c>
    </row>
    <row r="139" spans="1:18" x14ac:dyDescent="0.2">
      <c r="A139" s="1" t="s">
        <v>3</v>
      </c>
      <c r="E139" s="29" t="s">
        <v>146</v>
      </c>
    </row>
    <row r="140" spans="1:18" x14ac:dyDescent="0.2">
      <c r="A140" t="s">
        <v>1</v>
      </c>
      <c r="E140" s="28" t="s">
        <v>145</v>
      </c>
    </row>
    <row r="141" spans="1:18" ht="12.75" customHeight="1" x14ac:dyDescent="0.2">
      <c r="A141" s="9" t="s">
        <v>85</v>
      </c>
      <c r="B141" s="9"/>
      <c r="C141" s="10" t="s">
        <v>144</v>
      </c>
      <c r="D141" s="9"/>
      <c r="E141" s="26" t="s">
        <v>143</v>
      </c>
      <c r="F141" s="9"/>
      <c r="G141" s="9"/>
      <c r="H141" s="9"/>
      <c r="I141" s="8">
        <f>0+Q141</f>
        <v>0</v>
      </c>
      <c r="O141">
        <f>0+R141</f>
        <v>0</v>
      </c>
      <c r="Q141">
        <f>0+I142+I146</f>
        <v>0</v>
      </c>
      <c r="R141">
        <f>0+O142+O146</f>
        <v>0</v>
      </c>
    </row>
    <row r="142" spans="1:18" x14ac:dyDescent="0.2">
      <c r="A142" s="6" t="s">
        <v>10</v>
      </c>
      <c r="B142" s="7" t="s">
        <v>142</v>
      </c>
      <c r="C142" s="7" t="s">
        <v>141</v>
      </c>
      <c r="D142" s="6" t="s">
        <v>2</v>
      </c>
      <c r="E142" s="27" t="s">
        <v>140</v>
      </c>
      <c r="F142" s="5" t="s">
        <v>26</v>
      </c>
      <c r="G142" s="4">
        <v>14</v>
      </c>
      <c r="H142" s="3">
        <v>0</v>
      </c>
      <c r="I142" s="3">
        <f>ROUND(ROUND(H142,2)*ROUND(G142,3),2)</f>
        <v>0</v>
      </c>
      <c r="O142">
        <f>(I142*21)/100</f>
        <v>0</v>
      </c>
      <c r="P142" t="s">
        <v>5</v>
      </c>
    </row>
    <row r="143" spans="1:18" x14ac:dyDescent="0.2">
      <c r="A143" s="2" t="s">
        <v>4</v>
      </c>
      <c r="E143" s="28" t="s">
        <v>2</v>
      </c>
    </row>
    <row r="144" spans="1:18" x14ac:dyDescent="0.2">
      <c r="A144" s="1" t="s">
        <v>3</v>
      </c>
      <c r="E144" s="29" t="s">
        <v>2</v>
      </c>
    </row>
    <row r="145" spans="1:18" x14ac:dyDescent="0.2">
      <c r="A145" t="s">
        <v>1</v>
      </c>
      <c r="E145" s="28" t="s">
        <v>136</v>
      </c>
    </row>
    <row r="146" spans="1:18" x14ac:dyDescent="0.2">
      <c r="A146" s="6" t="s">
        <v>10</v>
      </c>
      <c r="B146" s="7" t="s">
        <v>139</v>
      </c>
      <c r="C146" s="7" t="s">
        <v>138</v>
      </c>
      <c r="D146" s="6" t="s">
        <v>2</v>
      </c>
      <c r="E146" s="27" t="s">
        <v>137</v>
      </c>
      <c r="F146" s="5" t="s">
        <v>26</v>
      </c>
      <c r="G146" s="4">
        <v>5</v>
      </c>
      <c r="H146" s="3">
        <v>0</v>
      </c>
      <c r="I146" s="3">
        <f>ROUND(ROUND(H146,2)*ROUND(G146,3),2)</f>
        <v>0</v>
      </c>
      <c r="O146">
        <f>(I146*21)/100</f>
        <v>0</v>
      </c>
      <c r="P146" t="s">
        <v>5</v>
      </c>
    </row>
    <row r="147" spans="1:18" x14ac:dyDescent="0.2">
      <c r="A147" s="2" t="s">
        <v>4</v>
      </c>
      <c r="E147" s="28" t="s">
        <v>2</v>
      </c>
    </row>
    <row r="148" spans="1:18" x14ac:dyDescent="0.2">
      <c r="A148" s="1" t="s">
        <v>3</v>
      </c>
      <c r="E148" s="29" t="s">
        <v>2</v>
      </c>
    </row>
    <row r="149" spans="1:18" x14ac:dyDescent="0.2">
      <c r="A149" t="s">
        <v>1</v>
      </c>
      <c r="E149" s="28" t="s">
        <v>136</v>
      </c>
    </row>
    <row r="150" spans="1:18" ht="12.75" customHeight="1" x14ac:dyDescent="0.2">
      <c r="A150" s="9" t="s">
        <v>85</v>
      </c>
      <c r="B150" s="9"/>
      <c r="C150" s="10" t="s">
        <v>135</v>
      </c>
      <c r="D150" s="9"/>
      <c r="E150" s="26" t="s">
        <v>134</v>
      </c>
      <c r="F150" s="9"/>
      <c r="G150" s="9"/>
      <c r="H150" s="9"/>
      <c r="I150" s="8">
        <f>0+Q150</f>
        <v>0</v>
      </c>
      <c r="O150">
        <f>0+R150</f>
        <v>0</v>
      </c>
      <c r="Q150">
        <f>0+I151</f>
        <v>0</v>
      </c>
      <c r="R150">
        <f>0+O151</f>
        <v>0</v>
      </c>
    </row>
    <row r="151" spans="1:18" x14ac:dyDescent="0.2">
      <c r="A151" s="6" t="s">
        <v>10</v>
      </c>
      <c r="B151" s="7" t="s">
        <v>133</v>
      </c>
      <c r="C151" s="7" t="s">
        <v>132</v>
      </c>
      <c r="D151" s="6" t="s">
        <v>2</v>
      </c>
      <c r="E151" s="27" t="s">
        <v>131</v>
      </c>
      <c r="F151" s="5" t="s">
        <v>26</v>
      </c>
      <c r="G151" s="4">
        <v>690</v>
      </c>
      <c r="H151" s="3">
        <v>0</v>
      </c>
      <c r="I151" s="3">
        <f>ROUND(ROUND(H151,2)*ROUND(G151,3),2)</f>
        <v>0</v>
      </c>
      <c r="O151">
        <f>(I151*21)/100</f>
        <v>0</v>
      </c>
      <c r="P151" t="s">
        <v>5</v>
      </c>
    </row>
    <row r="152" spans="1:18" x14ac:dyDescent="0.2">
      <c r="A152" s="2" t="s">
        <v>4</v>
      </c>
      <c r="E152" s="28" t="s">
        <v>2</v>
      </c>
    </row>
    <row r="153" spans="1:18" x14ac:dyDescent="0.2">
      <c r="A153" s="1" t="s">
        <v>3</v>
      </c>
      <c r="E153" s="29" t="s">
        <v>130</v>
      </c>
    </row>
    <row r="154" spans="1:18" x14ac:dyDescent="0.2">
      <c r="A154" t="s">
        <v>1</v>
      </c>
      <c r="E154" s="28" t="s">
        <v>129</v>
      </c>
    </row>
    <row r="155" spans="1:18" ht="12.75" customHeight="1" x14ac:dyDescent="0.2">
      <c r="A155" s="9" t="s">
        <v>85</v>
      </c>
      <c r="B155" s="9"/>
      <c r="C155" s="10" t="s">
        <v>128</v>
      </c>
      <c r="D155" s="9"/>
      <c r="E155" s="26" t="s">
        <v>127</v>
      </c>
      <c r="F155" s="9"/>
      <c r="G155" s="9"/>
      <c r="H155" s="9"/>
      <c r="I155" s="8">
        <f>0+Q155</f>
        <v>0</v>
      </c>
      <c r="O155">
        <f>0+R155</f>
        <v>0</v>
      </c>
      <c r="Q155">
        <f>0+I156+I160+I164+I168+I172</f>
        <v>0</v>
      </c>
      <c r="R155">
        <f>0+O156+O160+O164+O168+O172</f>
        <v>0</v>
      </c>
    </row>
    <row r="156" spans="1:18" x14ac:dyDescent="0.2">
      <c r="A156" s="6" t="s">
        <v>10</v>
      </c>
      <c r="B156" s="7" t="s">
        <v>126</v>
      </c>
      <c r="C156" s="7" t="s">
        <v>125</v>
      </c>
      <c r="D156" s="6" t="s">
        <v>2</v>
      </c>
      <c r="E156" s="27" t="s">
        <v>124</v>
      </c>
      <c r="F156" s="5" t="s">
        <v>26</v>
      </c>
      <c r="G156" s="4">
        <v>300</v>
      </c>
      <c r="H156" s="3">
        <v>0</v>
      </c>
      <c r="I156" s="3">
        <f>ROUND(ROUND(H156,2)*ROUND(G156,3),2)</f>
        <v>0</v>
      </c>
      <c r="O156">
        <f>(I156*21)/100</f>
        <v>0</v>
      </c>
      <c r="P156" t="s">
        <v>5</v>
      </c>
    </row>
    <row r="157" spans="1:18" x14ac:dyDescent="0.2">
      <c r="A157" s="2" t="s">
        <v>4</v>
      </c>
      <c r="E157" s="28" t="s">
        <v>123</v>
      </c>
    </row>
    <row r="158" spans="1:18" x14ac:dyDescent="0.2">
      <c r="A158" s="1" t="s">
        <v>3</v>
      </c>
      <c r="E158" s="29" t="s">
        <v>122</v>
      </c>
    </row>
    <row r="159" spans="1:18" x14ac:dyDescent="0.2">
      <c r="A159" t="s">
        <v>1</v>
      </c>
      <c r="E159" s="28" t="s">
        <v>121</v>
      </c>
    </row>
    <row r="160" spans="1:18" x14ac:dyDescent="0.2">
      <c r="A160" s="6" t="s">
        <v>10</v>
      </c>
      <c r="B160" s="7" t="s">
        <v>120</v>
      </c>
      <c r="C160" s="7" t="s">
        <v>119</v>
      </c>
      <c r="D160" s="6" t="s">
        <v>2</v>
      </c>
      <c r="E160" s="27" t="s">
        <v>118</v>
      </c>
      <c r="F160" s="5" t="s">
        <v>26</v>
      </c>
      <c r="G160" s="4">
        <v>2717.4</v>
      </c>
      <c r="H160" s="3">
        <v>0</v>
      </c>
      <c r="I160" s="3">
        <f>ROUND(ROUND(H160,2)*ROUND(G160,3),2)</f>
        <v>0</v>
      </c>
      <c r="O160">
        <f>(I160*21)/100</f>
        <v>0</v>
      </c>
      <c r="P160" t="s">
        <v>5</v>
      </c>
    </row>
    <row r="161" spans="1:18" x14ac:dyDescent="0.2">
      <c r="A161" s="2" t="s">
        <v>4</v>
      </c>
      <c r="E161" s="28" t="s">
        <v>117</v>
      </c>
    </row>
    <row r="162" spans="1:18" x14ac:dyDescent="0.2">
      <c r="A162" s="1" t="s">
        <v>3</v>
      </c>
      <c r="E162" s="29" t="s">
        <v>111</v>
      </c>
    </row>
    <row r="163" spans="1:18" x14ac:dyDescent="0.2">
      <c r="A163" t="s">
        <v>1</v>
      </c>
      <c r="E163" s="28" t="s">
        <v>116</v>
      </c>
    </row>
    <row r="164" spans="1:18" x14ac:dyDescent="0.2">
      <c r="A164" s="6" t="s">
        <v>10</v>
      </c>
      <c r="B164" s="7" t="s">
        <v>115</v>
      </c>
      <c r="C164" s="7" t="s">
        <v>114</v>
      </c>
      <c r="D164" s="6" t="s">
        <v>2</v>
      </c>
      <c r="E164" s="27" t="s">
        <v>113</v>
      </c>
      <c r="F164" s="5" t="s">
        <v>26</v>
      </c>
      <c r="G164" s="4">
        <v>2717.4</v>
      </c>
      <c r="H164" s="3">
        <v>0</v>
      </c>
      <c r="I164" s="3">
        <f>ROUND(ROUND(H164,2)*ROUND(G164,3),2)</f>
        <v>0</v>
      </c>
      <c r="O164">
        <f>(I164*21)/100</f>
        <v>0</v>
      </c>
      <c r="P164" t="s">
        <v>5</v>
      </c>
    </row>
    <row r="165" spans="1:18" x14ac:dyDescent="0.2">
      <c r="A165" s="2" t="s">
        <v>4</v>
      </c>
      <c r="E165" s="28" t="s">
        <v>112</v>
      </c>
    </row>
    <row r="166" spans="1:18" x14ac:dyDescent="0.2">
      <c r="A166" s="1" t="s">
        <v>3</v>
      </c>
      <c r="E166" s="29" t="s">
        <v>111</v>
      </c>
    </row>
    <row r="167" spans="1:18" x14ac:dyDescent="0.2">
      <c r="A167" t="s">
        <v>1</v>
      </c>
      <c r="E167" s="28" t="s">
        <v>110</v>
      </c>
    </row>
    <row r="168" spans="1:18" x14ac:dyDescent="0.2">
      <c r="A168" s="6" t="s">
        <v>10</v>
      </c>
      <c r="B168" s="7" t="s">
        <v>109</v>
      </c>
      <c r="C168" s="7" t="s">
        <v>108</v>
      </c>
      <c r="D168" s="6" t="s">
        <v>2</v>
      </c>
      <c r="E168" s="27" t="s">
        <v>107</v>
      </c>
      <c r="F168" s="5" t="s">
        <v>53</v>
      </c>
      <c r="G168" s="4">
        <v>36</v>
      </c>
      <c r="H168" s="3">
        <v>0</v>
      </c>
      <c r="I168" s="3">
        <f>ROUND(ROUND(H168,2)*ROUND(G168,3),2)</f>
        <v>0</v>
      </c>
      <c r="O168">
        <f>(I168*21)/100</f>
        <v>0</v>
      </c>
      <c r="P168" t="s">
        <v>5</v>
      </c>
    </row>
    <row r="169" spans="1:18" x14ac:dyDescent="0.2">
      <c r="A169" s="2" t="s">
        <v>4</v>
      </c>
      <c r="E169" s="28" t="s">
        <v>2</v>
      </c>
    </row>
    <row r="170" spans="1:18" x14ac:dyDescent="0.2">
      <c r="A170" s="1" t="s">
        <v>3</v>
      </c>
      <c r="E170" s="29" t="s">
        <v>106</v>
      </c>
    </row>
    <row r="171" spans="1:18" x14ac:dyDescent="0.2">
      <c r="A171" t="s">
        <v>1</v>
      </c>
      <c r="E171" s="28" t="s">
        <v>105</v>
      </c>
    </row>
    <row r="172" spans="1:18" x14ac:dyDescent="0.2">
      <c r="A172" s="6" t="s">
        <v>10</v>
      </c>
      <c r="B172" s="7" t="s">
        <v>104</v>
      </c>
      <c r="C172" s="7" t="s">
        <v>103</v>
      </c>
      <c r="D172" s="6" t="s">
        <v>2</v>
      </c>
      <c r="E172" s="27" t="s">
        <v>102</v>
      </c>
      <c r="F172" s="5" t="s">
        <v>26</v>
      </c>
      <c r="G172" s="4">
        <v>4</v>
      </c>
      <c r="H172" s="3">
        <v>0</v>
      </c>
      <c r="I172" s="3">
        <f>ROUND(ROUND(H172,2)*ROUND(G172,3),2)</f>
        <v>0</v>
      </c>
      <c r="O172">
        <f>(I172*21)/100</f>
        <v>0</v>
      </c>
      <c r="P172" t="s">
        <v>5</v>
      </c>
    </row>
    <row r="173" spans="1:18" x14ac:dyDescent="0.2">
      <c r="A173" s="2" t="s">
        <v>4</v>
      </c>
      <c r="E173" s="28" t="s">
        <v>101</v>
      </c>
    </row>
    <row r="174" spans="1:18" x14ac:dyDescent="0.2">
      <c r="A174" s="1" t="s">
        <v>3</v>
      </c>
      <c r="E174" s="29" t="s">
        <v>2</v>
      </c>
    </row>
    <row r="175" spans="1:18" x14ac:dyDescent="0.2">
      <c r="A175" t="s">
        <v>1</v>
      </c>
      <c r="E175" s="28" t="s">
        <v>100</v>
      </c>
    </row>
    <row r="176" spans="1:18" ht="12.75" customHeight="1" x14ac:dyDescent="0.2">
      <c r="A176" s="9" t="s">
        <v>85</v>
      </c>
      <c r="B176" s="9"/>
      <c r="C176" s="10" t="s">
        <v>99</v>
      </c>
      <c r="D176" s="9"/>
      <c r="E176" s="26" t="s">
        <v>98</v>
      </c>
      <c r="F176" s="9"/>
      <c r="G176" s="9"/>
      <c r="H176" s="9"/>
      <c r="I176" s="8">
        <f>0+Q176</f>
        <v>0</v>
      </c>
      <c r="O176">
        <f>0+R176</f>
        <v>0</v>
      </c>
      <c r="Q176">
        <f>0+I177+I181</f>
        <v>0</v>
      </c>
      <c r="R176">
        <f>0+O177+O181</f>
        <v>0</v>
      </c>
    </row>
    <row r="177" spans="1:18" x14ac:dyDescent="0.2">
      <c r="A177" s="6" t="s">
        <v>10</v>
      </c>
      <c r="B177" s="7" t="s">
        <v>97</v>
      </c>
      <c r="C177" s="7" t="s">
        <v>96</v>
      </c>
      <c r="D177" s="6" t="s">
        <v>2</v>
      </c>
      <c r="E177" s="27" t="s">
        <v>95</v>
      </c>
      <c r="F177" s="5" t="s">
        <v>67</v>
      </c>
      <c r="G177" s="4">
        <v>600</v>
      </c>
      <c r="H177" s="3">
        <v>0</v>
      </c>
      <c r="I177" s="3">
        <f>ROUND(ROUND(H177,2)*ROUND(G177,3),2)</f>
        <v>0</v>
      </c>
      <c r="O177">
        <f>(I177*21)/100</f>
        <v>0</v>
      </c>
      <c r="P177" t="s">
        <v>5</v>
      </c>
    </row>
    <row r="178" spans="1:18" x14ac:dyDescent="0.2">
      <c r="A178" s="2" t="s">
        <v>4</v>
      </c>
      <c r="E178" s="28" t="s">
        <v>94</v>
      </c>
    </row>
    <row r="179" spans="1:18" x14ac:dyDescent="0.2">
      <c r="A179" s="1" t="s">
        <v>3</v>
      </c>
      <c r="E179" s="29" t="s">
        <v>93</v>
      </c>
    </row>
    <row r="180" spans="1:18" x14ac:dyDescent="0.2">
      <c r="A180" t="s">
        <v>1</v>
      </c>
      <c r="E180" s="28" t="s">
        <v>92</v>
      </c>
    </row>
    <row r="181" spans="1:18" x14ac:dyDescent="0.2">
      <c r="A181" s="6" t="s">
        <v>10</v>
      </c>
      <c r="B181" s="7" t="s">
        <v>91</v>
      </c>
      <c r="C181" s="7" t="s">
        <v>90</v>
      </c>
      <c r="D181" s="6" t="s">
        <v>2</v>
      </c>
      <c r="E181" s="27" t="s">
        <v>89</v>
      </c>
      <c r="F181" s="5" t="s">
        <v>53</v>
      </c>
      <c r="G181" s="4">
        <v>4</v>
      </c>
      <c r="H181" s="3">
        <v>0</v>
      </c>
      <c r="I181" s="3">
        <f>ROUND(ROUND(H181,2)*ROUND(G181,3),2)</f>
        <v>0</v>
      </c>
      <c r="O181">
        <f>(I181*21)/100</f>
        <v>0</v>
      </c>
      <c r="P181" t="s">
        <v>5</v>
      </c>
    </row>
    <row r="182" spans="1:18" x14ac:dyDescent="0.2">
      <c r="A182" s="2" t="s">
        <v>4</v>
      </c>
      <c r="E182" s="28" t="s">
        <v>88</v>
      </c>
    </row>
    <row r="183" spans="1:18" x14ac:dyDescent="0.2">
      <c r="A183" s="1" t="s">
        <v>3</v>
      </c>
      <c r="E183" s="29" t="s">
        <v>87</v>
      </c>
    </row>
    <row r="184" spans="1:18" x14ac:dyDescent="0.2">
      <c r="A184" t="s">
        <v>1</v>
      </c>
      <c r="E184" s="28" t="s">
        <v>86</v>
      </c>
    </row>
    <row r="185" spans="1:18" ht="12.75" customHeight="1" x14ac:dyDescent="0.2">
      <c r="A185" s="9" t="s">
        <v>85</v>
      </c>
      <c r="B185" s="9"/>
      <c r="C185" s="10" t="s">
        <v>84</v>
      </c>
      <c r="D185" s="9"/>
      <c r="E185" s="26" t="s">
        <v>83</v>
      </c>
      <c r="F185" s="9"/>
      <c r="G185" s="9"/>
      <c r="H185" s="9"/>
      <c r="I185" s="8">
        <f>0+Q185</f>
        <v>0</v>
      </c>
      <c r="O185">
        <f>0+R185</f>
        <v>0</v>
      </c>
      <c r="Q185">
        <f>0+I186+I190+I194+I198+I202+I206+I210+I214+I218+I222+I226+I230+I234</f>
        <v>0</v>
      </c>
      <c r="R185">
        <f>0+O186+O190+O194+O198+O202+O206+O210+O214+O218+O222+O226+O230+O234</f>
        <v>0</v>
      </c>
    </row>
    <row r="186" spans="1:18" x14ac:dyDescent="0.2">
      <c r="A186" s="6" t="s">
        <v>10</v>
      </c>
      <c r="B186" s="7" t="s">
        <v>82</v>
      </c>
      <c r="C186" s="7" t="s">
        <v>81</v>
      </c>
      <c r="D186" s="6" t="s">
        <v>2</v>
      </c>
      <c r="E186" s="27" t="s">
        <v>80</v>
      </c>
      <c r="F186" s="5" t="s">
        <v>53</v>
      </c>
      <c r="G186" s="4">
        <v>2</v>
      </c>
      <c r="H186" s="3">
        <v>0</v>
      </c>
      <c r="I186" s="3">
        <f>ROUND(ROUND(H186,2)*ROUND(G186,3),2)</f>
        <v>0</v>
      </c>
      <c r="O186">
        <f>(I186*21)/100</f>
        <v>0</v>
      </c>
      <c r="P186" t="s">
        <v>5</v>
      </c>
    </row>
    <row r="187" spans="1:18" x14ac:dyDescent="0.2">
      <c r="A187" s="2" t="s">
        <v>4</v>
      </c>
      <c r="E187" s="28" t="s">
        <v>79</v>
      </c>
    </row>
    <row r="188" spans="1:18" x14ac:dyDescent="0.2">
      <c r="A188" s="1" t="s">
        <v>3</v>
      </c>
      <c r="E188" s="29" t="s">
        <v>78</v>
      </c>
    </row>
    <row r="189" spans="1:18" x14ac:dyDescent="0.2">
      <c r="A189" t="s">
        <v>1</v>
      </c>
      <c r="E189" s="28" t="s">
        <v>77</v>
      </c>
    </row>
    <row r="190" spans="1:18" x14ac:dyDescent="0.2">
      <c r="A190" s="6" t="s">
        <v>10</v>
      </c>
      <c r="B190" s="7" t="s">
        <v>76</v>
      </c>
      <c r="C190" s="7" t="s">
        <v>75</v>
      </c>
      <c r="D190" s="6" t="s">
        <v>2</v>
      </c>
      <c r="E190" s="27" t="s">
        <v>74</v>
      </c>
      <c r="F190" s="5" t="s">
        <v>67</v>
      </c>
      <c r="G190" s="4">
        <v>250</v>
      </c>
      <c r="H190" s="3">
        <v>0</v>
      </c>
      <c r="I190" s="3">
        <f>ROUND(ROUND(H190,2)*ROUND(G190,3),2)</f>
        <v>0</v>
      </c>
      <c r="O190">
        <f>(I190*21)/100</f>
        <v>0</v>
      </c>
      <c r="P190" t="s">
        <v>5</v>
      </c>
    </row>
    <row r="191" spans="1:18" x14ac:dyDescent="0.2">
      <c r="A191" s="2" t="s">
        <v>4</v>
      </c>
      <c r="E191" s="28" t="s">
        <v>73</v>
      </c>
    </row>
    <row r="192" spans="1:18" x14ac:dyDescent="0.2">
      <c r="A192" s="1" t="s">
        <v>3</v>
      </c>
      <c r="E192" s="29" t="s">
        <v>72</v>
      </c>
    </row>
    <row r="193" spans="1:16" x14ac:dyDescent="0.2">
      <c r="A193" t="s">
        <v>1</v>
      </c>
      <c r="E193" s="28" t="s">
        <v>71</v>
      </c>
    </row>
    <row r="194" spans="1:16" x14ac:dyDescent="0.2">
      <c r="A194" s="6" t="s">
        <v>10</v>
      </c>
      <c r="B194" s="7" t="s">
        <v>70</v>
      </c>
      <c r="C194" s="7" t="s">
        <v>69</v>
      </c>
      <c r="D194" s="6" t="s">
        <v>2</v>
      </c>
      <c r="E194" s="27" t="s">
        <v>68</v>
      </c>
      <c r="F194" s="5" t="s">
        <v>67</v>
      </c>
      <c r="G194" s="4">
        <v>80</v>
      </c>
      <c r="H194" s="3">
        <v>0</v>
      </c>
      <c r="I194" s="3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2" t="s">
        <v>4</v>
      </c>
      <c r="E195" s="28" t="s">
        <v>66</v>
      </c>
    </row>
    <row r="196" spans="1:16" x14ac:dyDescent="0.2">
      <c r="A196" s="1" t="s">
        <v>3</v>
      </c>
      <c r="E196" s="29" t="s">
        <v>65</v>
      </c>
    </row>
    <row r="197" spans="1:16" x14ac:dyDescent="0.2">
      <c r="A197" t="s">
        <v>1</v>
      </c>
      <c r="E197" s="28" t="s">
        <v>64</v>
      </c>
    </row>
    <row r="198" spans="1:16" x14ac:dyDescent="0.2">
      <c r="A198" s="6" t="s">
        <v>10</v>
      </c>
      <c r="B198" s="7" t="s">
        <v>63</v>
      </c>
      <c r="C198" s="7" t="s">
        <v>62</v>
      </c>
      <c r="D198" s="6" t="s">
        <v>2</v>
      </c>
      <c r="E198" s="27" t="s">
        <v>61</v>
      </c>
      <c r="F198" s="5" t="s">
        <v>60</v>
      </c>
      <c r="G198" s="4">
        <v>45</v>
      </c>
      <c r="H198" s="3">
        <v>0</v>
      </c>
      <c r="I198" s="3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2" t="s">
        <v>4</v>
      </c>
      <c r="E199" s="28" t="s">
        <v>59</v>
      </c>
    </row>
    <row r="200" spans="1:16" x14ac:dyDescent="0.2">
      <c r="A200" s="1" t="s">
        <v>3</v>
      </c>
      <c r="E200" s="29" t="s">
        <v>58</v>
      </c>
    </row>
    <row r="201" spans="1:16" x14ac:dyDescent="0.2">
      <c r="A201" t="s">
        <v>1</v>
      </c>
      <c r="E201" s="28" t="s">
        <v>57</v>
      </c>
    </row>
    <row r="202" spans="1:16" x14ac:dyDescent="0.2">
      <c r="A202" s="6" t="s">
        <v>10</v>
      </c>
      <c r="B202" s="7" t="s">
        <v>56</v>
      </c>
      <c r="C202" s="7" t="s">
        <v>55</v>
      </c>
      <c r="D202" s="6" t="s">
        <v>2</v>
      </c>
      <c r="E202" s="27" t="s">
        <v>54</v>
      </c>
      <c r="F202" s="5" t="s">
        <v>53</v>
      </c>
      <c r="G202" s="4">
        <v>17</v>
      </c>
      <c r="H202" s="3">
        <v>0</v>
      </c>
      <c r="I202" s="3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2" t="s">
        <v>4</v>
      </c>
      <c r="E203" s="28" t="s">
        <v>2</v>
      </c>
    </row>
    <row r="204" spans="1:16" x14ac:dyDescent="0.2">
      <c r="A204" s="1" t="s">
        <v>3</v>
      </c>
      <c r="E204" s="29" t="s">
        <v>52</v>
      </c>
    </row>
    <row r="205" spans="1:16" x14ac:dyDescent="0.2">
      <c r="A205" t="s">
        <v>1</v>
      </c>
      <c r="E205" s="28" t="s">
        <v>51</v>
      </c>
    </row>
    <row r="206" spans="1:16" x14ac:dyDescent="0.2">
      <c r="A206" s="6" t="s">
        <v>10</v>
      </c>
      <c r="B206" s="7" t="s">
        <v>50</v>
      </c>
      <c r="C206" s="7" t="s">
        <v>49</v>
      </c>
      <c r="D206" s="6" t="s">
        <v>2</v>
      </c>
      <c r="E206" s="27" t="s">
        <v>48</v>
      </c>
      <c r="F206" s="5" t="s">
        <v>47</v>
      </c>
      <c r="G206" s="4">
        <v>450</v>
      </c>
      <c r="H206" s="3">
        <v>0</v>
      </c>
      <c r="I206" s="3">
        <f>ROUND(ROUND(H206,2)*ROUND(G206,3),2)</f>
        <v>0</v>
      </c>
      <c r="O206">
        <f>(I206*21)/100</f>
        <v>0</v>
      </c>
      <c r="P206" t="s">
        <v>5</v>
      </c>
    </row>
    <row r="207" spans="1:16" x14ac:dyDescent="0.2">
      <c r="A207" s="2" t="s">
        <v>4</v>
      </c>
      <c r="E207" s="28" t="s">
        <v>2</v>
      </c>
    </row>
    <row r="208" spans="1:16" x14ac:dyDescent="0.2">
      <c r="A208" s="1" t="s">
        <v>3</v>
      </c>
      <c r="E208" s="29" t="s">
        <v>46</v>
      </c>
    </row>
    <row r="209" spans="1:16" x14ac:dyDescent="0.2">
      <c r="A209" t="s">
        <v>1</v>
      </c>
      <c r="E209" s="28" t="s">
        <v>45</v>
      </c>
    </row>
    <row r="210" spans="1:16" x14ac:dyDescent="0.2">
      <c r="A210" s="6" t="s">
        <v>10</v>
      </c>
      <c r="B210" s="7" t="s">
        <v>44</v>
      </c>
      <c r="C210" s="7" t="s">
        <v>43</v>
      </c>
      <c r="D210" s="6" t="s">
        <v>2</v>
      </c>
      <c r="E210" s="27" t="s">
        <v>42</v>
      </c>
      <c r="F210" s="5" t="s">
        <v>13</v>
      </c>
      <c r="G210" s="4">
        <v>33750</v>
      </c>
      <c r="H210" s="3">
        <v>0</v>
      </c>
      <c r="I210" s="3">
        <f>ROUND(ROUND(H210,2)*ROUND(G210,3),2)</f>
        <v>0</v>
      </c>
      <c r="O210">
        <f>(I210*21)/100</f>
        <v>0</v>
      </c>
      <c r="P210" t="s">
        <v>5</v>
      </c>
    </row>
    <row r="211" spans="1:16" x14ac:dyDescent="0.2">
      <c r="A211" s="2" t="s">
        <v>4</v>
      </c>
      <c r="E211" s="28" t="s">
        <v>2</v>
      </c>
    </row>
    <row r="212" spans="1:16" x14ac:dyDescent="0.2">
      <c r="A212" s="1" t="s">
        <v>3</v>
      </c>
      <c r="E212" s="29" t="s">
        <v>41</v>
      </c>
    </row>
    <row r="213" spans="1:16" x14ac:dyDescent="0.2">
      <c r="A213" t="s">
        <v>1</v>
      </c>
      <c r="E213" s="28" t="s">
        <v>11</v>
      </c>
    </row>
    <row r="214" spans="1:16" x14ac:dyDescent="0.2">
      <c r="A214" s="6" t="s">
        <v>10</v>
      </c>
      <c r="B214" s="7" t="s">
        <v>40</v>
      </c>
      <c r="C214" s="7" t="s">
        <v>39</v>
      </c>
      <c r="D214" s="6" t="s">
        <v>2</v>
      </c>
      <c r="E214" s="27" t="s">
        <v>38</v>
      </c>
      <c r="F214" s="5" t="s">
        <v>37</v>
      </c>
      <c r="G214" s="4">
        <v>1</v>
      </c>
      <c r="H214" s="3">
        <v>0</v>
      </c>
      <c r="I214" s="3">
        <f>ROUND(ROUND(H214,2)*ROUND(G214,3),2)</f>
        <v>0</v>
      </c>
      <c r="O214">
        <f>(I214*21)/100</f>
        <v>0</v>
      </c>
      <c r="P214" t="s">
        <v>5</v>
      </c>
    </row>
    <row r="215" spans="1:16" x14ac:dyDescent="0.2">
      <c r="A215" s="2" t="s">
        <v>4</v>
      </c>
      <c r="E215" s="28" t="s">
        <v>36</v>
      </c>
    </row>
    <row r="216" spans="1:16" x14ac:dyDescent="0.2">
      <c r="A216" s="1" t="s">
        <v>3</v>
      </c>
      <c r="E216" s="29" t="s">
        <v>35</v>
      </c>
    </row>
    <row r="217" spans="1:16" x14ac:dyDescent="0.2">
      <c r="A217" t="s">
        <v>1</v>
      </c>
      <c r="E217" s="28" t="s">
        <v>34</v>
      </c>
    </row>
    <row r="218" spans="1:16" x14ac:dyDescent="0.2">
      <c r="A218" s="6" t="s">
        <v>10</v>
      </c>
      <c r="B218" s="7" t="s">
        <v>33</v>
      </c>
      <c r="C218" s="7" t="s">
        <v>32</v>
      </c>
      <c r="D218" s="6" t="s">
        <v>2</v>
      </c>
      <c r="E218" s="27" t="s">
        <v>31</v>
      </c>
      <c r="F218" s="5" t="s">
        <v>13</v>
      </c>
      <c r="G218" s="4">
        <v>30</v>
      </c>
      <c r="H218" s="3">
        <v>0</v>
      </c>
      <c r="I218" s="3">
        <f>ROUND(ROUND(H218,2)*ROUND(G218,3),2)</f>
        <v>0</v>
      </c>
      <c r="O218">
        <f>(I218*21)/100</f>
        <v>0</v>
      </c>
      <c r="P218" t="s">
        <v>5</v>
      </c>
    </row>
    <row r="219" spans="1:16" x14ac:dyDescent="0.2">
      <c r="A219" s="2" t="s">
        <v>4</v>
      </c>
      <c r="E219" s="28" t="s">
        <v>2</v>
      </c>
    </row>
    <row r="220" spans="1:16" x14ac:dyDescent="0.2">
      <c r="A220" s="1" t="s">
        <v>3</v>
      </c>
      <c r="E220" s="29" t="s">
        <v>30</v>
      </c>
    </row>
    <row r="221" spans="1:16" x14ac:dyDescent="0.2">
      <c r="A221" t="s">
        <v>1</v>
      </c>
      <c r="E221" s="28" t="s">
        <v>11</v>
      </c>
    </row>
    <row r="222" spans="1:16" x14ac:dyDescent="0.2">
      <c r="A222" s="6" t="s">
        <v>10</v>
      </c>
      <c r="B222" s="7" t="s">
        <v>29</v>
      </c>
      <c r="C222" s="7" t="s">
        <v>28</v>
      </c>
      <c r="D222" s="6" t="s">
        <v>2</v>
      </c>
      <c r="E222" s="27" t="s">
        <v>27</v>
      </c>
      <c r="F222" s="5" t="s">
        <v>26</v>
      </c>
      <c r="G222" s="4">
        <v>350</v>
      </c>
      <c r="H222" s="3">
        <v>0</v>
      </c>
      <c r="I222" s="3">
        <f>ROUND(ROUND(H222,2)*ROUND(G222,3),2)</f>
        <v>0</v>
      </c>
      <c r="O222">
        <f>(I222*21)/100</f>
        <v>0</v>
      </c>
      <c r="P222" t="s">
        <v>5</v>
      </c>
    </row>
    <row r="223" spans="1:16" x14ac:dyDescent="0.2">
      <c r="A223" s="2" t="s">
        <v>4</v>
      </c>
      <c r="E223" s="28" t="s">
        <v>2</v>
      </c>
    </row>
    <row r="224" spans="1:16" x14ac:dyDescent="0.2">
      <c r="A224" s="1" t="s">
        <v>3</v>
      </c>
      <c r="E224" s="29" t="s">
        <v>25</v>
      </c>
    </row>
    <row r="225" spans="1:16" x14ac:dyDescent="0.2">
      <c r="A225" t="s">
        <v>1</v>
      </c>
      <c r="E225" s="28" t="s">
        <v>24</v>
      </c>
    </row>
    <row r="226" spans="1:16" x14ac:dyDescent="0.2">
      <c r="A226" s="6" t="s">
        <v>10</v>
      </c>
      <c r="B226" s="7" t="s">
        <v>23</v>
      </c>
      <c r="C226" s="7" t="s">
        <v>22</v>
      </c>
      <c r="D226" s="6" t="s">
        <v>2</v>
      </c>
      <c r="E226" s="27" t="s">
        <v>21</v>
      </c>
      <c r="F226" s="5" t="s">
        <v>20</v>
      </c>
      <c r="G226" s="4">
        <v>480</v>
      </c>
      <c r="H226" s="3">
        <v>0</v>
      </c>
      <c r="I226" s="3">
        <f>ROUND(ROUND(H226,2)*ROUND(G226,3),2)</f>
        <v>0</v>
      </c>
      <c r="O226">
        <f>(I226*21)/100</f>
        <v>0</v>
      </c>
      <c r="P226" t="s">
        <v>5</v>
      </c>
    </row>
    <row r="227" spans="1:16" x14ac:dyDescent="0.2">
      <c r="A227" s="2" t="s">
        <v>4</v>
      </c>
      <c r="E227" s="28" t="s">
        <v>19</v>
      </c>
    </row>
    <row r="228" spans="1:16" x14ac:dyDescent="0.2">
      <c r="A228" s="1" t="s">
        <v>3</v>
      </c>
      <c r="E228" s="29" t="s">
        <v>18</v>
      </c>
    </row>
    <row r="229" spans="1:16" x14ac:dyDescent="0.2">
      <c r="A229" t="s">
        <v>1</v>
      </c>
      <c r="E229" s="28" t="s">
        <v>17</v>
      </c>
    </row>
    <row r="230" spans="1:16" x14ac:dyDescent="0.2">
      <c r="A230" s="6" t="s">
        <v>10</v>
      </c>
      <c r="B230" s="7" t="s">
        <v>16</v>
      </c>
      <c r="C230" s="7" t="s">
        <v>15</v>
      </c>
      <c r="D230" s="6" t="s">
        <v>2</v>
      </c>
      <c r="E230" s="27" t="s">
        <v>14</v>
      </c>
      <c r="F230" s="5" t="s">
        <v>13</v>
      </c>
      <c r="G230" s="4">
        <v>300</v>
      </c>
      <c r="H230" s="3">
        <v>0</v>
      </c>
      <c r="I230" s="3">
        <f>ROUND(ROUND(H230,2)*ROUND(G230,3),2)</f>
        <v>0</v>
      </c>
      <c r="O230">
        <f>(I230*21)/100</f>
        <v>0</v>
      </c>
      <c r="P230" t="s">
        <v>5</v>
      </c>
    </row>
    <row r="231" spans="1:16" x14ac:dyDescent="0.2">
      <c r="A231" s="2" t="s">
        <v>4</v>
      </c>
      <c r="E231" s="28" t="s">
        <v>2</v>
      </c>
    </row>
    <row r="232" spans="1:16" x14ac:dyDescent="0.2">
      <c r="A232" s="1" t="s">
        <v>3</v>
      </c>
      <c r="E232" s="29" t="s">
        <v>12</v>
      </c>
    </row>
    <row r="233" spans="1:16" x14ac:dyDescent="0.2">
      <c r="A233" t="s">
        <v>1</v>
      </c>
      <c r="E233" s="28" t="s">
        <v>11</v>
      </c>
    </row>
    <row r="234" spans="1:16" x14ac:dyDescent="0.2">
      <c r="A234" s="6" t="s">
        <v>10</v>
      </c>
      <c r="B234" s="7" t="s">
        <v>9</v>
      </c>
      <c r="C234" s="7" t="s">
        <v>8</v>
      </c>
      <c r="D234" s="6" t="s">
        <v>2</v>
      </c>
      <c r="E234" s="27" t="s">
        <v>7</v>
      </c>
      <c r="F234" s="5" t="s">
        <v>6</v>
      </c>
      <c r="G234" s="4">
        <v>2</v>
      </c>
      <c r="H234" s="3">
        <v>0</v>
      </c>
      <c r="I234" s="3">
        <f>ROUND(ROUND(H234,2)*ROUND(G234,3),2)</f>
        <v>0</v>
      </c>
      <c r="O234">
        <f>(I234*21)/100</f>
        <v>0</v>
      </c>
      <c r="P234" t="s">
        <v>5</v>
      </c>
    </row>
    <row r="235" spans="1:16" x14ac:dyDescent="0.2">
      <c r="A235" s="2" t="s">
        <v>4</v>
      </c>
      <c r="E235" s="28" t="s">
        <v>2</v>
      </c>
    </row>
    <row r="236" spans="1:16" x14ac:dyDescent="0.2">
      <c r="A236" s="1" t="s">
        <v>3</v>
      </c>
      <c r="E236" s="29" t="s">
        <v>2</v>
      </c>
    </row>
    <row r="237" spans="1:16" x14ac:dyDescent="0.2">
      <c r="A237" t="s">
        <v>1</v>
      </c>
      <c r="E237" s="28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01-19-01</vt:lpstr>
    </vt:vector>
  </TitlesOfParts>
  <Company>SUDOP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balas</cp:lastModifiedBy>
  <dcterms:created xsi:type="dcterms:W3CDTF">2018-10-23T10:20:58Z</dcterms:created>
  <dcterms:modified xsi:type="dcterms:W3CDTF">2018-10-25T08:05:37Z</dcterms:modified>
</cp:coreProperties>
</file>