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17056 Šakvice-Hustopeče\_AD\dotazy\"/>
    </mc:Choice>
  </mc:AlternateContent>
  <bookViews>
    <workbookView xWindow="0" yWindow="0" windowWidth="25200" windowHeight="12570"/>
  </bookViews>
  <sheets>
    <sheet name="PS 01-14-01.1_PS 01-14-01.1 A" sheetId="1" r:id="rId1"/>
  </sheets>
  <calcPr calcId="152511" iterateCount="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O10" i="1" s="1"/>
  <c r="R9" i="1" s="1"/>
  <c r="O9" i="1" s="1"/>
  <c r="Q15" i="1"/>
  <c r="I15" i="1" s="1"/>
  <c r="I16" i="1"/>
  <c r="O16" i="1"/>
  <c r="R15" i="1" s="1"/>
  <c r="O15" i="1" s="1"/>
  <c r="I20" i="1"/>
  <c r="O20" i="1"/>
  <c r="I25" i="1"/>
  <c r="O25" i="1"/>
  <c r="I29" i="1"/>
  <c r="O29" i="1"/>
  <c r="I33" i="1"/>
  <c r="O33" i="1"/>
  <c r="I37" i="1"/>
  <c r="Q24" i="1" s="1"/>
  <c r="I24" i="1" s="1"/>
  <c r="I41" i="1"/>
  <c r="O41" i="1"/>
  <c r="Q41" i="1"/>
  <c r="R41" i="1"/>
  <c r="I42" i="1"/>
  <c r="O42" i="1"/>
  <c r="I47" i="1"/>
  <c r="O47" i="1"/>
  <c r="I51" i="1"/>
  <c r="O51" i="1"/>
  <c r="I55" i="1"/>
  <c r="O55" i="1" s="1"/>
  <c r="I59" i="1"/>
  <c r="O59" i="1" s="1"/>
  <c r="I63" i="1"/>
  <c r="O63" i="1"/>
  <c r="Q67" i="1"/>
  <c r="I67" i="1" s="1"/>
  <c r="I68" i="1"/>
  <c r="O68" i="1"/>
  <c r="R67" i="1" s="1"/>
  <c r="O67" i="1" s="1"/>
  <c r="I72" i="1"/>
  <c r="O72" i="1"/>
  <c r="I77" i="1"/>
  <c r="O77" i="1"/>
  <c r="I81" i="1"/>
  <c r="O81" i="1"/>
  <c r="I85" i="1"/>
  <c r="O85" i="1"/>
  <c r="I89" i="1"/>
  <c r="Q76" i="1" s="1"/>
  <c r="I76" i="1" s="1"/>
  <c r="I93" i="1"/>
  <c r="O93" i="1"/>
  <c r="I97" i="1"/>
  <c r="O97" i="1"/>
  <c r="I101" i="1"/>
  <c r="O101" i="1"/>
  <c r="I105" i="1"/>
  <c r="O105" i="1" s="1"/>
  <c r="I109" i="1"/>
  <c r="O109" i="1"/>
  <c r="I114" i="1"/>
  <c r="I118" i="1"/>
  <c r="O118" i="1"/>
  <c r="I122" i="1"/>
  <c r="O122" i="1"/>
  <c r="I126" i="1"/>
  <c r="O126" i="1"/>
  <c r="I130" i="1"/>
  <c r="O130" i="1" s="1"/>
  <c r="I134" i="1"/>
  <c r="O134" i="1"/>
  <c r="I138" i="1"/>
  <c r="O138" i="1"/>
  <c r="I142" i="1"/>
  <c r="O142" i="1"/>
  <c r="I146" i="1"/>
  <c r="O146" i="1" s="1"/>
  <c r="I150" i="1"/>
  <c r="O150" i="1" s="1"/>
  <c r="I155" i="1"/>
  <c r="Q154" i="1" s="1"/>
  <c r="I154" i="1" s="1"/>
  <c r="I159" i="1"/>
  <c r="O159" i="1"/>
  <c r="I163" i="1"/>
  <c r="O163" i="1"/>
  <c r="I167" i="1"/>
  <c r="O167" i="1"/>
  <c r="I171" i="1"/>
  <c r="Q171" i="1"/>
  <c r="R171" i="1"/>
  <c r="O171" i="1" s="1"/>
  <c r="I172" i="1"/>
  <c r="O172" i="1"/>
  <c r="I176" i="1"/>
  <c r="O176" i="1"/>
  <c r="I180" i="1"/>
  <c r="Q180" i="1"/>
  <c r="R180" i="1"/>
  <c r="O180" i="1" s="1"/>
  <c r="I181" i="1"/>
  <c r="O181" i="1"/>
  <c r="I186" i="1"/>
  <c r="O186" i="1"/>
  <c r="I190" i="1"/>
  <c r="O190" i="1"/>
  <c r="I194" i="1"/>
  <c r="O194" i="1"/>
  <c r="I198" i="1"/>
  <c r="I202" i="1"/>
  <c r="O202" i="1"/>
  <c r="I206" i="1"/>
  <c r="O206" i="1"/>
  <c r="I210" i="1"/>
  <c r="O210" i="1"/>
  <c r="I214" i="1"/>
  <c r="O214" i="1" s="1"/>
  <c r="I218" i="1"/>
  <c r="O218" i="1"/>
  <c r="I222" i="1"/>
  <c r="O222" i="1"/>
  <c r="I226" i="1"/>
  <c r="O226" i="1" s="1"/>
  <c r="I231" i="1"/>
  <c r="O231" i="1"/>
  <c r="I235" i="1"/>
  <c r="O235" i="1"/>
  <c r="I239" i="1"/>
  <c r="O239" i="1" s="1"/>
  <c r="R230" i="1" s="1"/>
  <c r="O230" i="1" s="1"/>
  <c r="I243" i="1"/>
  <c r="O243" i="1"/>
  <c r="Q113" i="1" l="1"/>
  <c r="I113" i="1" s="1"/>
  <c r="Q9" i="1"/>
  <c r="I9" i="1" s="1"/>
  <c r="Q185" i="1"/>
  <c r="I185" i="1" s="1"/>
  <c r="R46" i="1"/>
  <c r="O46" i="1" s="1"/>
  <c r="R24" i="1"/>
  <c r="O24" i="1" s="1"/>
  <c r="Q230" i="1"/>
  <c r="I230" i="1" s="1"/>
  <c r="Q46" i="1"/>
  <c r="I46" i="1" s="1"/>
  <c r="O198" i="1"/>
  <c r="R185" i="1" s="1"/>
  <c r="O185" i="1" s="1"/>
  <c r="O155" i="1"/>
  <c r="R154" i="1" s="1"/>
  <c r="O154" i="1" s="1"/>
  <c r="O114" i="1"/>
  <c r="R113" i="1" s="1"/>
  <c r="O113" i="1" s="1"/>
  <c r="O89" i="1"/>
  <c r="R76" i="1" s="1"/>
  <c r="O76" i="1" s="1"/>
  <c r="O37" i="1"/>
  <c r="I3" i="1" l="1"/>
  <c r="O2" i="1"/>
</calcChain>
</file>

<file path=xl/sharedStrings.xml><?xml version="1.0" encoding="utf-8"?>
<sst xmlns="http://schemas.openxmlformats.org/spreadsheetml/2006/main" count="811" uniqueCount="332">
  <si>
    <t/>
  </si>
  <si>
    <t>TS</t>
  </si>
  <si>
    <t>16.11 0.047=0,047 [A]</t>
  </si>
  <si>
    <t>VV</t>
  </si>
  <si>
    <t>Poplatek za uložení na skládku  - kód odpadu 170107 (stavební suť na bázi přírodních materiálů )</t>
  </si>
  <si>
    <t>PP</t>
  </si>
  <si>
    <t>2</t>
  </si>
  <si>
    <t>T</t>
  </si>
  <si>
    <t>Poplatek za uložení na skládku  - kód odpadu 170904 (stavební suť  - odpady z interiérů )</t>
  </si>
  <si>
    <t>1</t>
  </si>
  <si>
    <t>170904-O</t>
  </si>
  <si>
    <t>56</t>
  </si>
  <si>
    <t>P</t>
  </si>
  <si>
    <t>0.343+0.003=0,346 [A]</t>
  </si>
  <si>
    <t>Poplatek za uložení na skládku  - kód odpadu 170204 (okna )</t>
  </si>
  <si>
    <t>55</t>
  </si>
  <si>
    <t>0.005+0.04=0,045 [A]</t>
  </si>
  <si>
    <t>Poplatek za uložení na skládku  - kód odpadu 170405 (železný šrot) - bez poplatku</t>
  </si>
  <si>
    <t>170405-O</t>
  </si>
  <si>
    <t>54</t>
  </si>
  <si>
    <t>2.407 celkem 2.286=2,286 [A] 
odpočet odpadu ostatní kategorie -(0.045+0.346+0.047)=-0,438 [B] 
Celkem: A+B=1,848 [C]</t>
  </si>
  <si>
    <t>170107-O</t>
  </si>
  <si>
    <t>53</t>
  </si>
  <si>
    <t>Poplatky za skládky</t>
  </si>
  <si>
    <t>O01</t>
  </si>
  <si>
    <t>SD</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</si>
  <si>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</si>
  <si>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Přesun hmot pro budovy občanské výstavby, bydlení, výrobu a služby ruční - bez užití mechanizace vodorovná dopravní vzdálenost do 100 m pro budovy s jakoukoliv nosnou konstrukcí výšky do 6 m</t>
  </si>
  <si>
    <t>Přesun hmot ruční pro budovy v do 6 m</t>
  </si>
  <si>
    <t>998018001</t>
  </si>
  <si>
    <t>52</t>
  </si>
  <si>
    <t>odvoz  do 40  km - příplatek 39* 2.407*29=69,803 [A]</t>
  </si>
  <si>
    <t>Odvoz suti a vybouraných hmot na skládku nebo meziskládku se složením, na vzdálenost Příplatek k ceně za každý další i započatý 1 km přes 1 km</t>
  </si>
  <si>
    <t>Příplatek k odvozu suti a vybouraných hmot na skládku ZKD 1 km přes 1 km</t>
  </si>
  <si>
    <t>997013509</t>
  </si>
  <si>
    <t>51</t>
  </si>
  <si>
    <t>2.407=2,407 [A]</t>
  </si>
  <si>
    <t>Odvoz suti a vybouraných hmot na skládku nebo meziskládku se složením, na vzdálenost do 1 km</t>
  </si>
  <si>
    <t>Odvoz suti a vybouraných hmot na skládku nebo meziskládku do 1 km se složením</t>
  </si>
  <si>
    <t>997013501</t>
  </si>
  <si>
    <t>50</t>
  </si>
  <si>
    <t>2.407 HSV2.286=2,286 [A] 
2.407 PSV0.121=0,121 [B] 
Celkem: A+B=2,407 [C]</t>
  </si>
  <si>
    <t>Vnitrostaveništní doprava suti a vybouraných hmot vodorovně do 50 m svisle ručně (nošením po schodech) pro budovy a haly výšky přes 6 do 9 m</t>
  </si>
  <si>
    <t>Vnitrostaveništní doprava suti a vybouraných hmot pro budovy v do 9 m ručně</t>
  </si>
  <si>
    <t>997013212</t>
  </si>
  <si>
    <t>49</t>
  </si>
  <si>
    <t>1. Položky lze použít i pro ocenění otlučení sádrových, hliněných apod. vnitřních omítek.</t>
  </si>
  <si>
    <t>60.12=60,120 [A]</t>
  </si>
  <si>
    <t>Otlučení vápenných nebo vápenocementových omítek vnitřních ploch stěn s vyškrabáním spar, s očištěním zdiva, v rozsahu přes 30 do 50 %</t>
  </si>
  <si>
    <t>m2</t>
  </si>
  <si>
    <t>Otlučení vnitřní vápenné nebo vápenocementové omítky stěn v rozsahu do 50 %</t>
  </si>
  <si>
    <t>978013161</t>
  </si>
  <si>
    <t>48</t>
  </si>
  <si>
    <t>16.87=16,870 [A]</t>
  </si>
  <si>
    <t>Otlučení vápenných nebo vápenocementových omítek vnitřních ploch stropů, v rozsahu přes 30 do 50 %</t>
  </si>
  <si>
    <t>Otlučení vnitřní vápenné nebo vápenocementové omítky stropů v rozsahu do 50 %</t>
  </si>
  <si>
    <t>978011161</t>
  </si>
  <si>
    <t>47</t>
  </si>
  <si>
    <t>otvor pro prostup multikanálu 1=1,000 [A]</t>
  </si>
  <si>
    <t>Vybourání otvorů v betonových příčkách a zdech základových nebo nadzákladových plochy do 0,25 m2, tl. do 600 mm</t>
  </si>
  <si>
    <t>KUS</t>
  </si>
  <si>
    <t>Vybourání otvorů v betonových příčkách a zdech pl do 0,25 m2 tl do 600 mm</t>
  </si>
  <si>
    <t>971042461</t>
  </si>
  <si>
    <t>46</t>
  </si>
  <si>
    <t>otvor pro protup do DK 500/100 mm 1=1,000 [A]</t>
  </si>
  <si>
    <t>Vybourání otvorů ve zdivu základovém nebo nadzákladovém z cihel, tvárnic, příčkovek z cihel pálených na maltu vápennou nebo vápenocementovou plochy do 0,09 m2, tl. do 450 mm</t>
  </si>
  <si>
    <t>Vybourání otvorů ve zdivu cihelném pl do 0,09 m2 na MVC nebo MV tl do 450 mm</t>
  </si>
  <si>
    <t>971033351</t>
  </si>
  <si>
    <t>45</t>
  </si>
  <si>
    <t>1. V cenách -2244 až -2747 jsou započteny i náklady na vyvěšení křídel.</t>
  </si>
  <si>
    <t>1.35*2.35*2=6,345 [A]</t>
  </si>
  <si>
    <t>Vybourání dřevěných rámů oken s křídly, dveřních zárubní, vrat, stěn, ostění nebo obkladů rámů oken s křídly dvojitých, plochy do 4 m2</t>
  </si>
  <si>
    <t>Vybourání dřevěných rámů oken dvojitých včetně křídel pl do 4 m2</t>
  </si>
  <si>
    <t>968062356</t>
  </si>
  <si>
    <t>44</t>
  </si>
  <si>
    <t>1=1,000 [A]</t>
  </si>
  <si>
    <t>D+M hasicího přístroje</t>
  </si>
  <si>
    <t>D+M hasicího přístroje - typ (6HJ)nebo sněhový CO2 s hasící schopností 21A (113B)-  viz požární zpráva.</t>
  </si>
  <si>
    <t>950R003</t>
  </si>
  <si>
    <t>43</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</si>
  <si>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</si>
  <si>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1.19*5.05+2.0*5.05=16,110 [A]</t>
  </si>
  <si>
    <t>Lešení pomocné pracovní pro objekty pozemních staveb pro zatížení do 150 kg/m2, o výšce lešeňové podlahy do 1,9 m</t>
  </si>
  <si>
    <t>Lešení pomocné pro objekty pozemních staveb s lešeňovou podlahou v do 1,9 m zatížení do 150 kg/m2</t>
  </si>
  <si>
    <t>949101111</t>
  </si>
  <si>
    <t>42</t>
  </si>
  <si>
    <t>Ostatní konstrukce a práce, bourání</t>
  </si>
  <si>
    <t>9</t>
  </si>
  <si>
    <t>viz. TZ 1=1,000 [A]</t>
  </si>
  <si>
    <t>D+M  utěsnění  multikanálů u vstupu do prefabrikovaných  šachet</t>
  </si>
  <si>
    <t>D+M vodotěsné utěsnění prosupu multikanálu -  utěsnění  multikanálů  proti průniku vody.</t>
  </si>
  <si>
    <t>89902R02</t>
  </si>
  <si>
    <t>41</t>
  </si>
  <si>
    <t>Trubní vedení</t>
  </si>
  <si>
    <t>8</t>
  </si>
  <si>
    <t>16.87+60.12=76,990 [A] 
 SDK příčka 5.05*3.8*2-0.9*1.97*2=34,834 [B] 
Celkem: A+B=111,824 [C]</t>
  </si>
  <si>
    <t>Malby z malířských směsí otěruvzdorných za sucha dvojnásobné, bílé za sucha otěruvzdorné dobře v místnostech výšky do 3,80 m</t>
  </si>
  <si>
    <t>Dvojnásobné bílé malby  ze směsí za sucha dobře otěruvzdorných v místnostech do 3,80 m</t>
  </si>
  <si>
    <t>784221101</t>
  </si>
  <si>
    <t>40</t>
  </si>
  <si>
    <t>penetrace vyspravených omítek 16.87+60.12=76,990 [A]</t>
  </si>
  <si>
    <t>Penetrace podkladu jednonásobná hloubková v místnostech výšky do 3,80 m</t>
  </si>
  <si>
    <t>Hloubková jednonásobná penetrace podkladu v místnostech výšky do 3,80 m</t>
  </si>
  <si>
    <t>784181121</t>
  </si>
  <si>
    <t>39</t>
  </si>
  <si>
    <t>Dokončovací práce - malby a tapety</t>
  </si>
  <si>
    <t>784</t>
  </si>
  <si>
    <t>7.555=7,555 [A]</t>
  </si>
  <si>
    <t>Krycí nátěr (email) zámečnických konstrukcí jednonásobný syntetický standardní</t>
  </si>
  <si>
    <t>Krycí jednonásobný syntetický standardní nátěr zámečnických konstrukcí</t>
  </si>
  <si>
    <t>783317101</t>
  </si>
  <si>
    <t>38</t>
  </si>
  <si>
    <t>mříže 1.35*2.35*2=6,345 [A] 
zárubně (0.9+1.97*2)*0.25=1,210 [B] 
Celkem: A+B=7,555 [C]</t>
  </si>
  <si>
    <t>Mezinátěr zámečnických konstrukcí jednonásobný syntetický standardní</t>
  </si>
  <si>
    <t>Mezinátěr jednonásobný syntetický standardní zámečnických konstrukcí</t>
  </si>
  <si>
    <t>783315101</t>
  </si>
  <si>
    <t>37</t>
  </si>
  <si>
    <t>mříže 1.35*2.35*2=6,345 [A]</t>
  </si>
  <si>
    <t>Základní antikorozní nátěr zámečnických konstrukcí jednonásobný syntetický standardní</t>
  </si>
  <si>
    <t>Základní antikorozní jednonásobný syntetický standardní nátěr zámečnických konstrukcí</t>
  </si>
  <si>
    <t>783314201</t>
  </si>
  <si>
    <t>36</t>
  </si>
  <si>
    <t>Odstranění nátěrů ze zámečnických konstrukcí obroušením</t>
  </si>
  <si>
    <t>Odstranění nátěru ze zámečnických konstrukcí obroušením</t>
  </si>
  <si>
    <t>783306801</t>
  </si>
  <si>
    <t>35</t>
  </si>
  <si>
    <t>Dokončovací práce - nátěry</t>
  </si>
  <si>
    <t>783</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</si>
  <si>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</si>
  <si>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0.192=0,192 [A]</t>
  </si>
  <si>
    <t>Přesun hmot pro podlahy povlakové stanovený z hmotnosti přesunovaného materiálu Příplatek k cenám za přesun prováděný bez použití mechanizace pro jakoukoliv výšku objektu</t>
  </si>
  <si>
    <t>Příplatek k přesunu hmot tonážní 776 prováděný bez použití mechanizace</t>
  </si>
  <si>
    <t>998776181</t>
  </si>
  <si>
    <t>34</t>
  </si>
  <si>
    <t>Přesun hmot pro podlahy povlakové stanovený z hmotnosti přesunovaného materiálu vodorovná dopravní vzdálenost do 50 m v objektech výšky do 6 m</t>
  </si>
  <si>
    <t>Přesun hmot tonážní pro podlahy povlakové v objektech v do 6 m</t>
  </si>
  <si>
    <t>998776101</t>
  </si>
  <si>
    <t>33</t>
  </si>
  <si>
    <t>3.34*5.05=16,867 [A]</t>
  </si>
  <si>
    <t>Ostatní práce odstranění lepidla ručně z podlah</t>
  </si>
  <si>
    <t>Odstranění lepidla ručně z podlah</t>
  </si>
  <si>
    <t>776991821</t>
  </si>
  <si>
    <t>32</t>
  </si>
  <si>
    <t>(2.0+1.19+5.05*2)*2-0.9*3-0.8=23,080 [A]</t>
  </si>
  <si>
    <t>Montáž lišt obvodových lepených</t>
  </si>
  <si>
    <t>m</t>
  </si>
  <si>
    <t>Montáž obvodových lišt lepením</t>
  </si>
  <si>
    <t>776421111</t>
  </si>
  <si>
    <t>31</t>
  </si>
  <si>
    <t>(3.34+5.05)*2-0.9-0.8=15,080 [A]</t>
  </si>
  <si>
    <t>Demontáž soklíků nebo lišt pryžových nebo plastových</t>
  </si>
  <si>
    <t>Odstranění soklíků a lišt pryžových nebo plastových</t>
  </si>
  <si>
    <t>776410811</t>
  </si>
  <si>
    <t>30</t>
  </si>
  <si>
    <t>16.11=16,110 [A]</t>
  </si>
  <si>
    <t>Montáž podlahovin z PVC lepením standardním lepidlem z pásů standardních</t>
  </si>
  <si>
    <t>Lepení pásů z PVC standardním lepidlem</t>
  </si>
  <si>
    <t>776221111</t>
  </si>
  <si>
    <t>29</t>
  </si>
  <si>
    <t>Demontáž povlakových podlahovin lepených ručně bez podložky</t>
  </si>
  <si>
    <t>Demontáž lepených povlakových podlah bez podložky ručně</t>
  </si>
  <si>
    <t>776201811</t>
  </si>
  <si>
    <t>28</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</si>
  <si>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</si>
  <si>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pod nové 16.11 1.19*5.05+2.0*5.05=16,110 [A]</t>
  </si>
  <si>
    <t>Příprava podkladu vyrovnání samonivelační stěrkou podlah min.pevnosti 30 MPa, tloušťky přes 3 do 5 mm</t>
  </si>
  <si>
    <t>Vyrovnání podkladu povlakových podlah stěrkou pevnosti 30 MPa tl 5 mm</t>
  </si>
  <si>
    <t>776141122</t>
  </si>
  <si>
    <t>27</t>
  </si>
  <si>
    <t>16.11*1.05=16,916 [A]</t>
  </si>
  <si>
    <t>PVC homogenní zátěžové antistatické tl. 2,00 mm, el. odpor &amp;lt; 1000Mohm, třída zátěže 34/43, Bfl S1</t>
  </si>
  <si>
    <t>PVC homogenní zátěžové antistatické tl. 2,00 mm</t>
  </si>
  <si>
    <t>284110250R</t>
  </si>
  <si>
    <t>26</t>
  </si>
  <si>
    <t>23.08*1.05=24,234 [A]</t>
  </si>
  <si>
    <t>lišta speciální soklová PVC 16 x 60 mm role 50 m</t>
  </si>
  <si>
    <t>lišta speciální soklová PVC 10333 16 x 60 mm role 50 m</t>
  </si>
  <si>
    <t>284110080</t>
  </si>
  <si>
    <t>25</t>
  </si>
  <si>
    <t>Podlahy povlakové</t>
  </si>
  <si>
    <t>776</t>
  </si>
  <si>
    <t>Přesun hmot pro konstrukce truhlářské stanovený z hmotnosti přesunovaného materiálu Příplatek k ceně za přesun prováděný bez použití mechanizace pro jakoukoliv výšku objektu</t>
  </si>
  <si>
    <t>Příplatek k přesunu hmot tonážní 766 prováděný bez použití mechanizace</t>
  </si>
  <si>
    <t>998766181</t>
  </si>
  <si>
    <t>24</t>
  </si>
  <si>
    <t>Přesun hmot pro konstrukce truhlářské stanovený z hmotnosti přesunovaného materiálu vodorovná dopravní vzdálenost do 50 m v objektech výšky do 6 m</t>
  </si>
  <si>
    <t>Přesun hmot tonážní pro konstrukce truhlářské v objektech v do 6 m</t>
  </si>
  <si>
    <t>998766101</t>
  </si>
  <si>
    <t>23</t>
  </si>
  <si>
    <t>1. Ceny -1931 a -1932 lze užít jen pro křídlo mající současně obě jmenované funkce.</t>
  </si>
  <si>
    <t>dodávka viz dodávka oken 2=2,000 [A]</t>
  </si>
  <si>
    <t>Ostatní práce výměna dřevěných parapetních desek šířky přes 300 mm, délky přes 1000 do 1600 mm</t>
  </si>
  <si>
    <t>Výměna parapetních desek dřevěných, laminovaných šířky přes 30 cm délky do 1,6 m</t>
  </si>
  <si>
    <t>766692922</t>
  </si>
  <si>
    <t>22</t>
  </si>
  <si>
    <t>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</si>
  <si>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Montáž dveřních křídel dřevěných nebo plastových ostatní práce dveřního kování zámku</t>
  </si>
  <si>
    <t>Montáž dveřního kování - zámku + kliky</t>
  </si>
  <si>
    <t>766660722</t>
  </si>
  <si>
    <t>21</t>
  </si>
  <si>
    <t>Montáž dveřních křídel dřevěných nebo plastových otevíravých do ocelové zárubně povrchově upravených jednokřídlových, šířky přes 800 mm</t>
  </si>
  <si>
    <t>Montáž dveřních křídel otvíravých 1křídlových š přes 0,8 m do ocelové zárubně</t>
  </si>
  <si>
    <t>766660002</t>
  </si>
  <si>
    <t>20</t>
  </si>
  <si>
    <t>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t>
  </si>
  <si>
    <t>Montáž oken plastových včetně montáže rámu na polyuretanovou pěnu plochy přes 1 m2 otevíravých nebo sklápěcích do zdiva, výšky přes 1,5 do 2,5 m</t>
  </si>
  <si>
    <t>Montáž plastových oken plochy přes 1 m2 otevíravých výšky do 2,5 m s rámem do zdiva</t>
  </si>
  <si>
    <t>766622132</t>
  </si>
  <si>
    <t>19</t>
  </si>
  <si>
    <t>dveře dřevěné vnitřní hladké plné 1křídlové standardní provedení 90x197cm</t>
  </si>
  <si>
    <t>611602180</t>
  </si>
  <si>
    <t>18</t>
  </si>
  <si>
    <t>Dodávka oken plastových otevíravých a sklápěcích , zasklených izolačním dvojsklem , vč. vnitřního a vnějšího parapetu. Vzduchová neprůzvučnost 34-38 dB. Bílý plast.</t>
  </si>
  <si>
    <t>Dodávka oken plastových otevíravých a sklápěcích , zasklených izolačním dvojsklem , vč. vnitřního a vnějšího parapetu.</t>
  </si>
  <si>
    <t>61131R</t>
  </si>
  <si>
    <t>17</t>
  </si>
  <si>
    <t>kování vrchní dveřní klika včetně štítu a montážního materiálu BB 72 matný nikl</t>
  </si>
  <si>
    <t>Dodávka dveřního kování - klika</t>
  </si>
  <si>
    <t>54914622R</t>
  </si>
  <si>
    <t>16</t>
  </si>
  <si>
    <t>Konstrukce truhlářské</t>
  </si>
  <si>
    <t>766</t>
  </si>
  <si>
    <t xml:space="preserve"> dodávka viz dodávka oken'  
1.4*2=2,800 [A]</t>
  </si>
  <si>
    <t>Montáž oplechování parapetů rovných, bez rohů, rozvinuté šířky do 400 mm</t>
  </si>
  <si>
    <t>Montáž oplechování rovných parapetů rš do 400 mm</t>
  </si>
  <si>
    <t>764206105</t>
  </si>
  <si>
    <t>15</t>
  </si>
  <si>
    <t>1.4*2=2,800 [A]</t>
  </si>
  <si>
    <t>Demontáž klempířských konstrukcí oplechování parapetů do suti</t>
  </si>
  <si>
    <t>Demontáž oplechování parapetů do suti</t>
  </si>
  <si>
    <t>764002851</t>
  </si>
  <si>
    <t>14</t>
  </si>
  <si>
    <t>Konstrukce klempířské</t>
  </si>
  <si>
    <t>764</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</si>
  <si>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</si>
  <si>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Přesun hmot pro konstrukce montované z desek sádrokartonových, sádrovláknitých, cementovláknitých nebo cementových Příplatek k cenám za přesun prováděný bez použití mechanizace pro jakoukoliv výšku objektu</t>
  </si>
  <si>
    <t>Příplatek k přesunu hmot tonážní 763 SDK prováděný bez použití mechanizace</t>
  </si>
  <si>
    <t>998763381</t>
  </si>
  <si>
    <t>13</t>
  </si>
  <si>
    <t>Přesun hmot pro konstrukce montované z desek sádrokartonových, sádrovláknitých, cementovláknitých nebo cementových stanovený z hmotnosti přesunovaného materiálu vodorovná dopravní vzdálenost do 50 m v objektech výšky do 6 m</t>
  </si>
  <si>
    <t>Přesun hmot tonážní pro sádrokartonové konstrukce v objektech v do 6 m</t>
  </si>
  <si>
    <t>998763301</t>
  </si>
  <si>
    <t>12</t>
  </si>
  <si>
    <t>1. V cenách montáže zárubní -1311 až -1322 nejsou započteny náklady na dodávku zárubní, profilů a      patek zárubní; tato dodávka se oceňuje ve specifikaci. Množství profilů se určí: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2. Montáž zárubní dřevěných a obložkových lze oceňovat cenami katalogu 800-766 Konstrukce      truhlářské.  3. Vcenách -2313 a -2314 ostění oken jsou započteny i náklady na ochranné úhelníky.  4. Vceně -2411 opláštění střešního okna jsou započteny i náklady na UA profily.  5. Pro volbu ceny montáže stavebního pouzdra -3111 až -3222 je rozhodující čistá průchozí šířka      dveřního otvoru resp. dveřních otvorů.  6. Vcenách -3111 až -3222 jsou započteny i náklady na sestavení stavebního pouzdra.  7. Vcenách -3111 až -3222 nejsou započteny náklady na opláštění stavebního pouzdra      sádrokartonovými deskami a jejich povrchové úpravy. Tyto práce se oceňují příslušnými položkami      souboru cen 763 11-1 Příčka ze sádrokartonových desek.</t>
  </si>
  <si>
    <t>Výplně otvorů konstrukcí ze sádrokartonových desek montáž zárubně kovové s příslušenstvím pro příčky výšky přes 2,75 do 4,75 m nebo zátěže dveřního křídla přes 25 kg, s profilem UW jednokřídlové</t>
  </si>
  <si>
    <t>Montáž jednokřídlové kovové zárubně v do 4,75 m SDK příčka</t>
  </si>
  <si>
    <t>763181321</t>
  </si>
  <si>
    <t>11</t>
  </si>
  <si>
    <t>1. Vcenách jsou započteny i náklady na tmelení a výztužnou pásku.  2. Vcenách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Vceně -1611 nejsou započteny náklady na profily; tyto se oceňují ve specifikaci. Doporučené      množství na 1 m2 příčky je 1,9 m profilu CW a 0,8 m profilu UW.  7. V cenách -1621 až -1627 nejsou započteny náklady na desky; tato dodávka se oceňuje ve      specifikaci.</t>
  </si>
  <si>
    <t>5.05*3.8-0.9*1.97=17,417 [A]</t>
  </si>
  <si>
    <t>Příčka ze sádrokartonových desek s nosnou konstrukcí z jednoduchých ocelových profilů UW, CW dvojitě opláštěná deskami protipožárními DF tl. 2 x 12,5 mm, EI 90, příčka tl. 150 mm, profil 100 TI tl. 80 mm, Rw 55 dB</t>
  </si>
  <si>
    <t>SDK příčka tl 150 mm profil CW+UW 100 desky 2xDF 12,5 TI 80 mm EI 90 Rw 55 dB</t>
  </si>
  <si>
    <t>763111427</t>
  </si>
  <si>
    <t>10</t>
  </si>
  <si>
    <t>zárubeň ocelová pro sádrokarton 150 900 L/P</t>
  </si>
  <si>
    <t>zárubeň ocelová pro sádrokarton S 150 900 L/P</t>
  </si>
  <si>
    <t>553315430</t>
  </si>
  <si>
    <t>Konstrukce suché výstavby</t>
  </si>
  <si>
    <t>763</t>
  </si>
  <si>
    <t>2=2,000 [A]</t>
  </si>
  <si>
    <t>Demontáž otopných těles ocelových článkových</t>
  </si>
  <si>
    <t>Demontáž otopného tělesa , vč. zaslepení rozvodů.</t>
  </si>
  <si>
    <t>7351218R</t>
  </si>
  <si>
    <t>Ústřední vytápění - otopná tělesa</t>
  </si>
  <si>
    <t>735</t>
  </si>
  <si>
    <t xml:space="preserve"> vnitřní  ostění vyměňovaných oken'  
 (1.35+2.35*2)*0.5*2=6,050 [A]</t>
  </si>
  <si>
    <t>Zednické výpomoci - případné opravy a dozdívky ostění  a nadpraží ( kompletní provedení, včetně dodávky materiálu)</t>
  </si>
  <si>
    <t>62243R</t>
  </si>
  <si>
    <t>7</t>
  </si>
  <si>
    <t>1.35*2.35*2+0.9*1.97+0.8*1.97=9,694 [A]</t>
  </si>
  <si>
    <t>Zakrytí vnitřních ploch před znečištěním včetně pozdějšího odkrytí konstrukcí a prvků obalením fólií a přelepením páskou</t>
  </si>
  <si>
    <t>Obalení konstrukcí a prvků fólií přilepenou lepící páskou</t>
  </si>
  <si>
    <t>619991011</t>
  </si>
  <si>
    <t>6</t>
  </si>
  <si>
    <t>1. Pro ocenění opravy omítek plochy do 1 m2 se použijí ceny souboru cen 61. 32-52.. Vápenocementová      nebo vápenná omítka jednotlivých malých ploch.</t>
  </si>
  <si>
    <t>(3.34+5.05)*2*3.8=63,764 [A] 
' odpočet otvorů' 
-0.8*1.97-0.9*1.97-1.35*2.35*2=-9,694 [B] 
přípočet ostění (1.35+2.35*2)*0.5*2=6,050 [C] 
Celkem: A+B+C=60,120 [D]</t>
  </si>
  <si>
    <t>Oprava vápenocementové nebo vápenné omítky vnitřních ploch štukové dvouvrstvé, tloušťky do 20 mm stěn, v rozsahu opravované plochy přes 30 do 50%</t>
  </si>
  <si>
    <t>Oprava vnitřní vápenocementové štukové omítky stěn v rozsahu plochy do 50%</t>
  </si>
  <si>
    <t>612325423</t>
  </si>
  <si>
    <t>5</t>
  </si>
  <si>
    <t>Oprava vápenocementové nebo vápenné omítky vnitřních ploch štukové dvouvrstvé, tloušťky do 20 mm stropů, v rozsahu opravované plochy přes 30 do 50%</t>
  </si>
  <si>
    <t>Oprava vnitřní vápenocementové štukové omítky stropů v rozsahu plochy do 50%</t>
  </si>
  <si>
    <t>611325423</t>
  </si>
  <si>
    <t>4</t>
  </si>
  <si>
    <t>Úpravy povrchů, podlahy a osazování výplní</t>
  </si>
  <si>
    <t>1. Vcenách -0004 až -0156 nejsou obsaženy náklady na dodávku trub. Tato dodávka se oceňuje ve      specifikaci.  2. Vcenách -0258 až -0274 nejsou obsaženy náklady na dodávku žlabů. Tato dodávka se oceňuje ve      specifikaci.  3. Vcenách -0301 až -0353 nejsou obsaženy náklady na dodávku multikanálů. Tato dodávka se oceňuje      ve specifikaci.</t>
  </si>
  <si>
    <t>Kabelové prostupy, kanály a multikanály multikanály plastové včetně osazení, utěsnění a spojování do otvoru ve zdivu, včetně vybourání, zazdění a začištění 8-cestné</t>
  </si>
  <si>
    <t>Multikanály plastové do otvoru ve zdivu včetně vybourání 9-cestné</t>
  </si>
  <si>
    <t>460510353</t>
  </si>
  <si>
    <t>3</t>
  </si>
  <si>
    <t>1*1.05=1,050 [A]</t>
  </si>
  <si>
    <t>Dodávka multikanál z polyethylenu (HDPE) 9W-42, vč.tvarovek,adaptérů,  těsnení spojů (2*těsnění+ 8 svorek) a přesunu hmot.</t>
  </si>
  <si>
    <t>Dodávka multikanál se sníženou hořlavostí z polyethylenu (HDPE) 9W-42, vč.tvarovek,adaptérů,  těsnení spojů (2*těsnící vložka+ 4 spony) a přesunu hmot.</t>
  </si>
  <si>
    <t>34573R03</t>
  </si>
  <si>
    <t>Zemní práce při extr.mont.pracích</t>
  </si>
  <si>
    <t>46-M</t>
  </si>
  <si>
    <t>1. Vcenách jsou zahrnuty náklady na dodávku a montáž válcovaných nosníků.  2. Ceny jsou určeny pouze pro ocenění konstrukce překladů nad otvory.</t>
  </si>
  <si>
    <t xml:space="preserve"> otvor do DK'  
 L 50/50/5 0.8*2*0.00306*1.1=0,005 [A]</t>
  </si>
  <si>
    <t>Válcované nosníky dodatečně osazované do připravených otvorů bez zazdění hlav do č. 12</t>
  </si>
  <si>
    <t>Válcované nosníky do č.12 dodatečně osazované do připravených otvorů</t>
  </si>
  <si>
    <t>317944321</t>
  </si>
  <si>
    <t>Svislé a kompletní konstrukce</t>
  </si>
  <si>
    <t>0</t>
  </si>
  <si>
    <t>Celkem</t>
  </si>
  <si>
    <t>Jednotková</t>
  </si>
  <si>
    <t>Cena</t>
  </si>
  <si>
    <t>Množství</t>
  </si>
  <si>
    <t>MJ</t>
  </si>
  <si>
    <t>Název položky</t>
  </si>
  <si>
    <t>Varianta</t>
  </si>
  <si>
    <t>Kód položky</t>
  </si>
  <si>
    <t>Poř. číslo</t>
  </si>
  <si>
    <t>Typ</t>
  </si>
  <si>
    <t>21,00</t>
  </si>
  <si>
    <t>Žst.Šakvice, VB stavební úpravy</t>
  </si>
  <si>
    <t>PS 01-14-01.1 A</t>
  </si>
  <si>
    <t>Rozpočet:</t>
  </si>
  <si>
    <t>O1</t>
  </si>
  <si>
    <t>15,00</t>
  </si>
  <si>
    <t>Žst. Šakvice, VB stavební úpravy</t>
  </si>
  <si>
    <t>PS 01-14-01.1</t>
  </si>
  <si>
    <t>Objekt:</t>
  </si>
  <si>
    <t>O</t>
  </si>
  <si>
    <t>0,00</t>
  </si>
  <si>
    <t>Modernizace a elektrizace trati Šakvice - Hustopeče u Brna   Soupisy prací</t>
  </si>
  <si>
    <t>17056</t>
  </si>
  <si>
    <t>Stavba:</t>
  </si>
  <si>
    <t>S</t>
  </si>
  <si>
    <t>Příloha k formuláři pro ocenění nabídky</t>
  </si>
  <si>
    <t>Firma: SUDOP BRNO, spol. s r.o.</t>
  </si>
  <si>
    <t>ASPE10</t>
  </si>
  <si>
    <t xml:space="preserve">I č.12  - otvor nad multikanálem" 1,0*0,0111*5*1,1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</si>
</sst>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9" x14ac:knownFonts="1">
    <font>
      <sz val="10"/>
      <name val="Arial"/>
    </font>
    <font>
      <i/>
      <sz val="10"/>
      <name val="Arial"/>
    </font>
    <font>
      <b/>
      <sz val="10"/>
      <name val="Arial"/>
    </font>
    <font>
      <sz val="10"/>
      <color indexed="9"/>
      <name val="Arial"/>
    </font>
    <font>
      <b/>
      <sz val="11"/>
      <name val="Arial"/>
    </font>
    <font>
      <b/>
      <sz val="16"/>
      <color indexed="8"/>
      <name val="Arial"/>
    </font>
    <font>
      <sz val="10"/>
      <color rgb="FFFF0000"/>
      <name val="Arial"/>
      <family val="2"/>
      <charset val="238"/>
    </font>
    <font>
      <i/>
      <sz val="10"/>
      <color rgb="FFFF0000"/>
      <name val="Arial"/>
      <family val="2"/>
      <charset val="238"/>
    </font>
    <font>
      <b/>
      <sz val="11"/>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38">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0" fontId="1" fillId="0" borderId="1" xfId="0" quotePrefix="1" applyFont="1" applyBorder="1" applyAlignment="1">
      <alignment horizontal="left" vertical="center" wrapText="1"/>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0" fontId="0" fillId="2" borderId="2"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4"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0" fillId="2" borderId="5" xfId="0" applyFill="1" applyBorder="1">
      <alignment vertical="center"/>
    </xf>
    <xf numFmtId="0" fontId="5" fillId="2" borderId="0" xfId="0" applyFont="1" applyFill="1" applyAlignment="1">
      <alignment horizontal="center" vertical="center"/>
    </xf>
    <xf numFmtId="164" fontId="6" fillId="0" borderId="1" xfId="0" applyNumberFormat="1" applyFont="1" applyBorder="1" applyAlignment="1">
      <alignment horizontal="center" vertical="center"/>
    </xf>
    <xf numFmtId="0" fontId="7" fillId="0" borderId="1" xfId="0" quotePrefix="1" applyFont="1" applyBorder="1" applyAlignment="1">
      <alignment horizontal="left" vertical="center" wrapText="1"/>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xf numFmtId="0" fontId="8" fillId="2" borderId="0" xfId="0" applyFont="1" applyFill="1" applyAlignment="1">
      <alignment horizontal="lef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6"/>
  <sheetViews>
    <sheetView tabSelected="1" zoomScale="80" zoomScaleNormal="80" workbookViewId="0">
      <pane ySplit="8" topLeftCell="A9" activePane="bottomLeft" state="frozen"/>
      <selection pane="bottomLeft" activeCell="M13" sqref="M1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330</v>
      </c>
      <c r="B1" s="23"/>
      <c r="C1" s="23"/>
      <c r="D1" s="23"/>
      <c r="E1" s="23" t="s">
        <v>329</v>
      </c>
      <c r="F1" s="23"/>
      <c r="G1" s="23"/>
      <c r="H1" s="23"/>
      <c r="I1" s="23"/>
      <c r="P1" t="s">
        <v>289</v>
      </c>
    </row>
    <row r="2" spans="1:18" ht="24.95" customHeight="1" x14ac:dyDescent="0.2">
      <c r="B2" s="23"/>
      <c r="C2" s="23"/>
      <c r="D2" s="23"/>
      <c r="E2" s="29" t="s">
        <v>328</v>
      </c>
      <c r="F2" s="23"/>
      <c r="G2" s="23"/>
      <c r="H2" s="12"/>
      <c r="I2" s="12"/>
      <c r="O2">
        <f>0+O9+O15+O24+O41+O46+O67+O76+O113+O154+O171+O180+O185+O230</f>
        <v>0</v>
      </c>
      <c r="P2" t="s">
        <v>289</v>
      </c>
    </row>
    <row r="3" spans="1:18" ht="15" customHeight="1" x14ac:dyDescent="0.2">
      <c r="A3" t="s">
        <v>327</v>
      </c>
      <c r="B3" s="25" t="s">
        <v>326</v>
      </c>
      <c r="C3" s="33" t="s">
        <v>325</v>
      </c>
      <c r="D3" s="34"/>
      <c r="E3" s="37" t="s">
        <v>324</v>
      </c>
      <c r="F3" s="23"/>
      <c r="G3" s="28"/>
      <c r="H3" s="27" t="s">
        <v>315</v>
      </c>
      <c r="I3" s="26">
        <f>0+I9+I15+I24+I41+I46+I67+I76+I113+I154+I171+I180+I185+I230</f>
        <v>0</v>
      </c>
      <c r="O3" t="s">
        <v>323</v>
      </c>
      <c r="P3" t="s">
        <v>6</v>
      </c>
    </row>
    <row r="4" spans="1:18" ht="15" customHeight="1" x14ac:dyDescent="0.2">
      <c r="A4" t="s">
        <v>322</v>
      </c>
      <c r="B4" s="25" t="s">
        <v>321</v>
      </c>
      <c r="C4" s="33" t="s">
        <v>320</v>
      </c>
      <c r="D4" s="34"/>
      <c r="E4" s="24" t="s">
        <v>319</v>
      </c>
      <c r="F4" s="23"/>
      <c r="G4" s="23"/>
      <c r="H4" s="22"/>
      <c r="I4" s="22"/>
      <c r="O4" t="s">
        <v>318</v>
      </c>
      <c r="P4" t="s">
        <v>6</v>
      </c>
    </row>
    <row r="5" spans="1:18" ht="12.75" customHeight="1" x14ac:dyDescent="0.2">
      <c r="A5" t="s">
        <v>317</v>
      </c>
      <c r="B5" s="21" t="s">
        <v>316</v>
      </c>
      <c r="C5" s="35" t="s">
        <v>315</v>
      </c>
      <c r="D5" s="36"/>
      <c r="E5" s="20" t="s">
        <v>314</v>
      </c>
      <c r="F5" s="12"/>
      <c r="G5" s="12"/>
      <c r="H5" s="12"/>
      <c r="I5" s="12"/>
      <c r="O5" t="s">
        <v>313</v>
      </c>
      <c r="P5" t="s">
        <v>6</v>
      </c>
    </row>
    <row r="6" spans="1:18" ht="12.75" customHeight="1" x14ac:dyDescent="0.2">
      <c r="A6" s="32" t="s">
        <v>312</v>
      </c>
      <c r="B6" s="32" t="s">
        <v>311</v>
      </c>
      <c r="C6" s="32" t="s">
        <v>310</v>
      </c>
      <c r="D6" s="32" t="s">
        <v>309</v>
      </c>
      <c r="E6" s="32" t="s">
        <v>308</v>
      </c>
      <c r="F6" s="32" t="s">
        <v>307</v>
      </c>
      <c r="G6" s="32" t="s">
        <v>306</v>
      </c>
      <c r="H6" s="32" t="s">
        <v>305</v>
      </c>
      <c r="I6" s="32"/>
    </row>
    <row r="7" spans="1:18" ht="12.75" customHeight="1" x14ac:dyDescent="0.2">
      <c r="A7" s="32"/>
      <c r="B7" s="32"/>
      <c r="C7" s="32"/>
      <c r="D7" s="32"/>
      <c r="E7" s="32"/>
      <c r="F7" s="32"/>
      <c r="G7" s="32"/>
      <c r="H7" s="19" t="s">
        <v>304</v>
      </c>
      <c r="I7" s="19" t="s">
        <v>303</v>
      </c>
    </row>
    <row r="8" spans="1:18" ht="12.75" customHeight="1" x14ac:dyDescent="0.2">
      <c r="A8" s="19" t="s">
        <v>302</v>
      </c>
      <c r="B8" s="19" t="s">
        <v>9</v>
      </c>
      <c r="C8" s="19" t="s">
        <v>6</v>
      </c>
      <c r="D8" s="19" t="s">
        <v>289</v>
      </c>
      <c r="E8" s="19" t="s">
        <v>283</v>
      </c>
      <c r="F8" s="19" t="s">
        <v>279</v>
      </c>
      <c r="G8" s="19" t="s">
        <v>273</v>
      </c>
      <c r="H8" s="19" t="s">
        <v>87</v>
      </c>
      <c r="I8" s="19" t="s">
        <v>253</v>
      </c>
    </row>
    <row r="9" spans="1:18" ht="12.75" customHeight="1" x14ac:dyDescent="0.2">
      <c r="A9" s="17" t="s">
        <v>25</v>
      </c>
      <c r="B9" s="17"/>
      <c r="C9" s="18" t="s">
        <v>289</v>
      </c>
      <c r="D9" s="17"/>
      <c r="E9" s="13" t="s">
        <v>301</v>
      </c>
      <c r="F9" s="17"/>
      <c r="G9" s="17"/>
      <c r="H9" s="17"/>
      <c r="I9" s="16">
        <f>0+Q9</f>
        <v>0</v>
      </c>
      <c r="O9">
        <f>0+R9</f>
        <v>0</v>
      </c>
      <c r="Q9">
        <f>0+I10</f>
        <v>0</v>
      </c>
      <c r="R9">
        <f>0+O10</f>
        <v>0</v>
      </c>
    </row>
    <row r="10" spans="1:18" x14ac:dyDescent="0.2">
      <c r="A10" s="9" t="s">
        <v>12</v>
      </c>
      <c r="B10" s="10" t="s">
        <v>9</v>
      </c>
      <c r="C10" s="10" t="s">
        <v>300</v>
      </c>
      <c r="D10" s="9" t="s">
        <v>0</v>
      </c>
      <c r="E10" s="8" t="s">
        <v>299</v>
      </c>
      <c r="F10" s="7" t="s">
        <v>7</v>
      </c>
      <c r="G10" s="30">
        <v>6.6000000000000003E-2</v>
      </c>
      <c r="H10" s="5">
        <v>0</v>
      </c>
      <c r="I10" s="5">
        <f>ROUND(ROUND(H10,2)*ROUND(G10,3),2)</f>
        <v>0</v>
      </c>
      <c r="O10">
        <f>(I10*21)/100</f>
        <v>0</v>
      </c>
      <c r="P10" t="s">
        <v>6</v>
      </c>
    </row>
    <row r="11" spans="1:18" ht="25.5" x14ac:dyDescent="0.2">
      <c r="A11" s="4" t="s">
        <v>5</v>
      </c>
      <c r="E11" s="1" t="s">
        <v>298</v>
      </c>
    </row>
    <row r="12" spans="1:18" ht="25.5" x14ac:dyDescent="0.2">
      <c r="A12" s="3" t="s">
        <v>3</v>
      </c>
      <c r="E12" s="15" t="s">
        <v>297</v>
      </c>
    </row>
    <row r="13" spans="1:18" ht="31.5" customHeight="1" x14ac:dyDescent="0.2">
      <c r="A13" s="3"/>
      <c r="E13" s="31" t="s">
        <v>331</v>
      </c>
    </row>
    <row r="14" spans="1:18" ht="25.5" x14ac:dyDescent="0.2">
      <c r="A14" t="s">
        <v>1</v>
      </c>
      <c r="E14" s="1" t="s">
        <v>296</v>
      </c>
    </row>
    <row r="15" spans="1:18" ht="12.75" customHeight="1" x14ac:dyDescent="0.2">
      <c r="A15" s="12" t="s">
        <v>25</v>
      </c>
      <c r="B15" s="12"/>
      <c r="C15" s="14" t="s">
        <v>295</v>
      </c>
      <c r="D15" s="12"/>
      <c r="E15" s="13" t="s">
        <v>294</v>
      </c>
      <c r="F15" s="12"/>
      <c r="G15" s="12"/>
      <c r="H15" s="12"/>
      <c r="I15" s="11">
        <f>0+Q15</f>
        <v>0</v>
      </c>
      <c r="O15">
        <f>0+R15</f>
        <v>0</v>
      </c>
      <c r="Q15">
        <f>0+I16+I20</f>
        <v>0</v>
      </c>
      <c r="R15">
        <f>0+O16+O20</f>
        <v>0</v>
      </c>
    </row>
    <row r="16" spans="1:18" ht="25.5" x14ac:dyDescent="0.2">
      <c r="A16" s="9" t="s">
        <v>12</v>
      </c>
      <c r="B16" s="10" t="s">
        <v>6</v>
      </c>
      <c r="C16" s="10" t="s">
        <v>293</v>
      </c>
      <c r="D16" s="9" t="s">
        <v>0</v>
      </c>
      <c r="E16" s="8" t="s">
        <v>292</v>
      </c>
      <c r="F16" s="7" t="s">
        <v>145</v>
      </c>
      <c r="G16" s="6">
        <v>1.05</v>
      </c>
      <c r="H16" s="5">
        <v>0</v>
      </c>
      <c r="I16" s="5">
        <f>ROUND(ROUND(H16,2)*ROUND(G16,3),2)</f>
        <v>0</v>
      </c>
      <c r="O16">
        <f>(I16*21)/100</f>
        <v>0</v>
      </c>
      <c r="P16" t="s">
        <v>6</v>
      </c>
    </row>
    <row r="17" spans="1:18" ht="25.5" x14ac:dyDescent="0.2">
      <c r="A17" s="4" t="s">
        <v>5</v>
      </c>
      <c r="E17" s="1" t="s">
        <v>291</v>
      </c>
    </row>
    <row r="18" spans="1:18" x14ac:dyDescent="0.2">
      <c r="A18" s="3" t="s">
        <v>3</v>
      </c>
      <c r="E18" s="2" t="s">
        <v>290</v>
      </c>
    </row>
    <row r="19" spans="1:18" x14ac:dyDescent="0.2">
      <c r="A19" t="s">
        <v>1</v>
      </c>
      <c r="E19" s="1" t="s">
        <v>0</v>
      </c>
    </row>
    <row r="20" spans="1:18" x14ac:dyDescent="0.2">
      <c r="A20" s="9" t="s">
        <v>12</v>
      </c>
      <c r="B20" s="10" t="s">
        <v>289</v>
      </c>
      <c r="C20" s="10" t="s">
        <v>288</v>
      </c>
      <c r="D20" s="9" t="s">
        <v>0</v>
      </c>
      <c r="E20" s="8" t="s">
        <v>287</v>
      </c>
      <c r="F20" s="7" t="s">
        <v>60</v>
      </c>
      <c r="G20" s="6">
        <v>1</v>
      </c>
      <c r="H20" s="5">
        <v>0</v>
      </c>
      <c r="I20" s="5">
        <f>ROUND(ROUND(H20,2)*ROUND(G20,3),2)</f>
        <v>0</v>
      </c>
      <c r="O20">
        <f>(I20*21)/100</f>
        <v>0</v>
      </c>
      <c r="P20" t="s">
        <v>6</v>
      </c>
    </row>
    <row r="21" spans="1:18" ht="38.25" x14ac:dyDescent="0.2">
      <c r="A21" s="4" t="s">
        <v>5</v>
      </c>
      <c r="E21" s="1" t="s">
        <v>286</v>
      </c>
    </row>
    <row r="22" spans="1:18" x14ac:dyDescent="0.2">
      <c r="A22" s="3" t="s">
        <v>3</v>
      </c>
      <c r="E22" s="2" t="s">
        <v>75</v>
      </c>
    </row>
    <row r="23" spans="1:18" ht="63.75" x14ac:dyDescent="0.2">
      <c r="A23" t="s">
        <v>1</v>
      </c>
      <c r="E23" s="1" t="s">
        <v>285</v>
      </c>
    </row>
    <row r="24" spans="1:18" ht="12.75" customHeight="1" x14ac:dyDescent="0.2">
      <c r="A24" s="12" t="s">
        <v>25</v>
      </c>
      <c r="B24" s="12"/>
      <c r="C24" s="14" t="s">
        <v>273</v>
      </c>
      <c r="D24" s="12"/>
      <c r="E24" s="13" t="s">
        <v>284</v>
      </c>
      <c r="F24" s="12"/>
      <c r="G24" s="12"/>
      <c r="H24" s="12"/>
      <c r="I24" s="11">
        <f>0+Q24</f>
        <v>0</v>
      </c>
      <c r="O24">
        <f>0+R24</f>
        <v>0</v>
      </c>
      <c r="Q24">
        <f>0+I25+I29+I33+I37</f>
        <v>0</v>
      </c>
      <c r="R24">
        <f>0+O25+O29+O33+O37</f>
        <v>0</v>
      </c>
    </row>
    <row r="25" spans="1:18" x14ac:dyDescent="0.2">
      <c r="A25" s="9" t="s">
        <v>12</v>
      </c>
      <c r="B25" s="10" t="s">
        <v>283</v>
      </c>
      <c r="C25" s="10" t="s">
        <v>282</v>
      </c>
      <c r="D25" s="9" t="s">
        <v>0</v>
      </c>
      <c r="E25" s="8" t="s">
        <v>281</v>
      </c>
      <c r="F25" s="7" t="s">
        <v>49</v>
      </c>
      <c r="G25" s="6">
        <v>16.87</v>
      </c>
      <c r="H25" s="5">
        <v>0</v>
      </c>
      <c r="I25" s="5">
        <f>ROUND(ROUND(H25,2)*ROUND(G25,3),2)</f>
        <v>0</v>
      </c>
      <c r="O25">
        <f>(I25*21)/100</f>
        <v>0</v>
      </c>
      <c r="P25" t="s">
        <v>6</v>
      </c>
    </row>
    <row r="26" spans="1:18" ht="25.5" x14ac:dyDescent="0.2">
      <c r="A26" s="4" t="s">
        <v>5</v>
      </c>
      <c r="E26" s="1" t="s">
        <v>280</v>
      </c>
    </row>
    <row r="27" spans="1:18" x14ac:dyDescent="0.2">
      <c r="A27" s="3" t="s">
        <v>3</v>
      </c>
      <c r="E27" s="2" t="s">
        <v>53</v>
      </c>
    </row>
    <row r="28" spans="1:18" ht="25.5" x14ac:dyDescent="0.2">
      <c r="A28" t="s">
        <v>1</v>
      </c>
      <c r="E28" s="1" t="s">
        <v>274</v>
      </c>
    </row>
    <row r="29" spans="1:18" x14ac:dyDescent="0.2">
      <c r="A29" s="9" t="s">
        <v>12</v>
      </c>
      <c r="B29" s="10" t="s">
        <v>279</v>
      </c>
      <c r="C29" s="10" t="s">
        <v>278</v>
      </c>
      <c r="D29" s="9" t="s">
        <v>0</v>
      </c>
      <c r="E29" s="8" t="s">
        <v>277</v>
      </c>
      <c r="F29" s="7" t="s">
        <v>49</v>
      </c>
      <c r="G29" s="6">
        <v>60.12</v>
      </c>
      <c r="H29" s="5">
        <v>0</v>
      </c>
      <c r="I29" s="5">
        <f>ROUND(ROUND(H29,2)*ROUND(G29,3),2)</f>
        <v>0</v>
      </c>
      <c r="O29">
        <f>(I29*21)/100</f>
        <v>0</v>
      </c>
      <c r="P29" t="s">
        <v>6</v>
      </c>
    </row>
    <row r="30" spans="1:18" ht="25.5" x14ac:dyDescent="0.2">
      <c r="A30" s="4" t="s">
        <v>5</v>
      </c>
      <c r="E30" s="1" t="s">
        <v>276</v>
      </c>
    </row>
    <row r="31" spans="1:18" ht="63.75" x14ac:dyDescent="0.2">
      <c r="A31" s="3" t="s">
        <v>3</v>
      </c>
      <c r="E31" s="2" t="s">
        <v>275</v>
      </c>
    </row>
    <row r="32" spans="1:18" ht="25.5" x14ac:dyDescent="0.2">
      <c r="A32" t="s">
        <v>1</v>
      </c>
      <c r="E32" s="1" t="s">
        <v>274</v>
      </c>
    </row>
    <row r="33" spans="1:18" x14ac:dyDescent="0.2">
      <c r="A33" s="9" t="s">
        <v>12</v>
      </c>
      <c r="B33" s="10" t="s">
        <v>273</v>
      </c>
      <c r="C33" s="10" t="s">
        <v>272</v>
      </c>
      <c r="D33" s="9" t="s">
        <v>0</v>
      </c>
      <c r="E33" s="8" t="s">
        <v>271</v>
      </c>
      <c r="F33" s="7" t="s">
        <v>49</v>
      </c>
      <c r="G33" s="6">
        <v>9.6940000000000008</v>
      </c>
      <c r="H33" s="5">
        <v>0</v>
      </c>
      <c r="I33" s="5">
        <f>ROUND(ROUND(H33,2)*ROUND(G33,3),2)</f>
        <v>0</v>
      </c>
      <c r="O33">
        <f>(I33*21)/100</f>
        <v>0</v>
      </c>
      <c r="P33" t="s">
        <v>6</v>
      </c>
    </row>
    <row r="34" spans="1:18" ht="25.5" x14ac:dyDescent="0.2">
      <c r="A34" s="4" t="s">
        <v>5</v>
      </c>
      <c r="E34" s="1" t="s">
        <v>270</v>
      </c>
    </row>
    <row r="35" spans="1:18" x14ac:dyDescent="0.2">
      <c r="A35" s="3" t="s">
        <v>3</v>
      </c>
      <c r="E35" s="2" t="s">
        <v>269</v>
      </c>
    </row>
    <row r="36" spans="1:18" x14ac:dyDescent="0.2">
      <c r="A36" t="s">
        <v>1</v>
      </c>
      <c r="E36" s="1" t="s">
        <v>0</v>
      </c>
    </row>
    <row r="37" spans="1:18" ht="25.5" x14ac:dyDescent="0.2">
      <c r="A37" s="9" t="s">
        <v>12</v>
      </c>
      <c r="B37" s="10" t="s">
        <v>268</v>
      </c>
      <c r="C37" s="10" t="s">
        <v>267</v>
      </c>
      <c r="D37" s="9" t="s">
        <v>0</v>
      </c>
      <c r="E37" s="8" t="s">
        <v>266</v>
      </c>
      <c r="F37" s="7" t="s">
        <v>49</v>
      </c>
      <c r="G37" s="6">
        <v>6.05</v>
      </c>
      <c r="H37" s="5">
        <v>0</v>
      </c>
      <c r="I37" s="5">
        <f>ROUND(ROUND(H37,2)*ROUND(G37,3),2)</f>
        <v>0</v>
      </c>
      <c r="O37">
        <f>(I37*21)/100</f>
        <v>0</v>
      </c>
      <c r="P37" t="s">
        <v>6</v>
      </c>
    </row>
    <row r="38" spans="1:18" ht="25.5" x14ac:dyDescent="0.2">
      <c r="A38" s="4" t="s">
        <v>5</v>
      </c>
      <c r="E38" s="1" t="s">
        <v>266</v>
      </c>
    </row>
    <row r="39" spans="1:18" ht="25.5" x14ac:dyDescent="0.2">
      <c r="A39" s="3" t="s">
        <v>3</v>
      </c>
      <c r="E39" s="15" t="s">
        <v>265</v>
      </c>
    </row>
    <row r="40" spans="1:18" x14ac:dyDescent="0.2">
      <c r="A40" t="s">
        <v>1</v>
      </c>
      <c r="E40" s="1" t="s">
        <v>0</v>
      </c>
    </row>
    <row r="41" spans="1:18" ht="12.75" customHeight="1" x14ac:dyDescent="0.2">
      <c r="A41" s="12" t="s">
        <v>25</v>
      </c>
      <c r="B41" s="12"/>
      <c r="C41" s="14" t="s">
        <v>264</v>
      </c>
      <c r="D41" s="12"/>
      <c r="E41" s="13" t="s">
        <v>263</v>
      </c>
      <c r="F41" s="12"/>
      <c r="G41" s="12"/>
      <c r="H41" s="12"/>
      <c r="I41" s="11">
        <f>0+Q41</f>
        <v>0</v>
      </c>
      <c r="O41">
        <f>0+R41</f>
        <v>0</v>
      </c>
      <c r="Q41">
        <f>0+I42</f>
        <v>0</v>
      </c>
      <c r="R41">
        <f>0+O42</f>
        <v>0</v>
      </c>
    </row>
    <row r="42" spans="1:18" x14ac:dyDescent="0.2">
      <c r="A42" s="9" t="s">
        <v>12</v>
      </c>
      <c r="B42" s="10" t="s">
        <v>94</v>
      </c>
      <c r="C42" s="10" t="s">
        <v>262</v>
      </c>
      <c r="D42" s="9" t="s">
        <v>0</v>
      </c>
      <c r="E42" s="8" t="s">
        <v>261</v>
      </c>
      <c r="F42" s="7" t="s">
        <v>60</v>
      </c>
      <c r="G42" s="6">
        <v>2</v>
      </c>
      <c r="H42" s="5">
        <v>0</v>
      </c>
      <c r="I42" s="5">
        <f>ROUND(ROUND(H42,2)*ROUND(G42,3),2)</f>
        <v>0</v>
      </c>
      <c r="O42">
        <f>(I42*21)/100</f>
        <v>0</v>
      </c>
      <c r="P42" t="s">
        <v>6</v>
      </c>
    </row>
    <row r="43" spans="1:18" x14ac:dyDescent="0.2">
      <c r="A43" s="4" t="s">
        <v>5</v>
      </c>
      <c r="E43" s="1" t="s">
        <v>260</v>
      </c>
    </row>
    <row r="44" spans="1:18" x14ac:dyDescent="0.2">
      <c r="A44" s="3" t="s">
        <v>3</v>
      </c>
      <c r="E44" s="2" t="s">
        <v>259</v>
      </c>
    </row>
    <row r="45" spans="1:18" x14ac:dyDescent="0.2">
      <c r="A45" t="s">
        <v>1</v>
      </c>
      <c r="E45" s="1" t="s">
        <v>0</v>
      </c>
    </row>
    <row r="46" spans="1:18" ht="12.75" customHeight="1" x14ac:dyDescent="0.2">
      <c r="A46" s="12" t="s">
        <v>25</v>
      </c>
      <c r="B46" s="12"/>
      <c r="C46" s="14" t="s">
        <v>258</v>
      </c>
      <c r="D46" s="12"/>
      <c r="E46" s="13" t="s">
        <v>257</v>
      </c>
      <c r="F46" s="12"/>
      <c r="G46" s="12"/>
      <c r="H46" s="12"/>
      <c r="I46" s="11">
        <f>0+Q46</f>
        <v>0</v>
      </c>
      <c r="O46">
        <f>0+R46</f>
        <v>0</v>
      </c>
      <c r="Q46">
        <f>0+I47+I51+I55+I59+I63</f>
        <v>0</v>
      </c>
      <c r="R46">
        <f>0+O47+O51+O55+O59+O63</f>
        <v>0</v>
      </c>
    </row>
    <row r="47" spans="1:18" x14ac:dyDescent="0.2">
      <c r="A47" s="9" t="s">
        <v>12</v>
      </c>
      <c r="B47" s="10" t="s">
        <v>87</v>
      </c>
      <c r="C47" s="10" t="s">
        <v>256</v>
      </c>
      <c r="D47" s="9" t="s">
        <v>0</v>
      </c>
      <c r="E47" s="8" t="s">
        <v>255</v>
      </c>
      <c r="F47" s="7" t="s">
        <v>60</v>
      </c>
      <c r="G47" s="6">
        <v>1</v>
      </c>
      <c r="H47" s="5">
        <v>0</v>
      </c>
      <c r="I47" s="5">
        <f>ROUND(ROUND(H47,2)*ROUND(G47,3),2)</f>
        <v>0</v>
      </c>
      <c r="O47">
        <f>(I47*21)/100</f>
        <v>0</v>
      </c>
      <c r="P47" t="s">
        <v>6</v>
      </c>
    </row>
    <row r="48" spans="1:18" x14ac:dyDescent="0.2">
      <c r="A48" s="4" t="s">
        <v>5</v>
      </c>
      <c r="E48" s="1" t="s">
        <v>254</v>
      </c>
    </row>
    <row r="49" spans="1:16" x14ac:dyDescent="0.2">
      <c r="A49" s="3" t="s">
        <v>3</v>
      </c>
      <c r="E49" s="2" t="s">
        <v>75</v>
      </c>
    </row>
    <row r="50" spans="1:16" x14ac:dyDescent="0.2">
      <c r="A50" t="s">
        <v>1</v>
      </c>
      <c r="E50" s="1" t="s">
        <v>0</v>
      </c>
    </row>
    <row r="51" spans="1:16" ht="25.5" x14ac:dyDescent="0.2">
      <c r="A51" s="9" t="s">
        <v>12</v>
      </c>
      <c r="B51" s="10" t="s">
        <v>253</v>
      </c>
      <c r="C51" s="10" t="s">
        <v>252</v>
      </c>
      <c r="D51" s="9" t="s">
        <v>0</v>
      </c>
      <c r="E51" s="8" t="s">
        <v>251</v>
      </c>
      <c r="F51" s="7" t="s">
        <v>49</v>
      </c>
      <c r="G51" s="6">
        <v>17.417000000000002</v>
      </c>
      <c r="H51" s="5">
        <v>0</v>
      </c>
      <c r="I51" s="5">
        <f>ROUND(ROUND(H51,2)*ROUND(G51,3),2)</f>
        <v>0</v>
      </c>
      <c r="O51">
        <f>(I51*21)/100</f>
        <v>0</v>
      </c>
      <c r="P51" t="s">
        <v>6</v>
      </c>
    </row>
    <row r="52" spans="1:16" ht="38.25" x14ac:dyDescent="0.2">
      <c r="A52" s="4" t="s">
        <v>5</v>
      </c>
      <c r="E52" s="1" t="s">
        <v>250</v>
      </c>
    </row>
    <row r="53" spans="1:16" x14ac:dyDescent="0.2">
      <c r="A53" s="3" t="s">
        <v>3</v>
      </c>
      <c r="E53" s="2" t="s">
        <v>249</v>
      </c>
    </row>
    <row r="54" spans="1:16" ht="140.25" x14ac:dyDescent="0.2">
      <c r="A54" t="s">
        <v>1</v>
      </c>
      <c r="E54" s="1" t="s">
        <v>248</v>
      </c>
    </row>
    <row r="55" spans="1:16" x14ac:dyDescent="0.2">
      <c r="A55" s="9" t="s">
        <v>12</v>
      </c>
      <c r="B55" s="10" t="s">
        <v>247</v>
      </c>
      <c r="C55" s="10" t="s">
        <v>246</v>
      </c>
      <c r="D55" s="9" t="s">
        <v>0</v>
      </c>
      <c r="E55" s="8" t="s">
        <v>245</v>
      </c>
      <c r="F55" s="7" t="s">
        <v>60</v>
      </c>
      <c r="G55" s="6">
        <v>1</v>
      </c>
      <c r="H55" s="5">
        <v>0</v>
      </c>
      <c r="I55" s="5">
        <f>ROUND(ROUND(H55,2)*ROUND(G55,3),2)</f>
        <v>0</v>
      </c>
      <c r="O55">
        <f>(I55*21)/100</f>
        <v>0</v>
      </c>
      <c r="P55" t="s">
        <v>6</v>
      </c>
    </row>
    <row r="56" spans="1:16" ht="38.25" x14ac:dyDescent="0.2">
      <c r="A56" s="4" t="s">
        <v>5</v>
      </c>
      <c r="E56" s="1" t="s">
        <v>244</v>
      </c>
    </row>
    <row r="57" spans="1:16" x14ac:dyDescent="0.2">
      <c r="A57" s="3" t="s">
        <v>3</v>
      </c>
      <c r="E57" s="2" t="s">
        <v>75</v>
      </c>
    </row>
    <row r="58" spans="1:16" ht="216.75" x14ac:dyDescent="0.2">
      <c r="A58" t="s">
        <v>1</v>
      </c>
      <c r="E58" s="1" t="s">
        <v>243</v>
      </c>
    </row>
    <row r="59" spans="1:16" x14ac:dyDescent="0.2">
      <c r="A59" s="9" t="s">
        <v>12</v>
      </c>
      <c r="B59" s="10" t="s">
        <v>242</v>
      </c>
      <c r="C59" s="10" t="s">
        <v>241</v>
      </c>
      <c r="D59" s="9" t="s">
        <v>0</v>
      </c>
      <c r="E59" s="8" t="s">
        <v>240</v>
      </c>
      <c r="F59" s="7" t="s">
        <v>7</v>
      </c>
      <c r="G59" s="30">
        <v>0.94099999999999995</v>
      </c>
      <c r="H59" s="5">
        <v>0</v>
      </c>
      <c r="I59" s="5">
        <f>ROUND(ROUND(H59,2)*ROUND(G59,3),2)</f>
        <v>0</v>
      </c>
      <c r="O59">
        <f>(I59*21)/100</f>
        <v>0</v>
      </c>
      <c r="P59" t="s">
        <v>6</v>
      </c>
    </row>
    <row r="60" spans="1:16" ht="51" x14ac:dyDescent="0.2">
      <c r="A60" s="4" t="s">
        <v>5</v>
      </c>
      <c r="E60" s="1" t="s">
        <v>239</v>
      </c>
    </row>
    <row r="61" spans="1:16" x14ac:dyDescent="0.2">
      <c r="A61" s="3" t="s">
        <v>3</v>
      </c>
      <c r="E61" s="2" t="s">
        <v>0</v>
      </c>
    </row>
    <row r="62" spans="1:16" ht="127.5" x14ac:dyDescent="0.2">
      <c r="A62" t="s">
        <v>1</v>
      </c>
      <c r="E62" s="1" t="s">
        <v>234</v>
      </c>
    </row>
    <row r="63" spans="1:16" x14ac:dyDescent="0.2">
      <c r="A63" s="9" t="s">
        <v>12</v>
      </c>
      <c r="B63" s="10" t="s">
        <v>238</v>
      </c>
      <c r="C63" s="10" t="s">
        <v>237</v>
      </c>
      <c r="D63" s="9" t="s">
        <v>0</v>
      </c>
      <c r="E63" s="8" t="s">
        <v>236</v>
      </c>
      <c r="F63" s="7" t="s">
        <v>7</v>
      </c>
      <c r="G63" s="30">
        <v>0.94099999999999995</v>
      </c>
      <c r="H63" s="5">
        <v>0</v>
      </c>
      <c r="I63" s="5">
        <f>ROUND(ROUND(H63,2)*ROUND(G63,3),2)</f>
        <v>0</v>
      </c>
      <c r="O63">
        <f>(I63*21)/100</f>
        <v>0</v>
      </c>
      <c r="P63" t="s">
        <v>6</v>
      </c>
    </row>
    <row r="64" spans="1:16" ht="38.25" x14ac:dyDescent="0.2">
      <c r="A64" s="4" t="s">
        <v>5</v>
      </c>
      <c r="E64" s="1" t="s">
        <v>235</v>
      </c>
    </row>
    <row r="65" spans="1:18" x14ac:dyDescent="0.2">
      <c r="A65" s="3" t="s">
        <v>3</v>
      </c>
      <c r="E65" s="2" t="s">
        <v>0</v>
      </c>
    </row>
    <row r="66" spans="1:18" ht="127.5" x14ac:dyDescent="0.2">
      <c r="A66" t="s">
        <v>1</v>
      </c>
      <c r="E66" s="1" t="s">
        <v>234</v>
      </c>
    </row>
    <row r="67" spans="1:18" ht="12.75" customHeight="1" x14ac:dyDescent="0.2">
      <c r="A67" s="12" t="s">
        <v>25</v>
      </c>
      <c r="B67" s="12"/>
      <c r="C67" s="14" t="s">
        <v>233</v>
      </c>
      <c r="D67" s="12"/>
      <c r="E67" s="13" t="s">
        <v>232</v>
      </c>
      <c r="F67" s="12"/>
      <c r="G67" s="12"/>
      <c r="H67" s="12"/>
      <c r="I67" s="11">
        <f>0+Q67</f>
        <v>0</v>
      </c>
      <c r="O67">
        <f>0+R67</f>
        <v>0</v>
      </c>
      <c r="Q67">
        <f>0+I68+I72</f>
        <v>0</v>
      </c>
      <c r="R67">
        <f>0+O68+O72</f>
        <v>0</v>
      </c>
    </row>
    <row r="68" spans="1:18" x14ac:dyDescent="0.2">
      <c r="A68" s="9" t="s">
        <v>12</v>
      </c>
      <c r="B68" s="10" t="s">
        <v>231</v>
      </c>
      <c r="C68" s="10" t="s">
        <v>230</v>
      </c>
      <c r="D68" s="9" t="s">
        <v>0</v>
      </c>
      <c r="E68" s="8" t="s">
        <v>229</v>
      </c>
      <c r="F68" s="7" t="s">
        <v>145</v>
      </c>
      <c r="G68" s="6">
        <v>2.8</v>
      </c>
      <c r="H68" s="5">
        <v>0</v>
      </c>
      <c r="I68" s="5">
        <f>ROUND(ROUND(H68,2)*ROUND(G68,3),2)</f>
        <v>0</v>
      </c>
      <c r="O68">
        <f>(I68*21)/100</f>
        <v>0</v>
      </c>
      <c r="P68" t="s">
        <v>6</v>
      </c>
    </row>
    <row r="69" spans="1:18" x14ac:dyDescent="0.2">
      <c r="A69" s="4" t="s">
        <v>5</v>
      </c>
      <c r="E69" s="1" t="s">
        <v>228</v>
      </c>
    </row>
    <row r="70" spans="1:18" x14ac:dyDescent="0.2">
      <c r="A70" s="3" t="s">
        <v>3</v>
      </c>
      <c r="E70" s="2" t="s">
        <v>227</v>
      </c>
    </row>
    <row r="71" spans="1:18" x14ac:dyDescent="0.2">
      <c r="A71" t="s">
        <v>1</v>
      </c>
      <c r="E71" s="1" t="s">
        <v>0</v>
      </c>
    </row>
    <row r="72" spans="1:18" x14ac:dyDescent="0.2">
      <c r="A72" s="9" t="s">
        <v>12</v>
      </c>
      <c r="B72" s="10" t="s">
        <v>226</v>
      </c>
      <c r="C72" s="10" t="s">
        <v>225</v>
      </c>
      <c r="D72" s="9" t="s">
        <v>0</v>
      </c>
      <c r="E72" s="8" t="s">
        <v>224</v>
      </c>
      <c r="F72" s="7" t="s">
        <v>145</v>
      </c>
      <c r="G72" s="6">
        <v>2.8</v>
      </c>
      <c r="H72" s="5">
        <v>0</v>
      </c>
      <c r="I72" s="5">
        <f>ROUND(ROUND(H72,2)*ROUND(G72,3),2)</f>
        <v>0</v>
      </c>
      <c r="O72">
        <f>(I72*21)/100</f>
        <v>0</v>
      </c>
      <c r="P72" t="s">
        <v>6</v>
      </c>
    </row>
    <row r="73" spans="1:18" x14ac:dyDescent="0.2">
      <c r="A73" s="4" t="s">
        <v>5</v>
      </c>
      <c r="E73" s="1" t="s">
        <v>223</v>
      </c>
    </row>
    <row r="74" spans="1:18" ht="25.5" x14ac:dyDescent="0.2">
      <c r="A74" s="3" t="s">
        <v>3</v>
      </c>
      <c r="E74" s="15" t="s">
        <v>222</v>
      </c>
    </row>
    <row r="75" spans="1:18" x14ac:dyDescent="0.2">
      <c r="A75" t="s">
        <v>1</v>
      </c>
      <c r="E75" s="1" t="s">
        <v>0</v>
      </c>
    </row>
    <row r="76" spans="1:18" ht="12.75" customHeight="1" x14ac:dyDescent="0.2">
      <c r="A76" s="12" t="s">
        <v>25</v>
      </c>
      <c r="B76" s="12"/>
      <c r="C76" s="14" t="s">
        <v>221</v>
      </c>
      <c r="D76" s="12"/>
      <c r="E76" s="13" t="s">
        <v>220</v>
      </c>
      <c r="F76" s="12"/>
      <c r="G76" s="12"/>
      <c r="H76" s="12"/>
      <c r="I76" s="11">
        <f>0+Q76</f>
        <v>0</v>
      </c>
      <c r="O76">
        <f>0+R76</f>
        <v>0</v>
      </c>
      <c r="Q76">
        <f>0+I77+I81+I85+I89+I93+I97+I101+I105+I109</f>
        <v>0</v>
      </c>
      <c r="R76">
        <f>0+O77+O81+O85+O89+O93+O97+O101+O105+O109</f>
        <v>0</v>
      </c>
    </row>
    <row r="77" spans="1:18" x14ac:dyDescent="0.2">
      <c r="A77" s="9" t="s">
        <v>12</v>
      </c>
      <c r="B77" s="10" t="s">
        <v>219</v>
      </c>
      <c r="C77" s="10" t="s">
        <v>218</v>
      </c>
      <c r="D77" s="9" t="s">
        <v>0</v>
      </c>
      <c r="E77" s="8" t="s">
        <v>217</v>
      </c>
      <c r="F77" s="7" t="s">
        <v>60</v>
      </c>
      <c r="G77" s="6">
        <v>1</v>
      </c>
      <c r="H77" s="5">
        <v>0</v>
      </c>
      <c r="I77" s="5">
        <f>ROUND(ROUND(H77,2)*ROUND(G77,3),2)</f>
        <v>0</v>
      </c>
      <c r="O77">
        <f>(I77*21)/100</f>
        <v>0</v>
      </c>
      <c r="P77" t="s">
        <v>6</v>
      </c>
    </row>
    <row r="78" spans="1:18" x14ac:dyDescent="0.2">
      <c r="A78" s="4" t="s">
        <v>5</v>
      </c>
      <c r="E78" s="1" t="s">
        <v>216</v>
      </c>
    </row>
    <row r="79" spans="1:18" x14ac:dyDescent="0.2">
      <c r="A79" s="3" t="s">
        <v>3</v>
      </c>
      <c r="E79" s="2" t="s">
        <v>75</v>
      </c>
    </row>
    <row r="80" spans="1:18" x14ac:dyDescent="0.2">
      <c r="A80" t="s">
        <v>1</v>
      </c>
      <c r="E80" s="1" t="s">
        <v>0</v>
      </c>
    </row>
    <row r="81" spans="1:16" ht="25.5" x14ac:dyDescent="0.2">
      <c r="A81" s="9" t="s">
        <v>12</v>
      </c>
      <c r="B81" s="10" t="s">
        <v>215</v>
      </c>
      <c r="C81" s="10" t="s">
        <v>214</v>
      </c>
      <c r="D81" s="9" t="s">
        <v>0</v>
      </c>
      <c r="E81" s="8" t="s">
        <v>213</v>
      </c>
      <c r="F81" s="7" t="s">
        <v>49</v>
      </c>
      <c r="G81" s="6">
        <v>6.3449999999999998</v>
      </c>
      <c r="H81" s="5">
        <v>0</v>
      </c>
      <c r="I81" s="5">
        <f>ROUND(ROUND(H81,2)*ROUND(G81,3),2)</f>
        <v>0</v>
      </c>
      <c r="O81">
        <f>(I81*21)/100</f>
        <v>0</v>
      </c>
      <c r="P81" t="s">
        <v>6</v>
      </c>
    </row>
    <row r="82" spans="1:16" ht="38.25" x14ac:dyDescent="0.2">
      <c r="A82" s="4" t="s">
        <v>5</v>
      </c>
      <c r="E82" s="1" t="s">
        <v>212</v>
      </c>
    </row>
    <row r="83" spans="1:16" x14ac:dyDescent="0.2">
      <c r="A83" s="3" t="s">
        <v>3</v>
      </c>
      <c r="E83" s="2" t="s">
        <v>70</v>
      </c>
    </row>
    <row r="84" spans="1:16" x14ac:dyDescent="0.2">
      <c r="A84" t="s">
        <v>1</v>
      </c>
      <c r="E84" s="1" t="s">
        <v>0</v>
      </c>
    </row>
    <row r="85" spans="1:16" x14ac:dyDescent="0.2">
      <c r="A85" s="9" t="s">
        <v>12</v>
      </c>
      <c r="B85" s="10" t="s">
        <v>211</v>
      </c>
      <c r="C85" s="10" t="s">
        <v>210</v>
      </c>
      <c r="D85" s="9" t="s">
        <v>0</v>
      </c>
      <c r="E85" s="8" t="s">
        <v>209</v>
      </c>
      <c r="F85" s="7" t="s">
        <v>60</v>
      </c>
      <c r="G85" s="6">
        <v>1</v>
      </c>
      <c r="H85" s="5">
        <v>0</v>
      </c>
      <c r="I85" s="5">
        <f>ROUND(ROUND(H85,2)*ROUND(G85,3),2)</f>
        <v>0</v>
      </c>
      <c r="O85">
        <f>(I85*21)/100</f>
        <v>0</v>
      </c>
      <c r="P85" t="s">
        <v>6</v>
      </c>
    </row>
    <row r="86" spans="1:16" x14ac:dyDescent="0.2">
      <c r="A86" s="4" t="s">
        <v>5</v>
      </c>
      <c r="E86" s="1" t="s">
        <v>209</v>
      </c>
    </row>
    <row r="87" spans="1:16" x14ac:dyDescent="0.2">
      <c r="A87" s="3" t="s">
        <v>3</v>
      </c>
      <c r="E87" s="2" t="s">
        <v>75</v>
      </c>
    </row>
    <row r="88" spans="1:16" x14ac:dyDescent="0.2">
      <c r="A88" t="s">
        <v>1</v>
      </c>
      <c r="E88" s="1" t="s">
        <v>0</v>
      </c>
    </row>
    <row r="89" spans="1:16" ht="25.5" x14ac:dyDescent="0.2">
      <c r="A89" s="9" t="s">
        <v>12</v>
      </c>
      <c r="B89" s="10" t="s">
        <v>208</v>
      </c>
      <c r="C89" s="10" t="s">
        <v>207</v>
      </c>
      <c r="D89" s="9" t="s">
        <v>0</v>
      </c>
      <c r="E89" s="8" t="s">
        <v>206</v>
      </c>
      <c r="F89" s="7" t="s">
        <v>49</v>
      </c>
      <c r="G89" s="6">
        <v>6.3449999999999998</v>
      </c>
      <c r="H89" s="5">
        <v>0</v>
      </c>
      <c r="I89" s="5">
        <f>ROUND(ROUND(H89,2)*ROUND(G89,3),2)</f>
        <v>0</v>
      </c>
      <c r="O89">
        <f>(I89*21)/100</f>
        <v>0</v>
      </c>
      <c r="P89" t="s">
        <v>6</v>
      </c>
    </row>
    <row r="90" spans="1:16" ht="25.5" x14ac:dyDescent="0.2">
      <c r="A90" s="4" t="s">
        <v>5</v>
      </c>
      <c r="E90" s="1" t="s">
        <v>205</v>
      </c>
    </row>
    <row r="91" spans="1:16" x14ac:dyDescent="0.2">
      <c r="A91" s="3" t="s">
        <v>3</v>
      </c>
      <c r="E91" s="2" t="s">
        <v>70</v>
      </c>
    </row>
    <row r="92" spans="1:16" ht="89.25" x14ac:dyDescent="0.2">
      <c r="A92" t="s">
        <v>1</v>
      </c>
      <c r="E92" s="1" t="s">
        <v>204</v>
      </c>
    </row>
    <row r="93" spans="1:16" x14ac:dyDescent="0.2">
      <c r="A93" s="9" t="s">
        <v>12</v>
      </c>
      <c r="B93" s="10" t="s">
        <v>203</v>
      </c>
      <c r="C93" s="10" t="s">
        <v>202</v>
      </c>
      <c r="D93" s="9" t="s">
        <v>0</v>
      </c>
      <c r="E93" s="8" t="s">
        <v>201</v>
      </c>
      <c r="F93" s="7" t="s">
        <v>60</v>
      </c>
      <c r="G93" s="6">
        <v>1</v>
      </c>
      <c r="H93" s="5">
        <v>0</v>
      </c>
      <c r="I93" s="5">
        <f>ROUND(ROUND(H93,2)*ROUND(G93,3),2)</f>
        <v>0</v>
      </c>
      <c r="O93">
        <f>(I93*21)/100</f>
        <v>0</v>
      </c>
      <c r="P93" t="s">
        <v>6</v>
      </c>
    </row>
    <row r="94" spans="1:16" ht="25.5" x14ac:dyDescent="0.2">
      <c r="A94" s="4" t="s">
        <v>5</v>
      </c>
      <c r="E94" s="1" t="s">
        <v>200</v>
      </c>
    </row>
    <row r="95" spans="1:16" x14ac:dyDescent="0.2">
      <c r="A95" s="3" t="s">
        <v>3</v>
      </c>
      <c r="E95" s="2" t="s">
        <v>75</v>
      </c>
    </row>
    <row r="96" spans="1:16" ht="153" x14ac:dyDescent="0.2">
      <c r="A96" t="s">
        <v>1</v>
      </c>
      <c r="E96" s="1" t="s">
        <v>195</v>
      </c>
    </row>
    <row r="97" spans="1:16" x14ac:dyDescent="0.2">
      <c r="A97" s="9" t="s">
        <v>12</v>
      </c>
      <c r="B97" s="10" t="s">
        <v>199</v>
      </c>
      <c r="C97" s="10" t="s">
        <v>198</v>
      </c>
      <c r="D97" s="9" t="s">
        <v>0</v>
      </c>
      <c r="E97" s="8" t="s">
        <v>197</v>
      </c>
      <c r="F97" s="7" t="s">
        <v>60</v>
      </c>
      <c r="G97" s="6">
        <v>1</v>
      </c>
      <c r="H97" s="5">
        <v>0</v>
      </c>
      <c r="I97" s="5">
        <f>ROUND(ROUND(H97,2)*ROUND(G97,3),2)</f>
        <v>0</v>
      </c>
      <c r="O97">
        <f>(I97*21)/100</f>
        <v>0</v>
      </c>
      <c r="P97" t="s">
        <v>6</v>
      </c>
    </row>
    <row r="98" spans="1:16" ht="25.5" x14ac:dyDescent="0.2">
      <c r="A98" s="4" t="s">
        <v>5</v>
      </c>
      <c r="E98" s="1" t="s">
        <v>196</v>
      </c>
    </row>
    <row r="99" spans="1:16" x14ac:dyDescent="0.2">
      <c r="A99" s="3" t="s">
        <v>3</v>
      </c>
      <c r="E99" s="2" t="s">
        <v>75</v>
      </c>
    </row>
    <row r="100" spans="1:16" ht="153" x14ac:dyDescent="0.2">
      <c r="A100" t="s">
        <v>1</v>
      </c>
      <c r="E100" s="1" t="s">
        <v>195</v>
      </c>
    </row>
    <row r="101" spans="1:16" ht="25.5" x14ac:dyDescent="0.2">
      <c r="A101" s="9" t="s">
        <v>12</v>
      </c>
      <c r="B101" s="10" t="s">
        <v>194</v>
      </c>
      <c r="C101" s="10" t="s">
        <v>193</v>
      </c>
      <c r="D101" s="9" t="s">
        <v>0</v>
      </c>
      <c r="E101" s="8" t="s">
        <v>192</v>
      </c>
      <c r="F101" s="7" t="s">
        <v>60</v>
      </c>
      <c r="G101" s="6">
        <v>2</v>
      </c>
      <c r="H101" s="5">
        <v>0</v>
      </c>
      <c r="I101" s="5">
        <f>ROUND(ROUND(H101,2)*ROUND(G101,3),2)</f>
        <v>0</v>
      </c>
      <c r="O101">
        <f>(I101*21)/100</f>
        <v>0</v>
      </c>
      <c r="P101" t="s">
        <v>6</v>
      </c>
    </row>
    <row r="102" spans="1:16" ht="25.5" x14ac:dyDescent="0.2">
      <c r="A102" s="4" t="s">
        <v>5</v>
      </c>
      <c r="E102" s="1" t="s">
        <v>191</v>
      </c>
    </row>
    <row r="103" spans="1:16" x14ac:dyDescent="0.2">
      <c r="A103" s="3" t="s">
        <v>3</v>
      </c>
      <c r="E103" s="2" t="s">
        <v>190</v>
      </c>
    </row>
    <row r="104" spans="1:16" ht="25.5" x14ac:dyDescent="0.2">
      <c r="A104" t="s">
        <v>1</v>
      </c>
      <c r="E104" s="1" t="s">
        <v>189</v>
      </c>
    </row>
    <row r="105" spans="1:16" x14ac:dyDescent="0.2">
      <c r="A105" s="9" t="s">
        <v>12</v>
      </c>
      <c r="B105" s="10" t="s">
        <v>188</v>
      </c>
      <c r="C105" s="10" t="s">
        <v>187</v>
      </c>
      <c r="D105" s="9" t="s">
        <v>0</v>
      </c>
      <c r="E105" s="8" t="s">
        <v>186</v>
      </c>
      <c r="F105" s="7" t="s">
        <v>7</v>
      </c>
      <c r="G105" s="6">
        <v>0.224</v>
      </c>
      <c r="H105" s="5">
        <v>0</v>
      </c>
      <c r="I105" s="5">
        <f>ROUND(ROUND(H105,2)*ROUND(G105,3),2)</f>
        <v>0</v>
      </c>
      <c r="O105">
        <f>(I105*21)/100</f>
        <v>0</v>
      </c>
      <c r="P105" t="s">
        <v>6</v>
      </c>
    </row>
    <row r="106" spans="1:16" ht="25.5" x14ac:dyDescent="0.2">
      <c r="A106" s="4" t="s">
        <v>5</v>
      </c>
      <c r="E106" s="1" t="s">
        <v>185</v>
      </c>
    </row>
    <row r="107" spans="1:16" x14ac:dyDescent="0.2">
      <c r="A107" s="3" t="s">
        <v>3</v>
      </c>
      <c r="E107" s="2" t="s">
        <v>0</v>
      </c>
    </row>
    <row r="108" spans="1:16" ht="114.75" x14ac:dyDescent="0.2">
      <c r="A108" t="s">
        <v>1</v>
      </c>
      <c r="E108" s="1" t="s">
        <v>128</v>
      </c>
    </row>
    <row r="109" spans="1:16" x14ac:dyDescent="0.2">
      <c r="A109" s="9" t="s">
        <v>12</v>
      </c>
      <c r="B109" s="10" t="s">
        <v>184</v>
      </c>
      <c r="C109" s="10" t="s">
        <v>183</v>
      </c>
      <c r="D109" s="9" t="s">
        <v>0</v>
      </c>
      <c r="E109" s="8" t="s">
        <v>182</v>
      </c>
      <c r="F109" s="7" t="s">
        <v>7</v>
      </c>
      <c r="G109" s="6">
        <v>0.224</v>
      </c>
      <c r="H109" s="5">
        <v>0</v>
      </c>
      <c r="I109" s="5">
        <f>ROUND(ROUND(H109,2)*ROUND(G109,3),2)</f>
        <v>0</v>
      </c>
      <c r="O109">
        <f>(I109*21)/100</f>
        <v>0</v>
      </c>
      <c r="P109" t="s">
        <v>6</v>
      </c>
    </row>
    <row r="110" spans="1:16" ht="38.25" x14ac:dyDescent="0.2">
      <c r="A110" s="4" t="s">
        <v>5</v>
      </c>
      <c r="E110" s="1" t="s">
        <v>181</v>
      </c>
    </row>
    <row r="111" spans="1:16" x14ac:dyDescent="0.2">
      <c r="A111" s="3" t="s">
        <v>3</v>
      </c>
      <c r="E111" s="2" t="s">
        <v>0</v>
      </c>
    </row>
    <row r="112" spans="1:16" x14ac:dyDescent="0.2">
      <c r="A112" t="s">
        <v>1</v>
      </c>
      <c r="E112" s="1" t="s">
        <v>0</v>
      </c>
    </row>
    <row r="113" spans="1:18" ht="12.75" customHeight="1" x14ac:dyDescent="0.2">
      <c r="A113" s="12" t="s">
        <v>25</v>
      </c>
      <c r="B113" s="12"/>
      <c r="C113" s="14" t="s">
        <v>180</v>
      </c>
      <c r="D113" s="12"/>
      <c r="E113" s="13" t="s">
        <v>179</v>
      </c>
      <c r="F113" s="12"/>
      <c r="G113" s="12"/>
      <c r="H113" s="12"/>
      <c r="I113" s="11">
        <f>0+Q113</f>
        <v>0</v>
      </c>
      <c r="O113">
        <f>0+R113</f>
        <v>0</v>
      </c>
      <c r="Q113">
        <f>0+I114+I118+I122+I126+I130+I134+I138+I142+I146+I150</f>
        <v>0</v>
      </c>
      <c r="R113">
        <f>0+O114+O118+O122+O126+O130+O134+O138+O142+O146+O150</f>
        <v>0</v>
      </c>
    </row>
    <row r="114" spans="1:18" x14ac:dyDescent="0.2">
      <c r="A114" s="9" t="s">
        <v>12</v>
      </c>
      <c r="B114" s="10" t="s">
        <v>178</v>
      </c>
      <c r="C114" s="10" t="s">
        <v>177</v>
      </c>
      <c r="D114" s="9" t="s">
        <v>0</v>
      </c>
      <c r="E114" s="8" t="s">
        <v>176</v>
      </c>
      <c r="F114" s="7" t="s">
        <v>145</v>
      </c>
      <c r="G114" s="6">
        <v>24.234000000000002</v>
      </c>
      <c r="H114" s="5">
        <v>0</v>
      </c>
      <c r="I114" s="5">
        <f>ROUND(ROUND(H114,2)*ROUND(G114,3),2)</f>
        <v>0</v>
      </c>
      <c r="O114">
        <f>(I114*21)/100</f>
        <v>0</v>
      </c>
      <c r="P114" t="s">
        <v>6</v>
      </c>
    </row>
    <row r="115" spans="1:18" x14ac:dyDescent="0.2">
      <c r="A115" s="4" t="s">
        <v>5</v>
      </c>
      <c r="E115" s="1" t="s">
        <v>175</v>
      </c>
    </row>
    <row r="116" spans="1:18" x14ac:dyDescent="0.2">
      <c r="A116" s="3" t="s">
        <v>3</v>
      </c>
      <c r="E116" s="2" t="s">
        <v>174</v>
      </c>
    </row>
    <row r="117" spans="1:18" x14ac:dyDescent="0.2">
      <c r="A117" t="s">
        <v>1</v>
      </c>
      <c r="E117" s="1" t="s">
        <v>0</v>
      </c>
    </row>
    <row r="118" spans="1:18" x14ac:dyDescent="0.2">
      <c r="A118" s="9" t="s">
        <v>12</v>
      </c>
      <c r="B118" s="10" t="s">
        <v>173</v>
      </c>
      <c r="C118" s="10" t="s">
        <v>172</v>
      </c>
      <c r="D118" s="9" t="s">
        <v>0</v>
      </c>
      <c r="E118" s="8" t="s">
        <v>171</v>
      </c>
      <c r="F118" s="7" t="s">
        <v>49</v>
      </c>
      <c r="G118" s="6">
        <v>16.916</v>
      </c>
      <c r="H118" s="5">
        <v>0</v>
      </c>
      <c r="I118" s="5">
        <f>ROUND(ROUND(H118,2)*ROUND(G118,3),2)</f>
        <v>0</v>
      </c>
      <c r="O118">
        <f>(I118*21)/100</f>
        <v>0</v>
      </c>
      <c r="P118" t="s">
        <v>6</v>
      </c>
    </row>
    <row r="119" spans="1:18" ht="25.5" x14ac:dyDescent="0.2">
      <c r="A119" s="4" t="s">
        <v>5</v>
      </c>
      <c r="E119" s="1" t="s">
        <v>170</v>
      </c>
    </row>
    <row r="120" spans="1:18" x14ac:dyDescent="0.2">
      <c r="A120" s="3" t="s">
        <v>3</v>
      </c>
      <c r="E120" s="2" t="s">
        <v>169</v>
      </c>
    </row>
    <row r="121" spans="1:18" x14ac:dyDescent="0.2">
      <c r="A121" t="s">
        <v>1</v>
      </c>
      <c r="E121" s="1" t="s">
        <v>0</v>
      </c>
    </row>
    <row r="122" spans="1:18" x14ac:dyDescent="0.2">
      <c r="A122" s="9" t="s">
        <v>12</v>
      </c>
      <c r="B122" s="10" t="s">
        <v>168</v>
      </c>
      <c r="C122" s="10" t="s">
        <v>167</v>
      </c>
      <c r="D122" s="9" t="s">
        <v>0</v>
      </c>
      <c r="E122" s="8" t="s">
        <v>166</v>
      </c>
      <c r="F122" s="7" t="s">
        <v>49</v>
      </c>
      <c r="G122" s="6">
        <v>16.11</v>
      </c>
      <c r="H122" s="5">
        <v>0</v>
      </c>
      <c r="I122" s="5">
        <f>ROUND(ROUND(H122,2)*ROUND(G122,3),2)</f>
        <v>0</v>
      </c>
      <c r="O122">
        <f>(I122*21)/100</f>
        <v>0</v>
      </c>
      <c r="P122" t="s">
        <v>6</v>
      </c>
    </row>
    <row r="123" spans="1:18" ht="25.5" x14ac:dyDescent="0.2">
      <c r="A123" s="4" t="s">
        <v>5</v>
      </c>
      <c r="E123" s="1" t="s">
        <v>165</v>
      </c>
    </row>
    <row r="124" spans="1:18" x14ac:dyDescent="0.2">
      <c r="A124" s="3" t="s">
        <v>3</v>
      </c>
      <c r="E124" s="2" t="s">
        <v>164</v>
      </c>
    </row>
    <row r="125" spans="1:18" ht="51" x14ac:dyDescent="0.2">
      <c r="A125" t="s">
        <v>1</v>
      </c>
      <c r="E125" s="1" t="s">
        <v>163</v>
      </c>
    </row>
    <row r="126" spans="1:18" x14ac:dyDescent="0.2">
      <c r="A126" s="9" t="s">
        <v>12</v>
      </c>
      <c r="B126" s="10" t="s">
        <v>162</v>
      </c>
      <c r="C126" s="10" t="s">
        <v>161</v>
      </c>
      <c r="D126" s="9" t="s">
        <v>0</v>
      </c>
      <c r="E126" s="8" t="s">
        <v>160</v>
      </c>
      <c r="F126" s="7" t="s">
        <v>49</v>
      </c>
      <c r="G126" s="6">
        <v>16.867000000000001</v>
      </c>
      <c r="H126" s="5">
        <v>0</v>
      </c>
      <c r="I126" s="5">
        <f>ROUND(ROUND(H126,2)*ROUND(G126,3),2)</f>
        <v>0</v>
      </c>
      <c r="O126">
        <f>(I126*21)/100</f>
        <v>0</v>
      </c>
      <c r="P126" t="s">
        <v>6</v>
      </c>
    </row>
    <row r="127" spans="1:18" x14ac:dyDescent="0.2">
      <c r="A127" s="4" t="s">
        <v>5</v>
      </c>
      <c r="E127" s="1" t="s">
        <v>159</v>
      </c>
    </row>
    <row r="128" spans="1:18" x14ac:dyDescent="0.2">
      <c r="A128" s="3" t="s">
        <v>3</v>
      </c>
      <c r="E128" s="2" t="s">
        <v>138</v>
      </c>
    </row>
    <row r="129" spans="1:16" x14ac:dyDescent="0.2">
      <c r="A129" t="s">
        <v>1</v>
      </c>
      <c r="E129" s="1" t="s">
        <v>0</v>
      </c>
    </row>
    <row r="130" spans="1:16" x14ac:dyDescent="0.2">
      <c r="A130" s="9" t="s">
        <v>12</v>
      </c>
      <c r="B130" s="10" t="s">
        <v>158</v>
      </c>
      <c r="C130" s="10" t="s">
        <v>157</v>
      </c>
      <c r="D130" s="9" t="s">
        <v>0</v>
      </c>
      <c r="E130" s="8" t="s">
        <v>156</v>
      </c>
      <c r="F130" s="7" t="s">
        <v>49</v>
      </c>
      <c r="G130" s="6">
        <v>16.11</v>
      </c>
      <c r="H130" s="5">
        <v>0</v>
      </c>
      <c r="I130" s="5">
        <f>ROUND(ROUND(H130,2)*ROUND(G130,3),2)</f>
        <v>0</v>
      </c>
      <c r="O130">
        <f>(I130*21)/100</f>
        <v>0</v>
      </c>
      <c r="P130" t="s">
        <v>6</v>
      </c>
    </row>
    <row r="131" spans="1:16" x14ac:dyDescent="0.2">
      <c r="A131" s="4" t="s">
        <v>5</v>
      </c>
      <c r="E131" s="1" t="s">
        <v>155</v>
      </c>
    </row>
    <row r="132" spans="1:16" x14ac:dyDescent="0.2">
      <c r="A132" s="3" t="s">
        <v>3</v>
      </c>
      <c r="E132" s="2" t="s">
        <v>154</v>
      </c>
    </row>
    <row r="133" spans="1:16" x14ac:dyDescent="0.2">
      <c r="A133" t="s">
        <v>1</v>
      </c>
      <c r="E133" s="1" t="s">
        <v>0</v>
      </c>
    </row>
    <row r="134" spans="1:16" x14ac:dyDescent="0.2">
      <c r="A134" s="9" t="s">
        <v>12</v>
      </c>
      <c r="B134" s="10" t="s">
        <v>153</v>
      </c>
      <c r="C134" s="10" t="s">
        <v>152</v>
      </c>
      <c r="D134" s="9" t="s">
        <v>0</v>
      </c>
      <c r="E134" s="8" t="s">
        <v>151</v>
      </c>
      <c r="F134" s="7" t="s">
        <v>145</v>
      </c>
      <c r="G134" s="6">
        <v>15.08</v>
      </c>
      <c r="H134" s="5">
        <v>0</v>
      </c>
      <c r="I134" s="5">
        <f>ROUND(ROUND(H134,2)*ROUND(G134,3),2)</f>
        <v>0</v>
      </c>
      <c r="O134">
        <f>(I134*21)/100</f>
        <v>0</v>
      </c>
      <c r="P134" t="s">
        <v>6</v>
      </c>
    </row>
    <row r="135" spans="1:16" x14ac:dyDescent="0.2">
      <c r="A135" s="4" t="s">
        <v>5</v>
      </c>
      <c r="E135" s="1" t="s">
        <v>150</v>
      </c>
    </row>
    <row r="136" spans="1:16" x14ac:dyDescent="0.2">
      <c r="A136" s="3" t="s">
        <v>3</v>
      </c>
      <c r="E136" s="2" t="s">
        <v>149</v>
      </c>
    </row>
    <row r="137" spans="1:16" x14ac:dyDescent="0.2">
      <c r="A137" t="s">
        <v>1</v>
      </c>
      <c r="E137" s="1" t="s">
        <v>0</v>
      </c>
    </row>
    <row r="138" spans="1:16" x14ac:dyDescent="0.2">
      <c r="A138" s="9" t="s">
        <v>12</v>
      </c>
      <c r="B138" s="10" t="s">
        <v>148</v>
      </c>
      <c r="C138" s="10" t="s">
        <v>147</v>
      </c>
      <c r="D138" s="9" t="s">
        <v>0</v>
      </c>
      <c r="E138" s="8" t="s">
        <v>146</v>
      </c>
      <c r="F138" s="7" t="s">
        <v>145</v>
      </c>
      <c r="G138" s="6">
        <v>23.08</v>
      </c>
      <c r="H138" s="5">
        <v>0</v>
      </c>
      <c r="I138" s="5">
        <f>ROUND(ROUND(H138,2)*ROUND(G138,3),2)</f>
        <v>0</v>
      </c>
      <c r="O138">
        <f>(I138*21)/100</f>
        <v>0</v>
      </c>
      <c r="P138" t="s">
        <v>6</v>
      </c>
    </row>
    <row r="139" spans="1:16" x14ac:dyDescent="0.2">
      <c r="A139" s="4" t="s">
        <v>5</v>
      </c>
      <c r="E139" s="1" t="s">
        <v>144</v>
      </c>
    </row>
    <row r="140" spans="1:16" x14ac:dyDescent="0.2">
      <c r="A140" s="3" t="s">
        <v>3</v>
      </c>
      <c r="E140" s="2" t="s">
        <v>143</v>
      </c>
    </row>
    <row r="141" spans="1:16" x14ac:dyDescent="0.2">
      <c r="A141" t="s">
        <v>1</v>
      </c>
      <c r="E141" s="1" t="s">
        <v>0</v>
      </c>
    </row>
    <row r="142" spans="1:16" x14ac:dyDescent="0.2">
      <c r="A142" s="9" t="s">
        <v>12</v>
      </c>
      <c r="B142" s="10" t="s">
        <v>142</v>
      </c>
      <c r="C142" s="10" t="s">
        <v>141</v>
      </c>
      <c r="D142" s="9" t="s">
        <v>0</v>
      </c>
      <c r="E142" s="8" t="s">
        <v>140</v>
      </c>
      <c r="F142" s="7" t="s">
        <v>49</v>
      </c>
      <c r="G142" s="6">
        <v>16.867000000000001</v>
      </c>
      <c r="H142" s="5">
        <v>0</v>
      </c>
      <c r="I142" s="5">
        <f>ROUND(ROUND(H142,2)*ROUND(G142,3),2)</f>
        <v>0</v>
      </c>
      <c r="O142">
        <f>(I142*21)/100</f>
        <v>0</v>
      </c>
      <c r="P142" t="s">
        <v>6</v>
      </c>
    </row>
    <row r="143" spans="1:16" x14ac:dyDescent="0.2">
      <c r="A143" s="4" t="s">
        <v>5</v>
      </c>
      <c r="E143" s="1" t="s">
        <v>139</v>
      </c>
    </row>
    <row r="144" spans="1:16" x14ac:dyDescent="0.2">
      <c r="A144" s="3" t="s">
        <v>3</v>
      </c>
      <c r="E144" s="2" t="s">
        <v>138</v>
      </c>
    </row>
    <row r="145" spans="1:18" x14ac:dyDescent="0.2">
      <c r="A145" t="s">
        <v>1</v>
      </c>
      <c r="E145" s="1" t="s">
        <v>0</v>
      </c>
    </row>
    <row r="146" spans="1:18" x14ac:dyDescent="0.2">
      <c r="A146" s="9" t="s">
        <v>12</v>
      </c>
      <c r="B146" s="10" t="s">
        <v>137</v>
      </c>
      <c r="C146" s="10" t="s">
        <v>136</v>
      </c>
      <c r="D146" s="9" t="s">
        <v>0</v>
      </c>
      <c r="E146" s="8" t="s">
        <v>135</v>
      </c>
      <c r="F146" s="7" t="s">
        <v>7</v>
      </c>
      <c r="G146" s="30">
        <v>0.24199999999999999</v>
      </c>
      <c r="H146" s="5">
        <v>0</v>
      </c>
      <c r="I146" s="5">
        <f>ROUND(ROUND(H146,2)*ROUND(G146,3),2)</f>
        <v>0</v>
      </c>
      <c r="O146">
        <f>(I146*21)/100</f>
        <v>0</v>
      </c>
      <c r="P146" t="s">
        <v>6</v>
      </c>
    </row>
    <row r="147" spans="1:18" ht="25.5" x14ac:dyDescent="0.2">
      <c r="A147" s="4" t="s">
        <v>5</v>
      </c>
      <c r="E147" s="1" t="s">
        <v>134</v>
      </c>
    </row>
    <row r="148" spans="1:18" x14ac:dyDescent="0.2">
      <c r="A148" s="3" t="s">
        <v>3</v>
      </c>
      <c r="E148" s="2" t="s">
        <v>129</v>
      </c>
    </row>
    <row r="149" spans="1:18" ht="114.75" x14ac:dyDescent="0.2">
      <c r="A149" t="s">
        <v>1</v>
      </c>
      <c r="E149" s="1" t="s">
        <v>128</v>
      </c>
    </row>
    <row r="150" spans="1:18" x14ac:dyDescent="0.2">
      <c r="A150" s="9" t="s">
        <v>12</v>
      </c>
      <c r="B150" s="10" t="s">
        <v>133</v>
      </c>
      <c r="C150" s="10" t="s">
        <v>132</v>
      </c>
      <c r="D150" s="9" t="s">
        <v>0</v>
      </c>
      <c r="E150" s="8" t="s">
        <v>131</v>
      </c>
      <c r="F150" s="7" t="s">
        <v>7</v>
      </c>
      <c r="G150" s="30">
        <v>0.24199999999999999</v>
      </c>
      <c r="H150" s="5">
        <v>0</v>
      </c>
      <c r="I150" s="5">
        <f>ROUND(ROUND(H150,2)*ROUND(G150,3),2)</f>
        <v>0</v>
      </c>
      <c r="O150">
        <f>(I150*21)/100</f>
        <v>0</v>
      </c>
      <c r="P150" t="s">
        <v>6</v>
      </c>
    </row>
    <row r="151" spans="1:18" ht="38.25" x14ac:dyDescent="0.2">
      <c r="A151" s="4" t="s">
        <v>5</v>
      </c>
      <c r="E151" s="1" t="s">
        <v>130</v>
      </c>
    </row>
    <row r="152" spans="1:18" x14ac:dyDescent="0.2">
      <c r="A152" s="3" t="s">
        <v>3</v>
      </c>
      <c r="E152" s="2" t="s">
        <v>129</v>
      </c>
    </row>
    <row r="153" spans="1:18" ht="114.75" x14ac:dyDescent="0.2">
      <c r="A153" t="s">
        <v>1</v>
      </c>
      <c r="E153" s="1" t="s">
        <v>128</v>
      </c>
    </row>
    <row r="154" spans="1:18" ht="12.75" customHeight="1" x14ac:dyDescent="0.2">
      <c r="A154" s="12" t="s">
        <v>25</v>
      </c>
      <c r="B154" s="12"/>
      <c r="C154" s="14" t="s">
        <v>127</v>
      </c>
      <c r="D154" s="12"/>
      <c r="E154" s="13" t="s">
        <v>126</v>
      </c>
      <c r="F154" s="12"/>
      <c r="G154" s="12"/>
      <c r="H154" s="12"/>
      <c r="I154" s="11">
        <f>0+Q154</f>
        <v>0</v>
      </c>
      <c r="O154">
        <f>0+R154</f>
        <v>0</v>
      </c>
      <c r="Q154">
        <f>0+I155+I159+I163+I167</f>
        <v>0</v>
      </c>
      <c r="R154">
        <f>0+O155+O159+O163+O167</f>
        <v>0</v>
      </c>
    </row>
    <row r="155" spans="1:18" x14ac:dyDescent="0.2">
      <c r="A155" s="9" t="s">
        <v>12</v>
      </c>
      <c r="B155" s="10" t="s">
        <v>125</v>
      </c>
      <c r="C155" s="10" t="s">
        <v>124</v>
      </c>
      <c r="D155" s="9" t="s">
        <v>0</v>
      </c>
      <c r="E155" s="8" t="s">
        <v>123</v>
      </c>
      <c r="F155" s="7" t="s">
        <v>49</v>
      </c>
      <c r="G155" s="6">
        <v>6.3449999999999998</v>
      </c>
      <c r="H155" s="5">
        <v>0</v>
      </c>
      <c r="I155" s="5">
        <f>ROUND(ROUND(H155,2)*ROUND(G155,3),2)</f>
        <v>0</v>
      </c>
      <c r="O155">
        <f>(I155*21)/100</f>
        <v>0</v>
      </c>
      <c r="P155" t="s">
        <v>6</v>
      </c>
    </row>
    <row r="156" spans="1:18" x14ac:dyDescent="0.2">
      <c r="A156" s="4" t="s">
        <v>5</v>
      </c>
      <c r="E156" s="1" t="s">
        <v>122</v>
      </c>
    </row>
    <row r="157" spans="1:18" x14ac:dyDescent="0.2">
      <c r="A157" s="3" t="s">
        <v>3</v>
      </c>
      <c r="E157" s="2" t="s">
        <v>117</v>
      </c>
    </row>
    <row r="158" spans="1:18" x14ac:dyDescent="0.2">
      <c r="A158" t="s">
        <v>1</v>
      </c>
      <c r="E158" s="1" t="s">
        <v>0</v>
      </c>
    </row>
    <row r="159" spans="1:18" ht="25.5" x14ac:dyDescent="0.2">
      <c r="A159" s="9" t="s">
        <v>12</v>
      </c>
      <c r="B159" s="10" t="s">
        <v>121</v>
      </c>
      <c r="C159" s="10" t="s">
        <v>120</v>
      </c>
      <c r="D159" s="9" t="s">
        <v>0</v>
      </c>
      <c r="E159" s="8" t="s">
        <v>119</v>
      </c>
      <c r="F159" s="7" t="s">
        <v>49</v>
      </c>
      <c r="G159" s="6">
        <v>6.3449999999999998</v>
      </c>
      <c r="H159" s="5">
        <v>0</v>
      </c>
      <c r="I159" s="5">
        <f>ROUND(ROUND(H159,2)*ROUND(G159,3),2)</f>
        <v>0</v>
      </c>
      <c r="O159">
        <f>(I159*21)/100</f>
        <v>0</v>
      </c>
      <c r="P159" t="s">
        <v>6</v>
      </c>
    </row>
    <row r="160" spans="1:18" ht="25.5" x14ac:dyDescent="0.2">
      <c r="A160" s="4" t="s">
        <v>5</v>
      </c>
      <c r="E160" s="1" t="s">
        <v>118</v>
      </c>
    </row>
    <row r="161" spans="1:18" x14ac:dyDescent="0.2">
      <c r="A161" s="3" t="s">
        <v>3</v>
      </c>
      <c r="E161" s="2" t="s">
        <v>117</v>
      </c>
    </row>
    <row r="162" spans="1:18" x14ac:dyDescent="0.2">
      <c r="A162" t="s">
        <v>1</v>
      </c>
      <c r="E162" s="1" t="s">
        <v>0</v>
      </c>
    </row>
    <row r="163" spans="1:18" x14ac:dyDescent="0.2">
      <c r="A163" s="9" t="s">
        <v>12</v>
      </c>
      <c r="B163" s="10" t="s">
        <v>116</v>
      </c>
      <c r="C163" s="10" t="s">
        <v>115</v>
      </c>
      <c r="D163" s="9" t="s">
        <v>0</v>
      </c>
      <c r="E163" s="8" t="s">
        <v>114</v>
      </c>
      <c r="F163" s="7" t="s">
        <v>49</v>
      </c>
      <c r="G163" s="6">
        <v>7.5549999999999997</v>
      </c>
      <c r="H163" s="5">
        <v>0</v>
      </c>
      <c r="I163" s="5">
        <f>ROUND(ROUND(H163,2)*ROUND(G163,3),2)</f>
        <v>0</v>
      </c>
      <c r="O163">
        <f>(I163*21)/100</f>
        <v>0</v>
      </c>
      <c r="P163" t="s">
        <v>6</v>
      </c>
    </row>
    <row r="164" spans="1:18" x14ac:dyDescent="0.2">
      <c r="A164" s="4" t="s">
        <v>5</v>
      </c>
      <c r="E164" s="1" t="s">
        <v>113</v>
      </c>
    </row>
    <row r="165" spans="1:18" ht="38.25" x14ac:dyDescent="0.2">
      <c r="A165" s="3" t="s">
        <v>3</v>
      </c>
      <c r="E165" s="2" t="s">
        <v>112</v>
      </c>
    </row>
    <row r="166" spans="1:18" x14ac:dyDescent="0.2">
      <c r="A166" t="s">
        <v>1</v>
      </c>
      <c r="E166" s="1" t="s">
        <v>0</v>
      </c>
    </row>
    <row r="167" spans="1:18" x14ac:dyDescent="0.2">
      <c r="A167" s="9" t="s">
        <v>12</v>
      </c>
      <c r="B167" s="10" t="s">
        <v>111</v>
      </c>
      <c r="C167" s="10" t="s">
        <v>110</v>
      </c>
      <c r="D167" s="9" t="s">
        <v>0</v>
      </c>
      <c r="E167" s="8" t="s">
        <v>109</v>
      </c>
      <c r="F167" s="7" t="s">
        <v>49</v>
      </c>
      <c r="G167" s="6">
        <v>7.5549999999999997</v>
      </c>
      <c r="H167" s="5">
        <v>0</v>
      </c>
      <c r="I167" s="5">
        <f>ROUND(ROUND(H167,2)*ROUND(G167,3),2)</f>
        <v>0</v>
      </c>
      <c r="O167">
        <f>(I167*21)/100</f>
        <v>0</v>
      </c>
      <c r="P167" t="s">
        <v>6</v>
      </c>
    </row>
    <row r="168" spans="1:18" x14ac:dyDescent="0.2">
      <c r="A168" s="4" t="s">
        <v>5</v>
      </c>
      <c r="E168" s="1" t="s">
        <v>108</v>
      </c>
    </row>
    <row r="169" spans="1:18" x14ac:dyDescent="0.2">
      <c r="A169" s="3" t="s">
        <v>3</v>
      </c>
      <c r="E169" s="2" t="s">
        <v>107</v>
      </c>
    </row>
    <row r="170" spans="1:18" x14ac:dyDescent="0.2">
      <c r="A170" t="s">
        <v>1</v>
      </c>
      <c r="E170" s="1" t="s">
        <v>0</v>
      </c>
    </row>
    <row r="171" spans="1:18" ht="12.75" customHeight="1" x14ac:dyDescent="0.2">
      <c r="A171" s="12" t="s">
        <v>25</v>
      </c>
      <c r="B171" s="12"/>
      <c r="C171" s="14" t="s">
        <v>106</v>
      </c>
      <c r="D171" s="12"/>
      <c r="E171" s="13" t="s">
        <v>105</v>
      </c>
      <c r="F171" s="12"/>
      <c r="G171" s="12"/>
      <c r="H171" s="12"/>
      <c r="I171" s="11">
        <f>0+Q171</f>
        <v>0</v>
      </c>
      <c r="O171">
        <f>0+R171</f>
        <v>0</v>
      </c>
      <c r="Q171">
        <f>0+I172+I176</f>
        <v>0</v>
      </c>
      <c r="R171">
        <f>0+O172+O176</f>
        <v>0</v>
      </c>
    </row>
    <row r="172" spans="1:18" x14ac:dyDescent="0.2">
      <c r="A172" s="9" t="s">
        <v>12</v>
      </c>
      <c r="B172" s="10" t="s">
        <v>104</v>
      </c>
      <c r="C172" s="10" t="s">
        <v>103</v>
      </c>
      <c r="D172" s="9" t="s">
        <v>0</v>
      </c>
      <c r="E172" s="8" t="s">
        <v>102</v>
      </c>
      <c r="F172" s="7" t="s">
        <v>49</v>
      </c>
      <c r="G172" s="6">
        <v>76.989999999999995</v>
      </c>
      <c r="H172" s="5">
        <v>0</v>
      </c>
      <c r="I172" s="5">
        <f>ROUND(ROUND(H172,2)*ROUND(G172,3),2)</f>
        <v>0</v>
      </c>
      <c r="O172">
        <f>(I172*21)/100</f>
        <v>0</v>
      </c>
      <c r="P172" t="s">
        <v>6</v>
      </c>
    </row>
    <row r="173" spans="1:18" x14ac:dyDescent="0.2">
      <c r="A173" s="4" t="s">
        <v>5</v>
      </c>
      <c r="E173" s="1" t="s">
        <v>101</v>
      </c>
    </row>
    <row r="174" spans="1:18" x14ac:dyDescent="0.2">
      <c r="A174" s="3" t="s">
        <v>3</v>
      </c>
      <c r="E174" s="2" t="s">
        <v>100</v>
      </c>
    </row>
    <row r="175" spans="1:18" x14ac:dyDescent="0.2">
      <c r="A175" t="s">
        <v>1</v>
      </c>
      <c r="E175" s="1" t="s">
        <v>0</v>
      </c>
    </row>
    <row r="176" spans="1:18" ht="25.5" x14ac:dyDescent="0.2">
      <c r="A176" s="9" t="s">
        <v>12</v>
      </c>
      <c r="B176" s="10" t="s">
        <v>99</v>
      </c>
      <c r="C176" s="10" t="s">
        <v>98</v>
      </c>
      <c r="D176" s="9" t="s">
        <v>0</v>
      </c>
      <c r="E176" s="8" t="s">
        <v>97</v>
      </c>
      <c r="F176" s="7" t="s">
        <v>49</v>
      </c>
      <c r="G176" s="6">
        <v>111.824</v>
      </c>
      <c r="H176" s="5">
        <v>0</v>
      </c>
      <c r="I176" s="5">
        <f>ROUND(ROUND(H176,2)*ROUND(G176,3),2)</f>
        <v>0</v>
      </c>
      <c r="O176">
        <f>(I176*21)/100</f>
        <v>0</v>
      </c>
      <c r="P176" t="s">
        <v>6</v>
      </c>
    </row>
    <row r="177" spans="1:18" ht="25.5" x14ac:dyDescent="0.2">
      <c r="A177" s="4" t="s">
        <v>5</v>
      </c>
      <c r="E177" s="1" t="s">
        <v>96</v>
      </c>
    </row>
    <row r="178" spans="1:18" ht="38.25" x14ac:dyDescent="0.2">
      <c r="A178" s="3" t="s">
        <v>3</v>
      </c>
      <c r="E178" s="2" t="s">
        <v>95</v>
      </c>
    </row>
    <row r="179" spans="1:18" x14ac:dyDescent="0.2">
      <c r="A179" t="s">
        <v>1</v>
      </c>
      <c r="E179" s="1" t="s">
        <v>0</v>
      </c>
    </row>
    <row r="180" spans="1:18" ht="12.75" customHeight="1" x14ac:dyDescent="0.2">
      <c r="A180" s="12" t="s">
        <v>25</v>
      </c>
      <c r="B180" s="12"/>
      <c r="C180" s="14" t="s">
        <v>94</v>
      </c>
      <c r="D180" s="12"/>
      <c r="E180" s="13" t="s">
        <v>93</v>
      </c>
      <c r="F180" s="12"/>
      <c r="G180" s="12"/>
      <c r="H180" s="12"/>
      <c r="I180" s="11">
        <f>0+Q180</f>
        <v>0</v>
      </c>
      <c r="O180">
        <f>0+R180</f>
        <v>0</v>
      </c>
      <c r="Q180">
        <f>0+I181</f>
        <v>0</v>
      </c>
      <c r="R180">
        <f>0+O181</f>
        <v>0</v>
      </c>
    </row>
    <row r="181" spans="1:18" ht="25.5" x14ac:dyDescent="0.2">
      <c r="A181" s="9" t="s">
        <v>12</v>
      </c>
      <c r="B181" s="10" t="s">
        <v>92</v>
      </c>
      <c r="C181" s="10" t="s">
        <v>91</v>
      </c>
      <c r="D181" s="9" t="s">
        <v>0</v>
      </c>
      <c r="E181" s="8" t="s">
        <v>90</v>
      </c>
      <c r="F181" s="7" t="s">
        <v>60</v>
      </c>
      <c r="G181" s="6">
        <v>1</v>
      </c>
      <c r="H181" s="5">
        <v>0</v>
      </c>
      <c r="I181" s="5">
        <f>ROUND(ROUND(H181,2)*ROUND(G181,3),2)</f>
        <v>0</v>
      </c>
      <c r="O181">
        <f>(I181*21)/100</f>
        <v>0</v>
      </c>
      <c r="P181" t="s">
        <v>6</v>
      </c>
    </row>
    <row r="182" spans="1:18" x14ac:dyDescent="0.2">
      <c r="A182" s="4" t="s">
        <v>5</v>
      </c>
      <c r="E182" s="1" t="s">
        <v>89</v>
      </c>
    </row>
    <row r="183" spans="1:18" x14ac:dyDescent="0.2">
      <c r="A183" s="3" t="s">
        <v>3</v>
      </c>
      <c r="E183" s="2" t="s">
        <v>88</v>
      </c>
    </row>
    <row r="184" spans="1:18" x14ac:dyDescent="0.2">
      <c r="A184" t="s">
        <v>1</v>
      </c>
      <c r="E184" s="1" t="s">
        <v>0</v>
      </c>
    </row>
    <row r="185" spans="1:18" ht="12.75" customHeight="1" x14ac:dyDescent="0.2">
      <c r="A185" s="12" t="s">
        <v>25</v>
      </c>
      <c r="B185" s="12"/>
      <c r="C185" s="14" t="s">
        <v>87</v>
      </c>
      <c r="D185" s="12"/>
      <c r="E185" s="13" t="s">
        <v>86</v>
      </c>
      <c r="F185" s="12"/>
      <c r="G185" s="12"/>
      <c r="H185" s="12"/>
      <c r="I185" s="11">
        <f>0+Q185</f>
        <v>0</v>
      </c>
      <c r="O185">
        <f>0+R185</f>
        <v>0</v>
      </c>
      <c r="Q185">
        <f>0+I186+I190+I194+I198+I202+I206+I210+I214+I218+I222+I226</f>
        <v>0</v>
      </c>
      <c r="R185">
        <f>0+O186+O190+O194+O198+O202+O206+O210+O214+O218+O222+O226</f>
        <v>0</v>
      </c>
    </row>
    <row r="186" spans="1:18" ht="25.5" x14ac:dyDescent="0.2">
      <c r="A186" s="9" t="s">
        <v>12</v>
      </c>
      <c r="B186" s="10" t="s">
        <v>85</v>
      </c>
      <c r="C186" s="10" t="s">
        <v>84</v>
      </c>
      <c r="D186" s="9" t="s">
        <v>0</v>
      </c>
      <c r="E186" s="8" t="s">
        <v>83</v>
      </c>
      <c r="F186" s="7" t="s">
        <v>49</v>
      </c>
      <c r="G186" s="6">
        <v>16.11</v>
      </c>
      <c r="H186" s="5">
        <v>0</v>
      </c>
      <c r="I186" s="5">
        <f>ROUND(ROUND(H186,2)*ROUND(G186,3),2)</f>
        <v>0</v>
      </c>
      <c r="O186">
        <f>(I186*21)/100</f>
        <v>0</v>
      </c>
      <c r="P186" t="s">
        <v>6</v>
      </c>
    </row>
    <row r="187" spans="1:18" ht="25.5" x14ac:dyDescent="0.2">
      <c r="A187" s="4" t="s">
        <v>5</v>
      </c>
      <c r="E187" s="1" t="s">
        <v>82</v>
      </c>
    </row>
    <row r="188" spans="1:18" x14ac:dyDescent="0.2">
      <c r="A188" s="3" t="s">
        <v>3</v>
      </c>
      <c r="E188" s="2" t="s">
        <v>81</v>
      </c>
    </row>
    <row r="189" spans="1:18" ht="51" x14ac:dyDescent="0.2">
      <c r="A189" t="s">
        <v>1</v>
      </c>
      <c r="E189" s="1" t="s">
        <v>80</v>
      </c>
    </row>
    <row r="190" spans="1:18" ht="25.5" x14ac:dyDescent="0.2">
      <c r="A190" s="9" t="s">
        <v>12</v>
      </c>
      <c r="B190" s="10" t="s">
        <v>79</v>
      </c>
      <c r="C190" s="10" t="s">
        <v>78</v>
      </c>
      <c r="D190" s="9" t="s">
        <v>0</v>
      </c>
      <c r="E190" s="8" t="s">
        <v>77</v>
      </c>
      <c r="F190" s="7" t="s">
        <v>60</v>
      </c>
      <c r="G190" s="6">
        <v>1</v>
      </c>
      <c r="H190" s="5">
        <v>0</v>
      </c>
      <c r="I190" s="5">
        <f>ROUND(ROUND(H190,2)*ROUND(G190,3),2)</f>
        <v>0</v>
      </c>
      <c r="O190">
        <f>(I190*21)/100</f>
        <v>0</v>
      </c>
      <c r="P190" t="s">
        <v>6</v>
      </c>
    </row>
    <row r="191" spans="1:18" x14ac:dyDescent="0.2">
      <c r="A191" s="4" t="s">
        <v>5</v>
      </c>
      <c r="E191" s="1" t="s">
        <v>76</v>
      </c>
    </row>
    <row r="192" spans="1:18" x14ac:dyDescent="0.2">
      <c r="A192" s="3" t="s">
        <v>3</v>
      </c>
      <c r="E192" s="2" t="s">
        <v>75</v>
      </c>
    </row>
    <row r="193" spans="1:16" x14ac:dyDescent="0.2">
      <c r="A193" t="s">
        <v>1</v>
      </c>
      <c r="E193" s="1" t="s">
        <v>0</v>
      </c>
    </row>
    <row r="194" spans="1:16" x14ac:dyDescent="0.2">
      <c r="A194" s="9" t="s">
        <v>12</v>
      </c>
      <c r="B194" s="10" t="s">
        <v>74</v>
      </c>
      <c r="C194" s="10" t="s">
        <v>73</v>
      </c>
      <c r="D194" s="9" t="s">
        <v>0</v>
      </c>
      <c r="E194" s="8" t="s">
        <v>72</v>
      </c>
      <c r="F194" s="7" t="s">
        <v>49</v>
      </c>
      <c r="G194" s="6">
        <v>6.3449999999999998</v>
      </c>
      <c r="H194" s="5">
        <v>0</v>
      </c>
      <c r="I194" s="5">
        <f>ROUND(ROUND(H194,2)*ROUND(G194,3),2)</f>
        <v>0</v>
      </c>
      <c r="O194">
        <f>(I194*21)/100</f>
        <v>0</v>
      </c>
      <c r="P194" t="s">
        <v>6</v>
      </c>
    </row>
    <row r="195" spans="1:16" ht="25.5" x14ac:dyDescent="0.2">
      <c r="A195" s="4" t="s">
        <v>5</v>
      </c>
      <c r="E195" s="1" t="s">
        <v>71</v>
      </c>
    </row>
    <row r="196" spans="1:16" x14ac:dyDescent="0.2">
      <c r="A196" s="3" t="s">
        <v>3</v>
      </c>
      <c r="E196" s="2" t="s">
        <v>70</v>
      </c>
    </row>
    <row r="197" spans="1:16" x14ac:dyDescent="0.2">
      <c r="A197" t="s">
        <v>1</v>
      </c>
      <c r="E197" s="1" t="s">
        <v>69</v>
      </c>
    </row>
    <row r="198" spans="1:16" x14ac:dyDescent="0.2">
      <c r="A198" s="9" t="s">
        <v>12</v>
      </c>
      <c r="B198" s="10" t="s">
        <v>68</v>
      </c>
      <c r="C198" s="10" t="s">
        <v>67</v>
      </c>
      <c r="D198" s="9" t="s">
        <v>0</v>
      </c>
      <c r="E198" s="8" t="s">
        <v>66</v>
      </c>
      <c r="F198" s="7" t="s">
        <v>60</v>
      </c>
      <c r="G198" s="6">
        <v>1</v>
      </c>
      <c r="H198" s="5">
        <v>0</v>
      </c>
      <c r="I198" s="5">
        <f>ROUND(ROUND(H198,2)*ROUND(G198,3),2)</f>
        <v>0</v>
      </c>
      <c r="O198">
        <f>(I198*21)/100</f>
        <v>0</v>
      </c>
      <c r="P198" t="s">
        <v>6</v>
      </c>
    </row>
    <row r="199" spans="1:16" ht="38.25" x14ac:dyDescent="0.2">
      <c r="A199" s="4" t="s">
        <v>5</v>
      </c>
      <c r="E199" s="1" t="s">
        <v>65</v>
      </c>
    </row>
    <row r="200" spans="1:16" x14ac:dyDescent="0.2">
      <c r="A200" s="3" t="s">
        <v>3</v>
      </c>
      <c r="E200" s="2" t="s">
        <v>64</v>
      </c>
    </row>
    <row r="201" spans="1:16" x14ac:dyDescent="0.2">
      <c r="A201" t="s">
        <v>1</v>
      </c>
      <c r="E201" s="1" t="s">
        <v>0</v>
      </c>
    </row>
    <row r="202" spans="1:16" x14ac:dyDescent="0.2">
      <c r="A202" s="9" t="s">
        <v>12</v>
      </c>
      <c r="B202" s="10" t="s">
        <v>63</v>
      </c>
      <c r="C202" s="10" t="s">
        <v>62</v>
      </c>
      <c r="D202" s="9" t="s">
        <v>0</v>
      </c>
      <c r="E202" s="8" t="s">
        <v>61</v>
      </c>
      <c r="F202" s="7" t="s">
        <v>60</v>
      </c>
      <c r="G202" s="6">
        <v>1</v>
      </c>
      <c r="H202" s="5">
        <v>0</v>
      </c>
      <c r="I202" s="5">
        <f>ROUND(ROUND(H202,2)*ROUND(G202,3),2)</f>
        <v>0</v>
      </c>
      <c r="O202">
        <f>(I202*21)/100</f>
        <v>0</v>
      </c>
      <c r="P202" t="s">
        <v>6</v>
      </c>
    </row>
    <row r="203" spans="1:16" ht="25.5" x14ac:dyDescent="0.2">
      <c r="A203" s="4" t="s">
        <v>5</v>
      </c>
      <c r="E203" s="1" t="s">
        <v>59</v>
      </c>
    </row>
    <row r="204" spans="1:16" x14ac:dyDescent="0.2">
      <c r="A204" s="3" t="s">
        <v>3</v>
      </c>
      <c r="E204" s="2" t="s">
        <v>58</v>
      </c>
    </row>
    <row r="205" spans="1:16" x14ac:dyDescent="0.2">
      <c r="A205" t="s">
        <v>1</v>
      </c>
      <c r="E205" s="1" t="s">
        <v>0</v>
      </c>
    </row>
    <row r="206" spans="1:16" x14ac:dyDescent="0.2">
      <c r="A206" s="9" t="s">
        <v>12</v>
      </c>
      <c r="B206" s="10" t="s">
        <v>57</v>
      </c>
      <c r="C206" s="10" t="s">
        <v>56</v>
      </c>
      <c r="D206" s="9" t="s">
        <v>0</v>
      </c>
      <c r="E206" s="8" t="s">
        <v>55</v>
      </c>
      <c r="F206" s="7" t="s">
        <v>49</v>
      </c>
      <c r="G206" s="6">
        <v>16.87</v>
      </c>
      <c r="H206" s="5">
        <v>0</v>
      </c>
      <c r="I206" s="5">
        <f>ROUND(ROUND(H206,2)*ROUND(G206,3),2)</f>
        <v>0</v>
      </c>
      <c r="O206">
        <f>(I206*21)/100</f>
        <v>0</v>
      </c>
      <c r="P206" t="s">
        <v>6</v>
      </c>
    </row>
    <row r="207" spans="1:16" ht="25.5" x14ac:dyDescent="0.2">
      <c r="A207" s="4" t="s">
        <v>5</v>
      </c>
      <c r="E207" s="1" t="s">
        <v>54</v>
      </c>
    </row>
    <row r="208" spans="1:16" x14ac:dyDescent="0.2">
      <c r="A208" s="3" t="s">
        <v>3</v>
      </c>
      <c r="E208" s="2" t="s">
        <v>53</v>
      </c>
    </row>
    <row r="209" spans="1:16" ht="25.5" x14ac:dyDescent="0.2">
      <c r="A209" t="s">
        <v>1</v>
      </c>
      <c r="E209" s="1" t="s">
        <v>46</v>
      </c>
    </row>
    <row r="210" spans="1:16" x14ac:dyDescent="0.2">
      <c r="A210" s="9" t="s">
        <v>12</v>
      </c>
      <c r="B210" s="10" t="s">
        <v>52</v>
      </c>
      <c r="C210" s="10" t="s">
        <v>51</v>
      </c>
      <c r="D210" s="9" t="s">
        <v>0</v>
      </c>
      <c r="E210" s="8" t="s">
        <v>50</v>
      </c>
      <c r="F210" s="7" t="s">
        <v>49</v>
      </c>
      <c r="G210" s="6">
        <v>60.12</v>
      </c>
      <c r="H210" s="5">
        <v>0</v>
      </c>
      <c r="I210" s="5">
        <f>ROUND(ROUND(H210,2)*ROUND(G210,3),2)</f>
        <v>0</v>
      </c>
      <c r="O210">
        <f>(I210*21)/100</f>
        <v>0</v>
      </c>
      <c r="P210" t="s">
        <v>6</v>
      </c>
    </row>
    <row r="211" spans="1:16" ht="25.5" x14ac:dyDescent="0.2">
      <c r="A211" s="4" t="s">
        <v>5</v>
      </c>
      <c r="E211" s="1" t="s">
        <v>48</v>
      </c>
    </row>
    <row r="212" spans="1:16" x14ac:dyDescent="0.2">
      <c r="A212" s="3" t="s">
        <v>3</v>
      </c>
      <c r="E212" s="2" t="s">
        <v>47</v>
      </c>
    </row>
    <row r="213" spans="1:16" ht="25.5" x14ac:dyDescent="0.2">
      <c r="A213" t="s">
        <v>1</v>
      </c>
      <c r="E213" s="1" t="s">
        <v>46</v>
      </c>
    </row>
    <row r="214" spans="1:16" x14ac:dyDescent="0.2">
      <c r="A214" s="9" t="s">
        <v>12</v>
      </c>
      <c r="B214" s="10" t="s">
        <v>45</v>
      </c>
      <c r="C214" s="10" t="s">
        <v>44</v>
      </c>
      <c r="D214" s="9" t="s">
        <v>0</v>
      </c>
      <c r="E214" s="8" t="s">
        <v>43</v>
      </c>
      <c r="F214" s="7" t="s">
        <v>7</v>
      </c>
      <c r="G214" s="6">
        <v>2.407</v>
      </c>
      <c r="H214" s="5">
        <v>0</v>
      </c>
      <c r="I214" s="5">
        <f>ROUND(ROUND(H214,2)*ROUND(G214,3),2)</f>
        <v>0</v>
      </c>
      <c r="O214">
        <f>(I214*21)/100</f>
        <v>0</v>
      </c>
      <c r="P214" t="s">
        <v>6</v>
      </c>
    </row>
    <row r="215" spans="1:16" ht="25.5" x14ac:dyDescent="0.2">
      <c r="A215" s="4" t="s">
        <v>5</v>
      </c>
      <c r="E215" s="1" t="s">
        <v>42</v>
      </c>
    </row>
    <row r="216" spans="1:16" ht="38.25" x14ac:dyDescent="0.2">
      <c r="A216" s="3" t="s">
        <v>3</v>
      </c>
      <c r="E216" s="2" t="s">
        <v>41</v>
      </c>
    </row>
    <row r="217" spans="1:16" x14ac:dyDescent="0.2">
      <c r="A217" t="s">
        <v>1</v>
      </c>
      <c r="E217" s="1" t="s">
        <v>0</v>
      </c>
    </row>
    <row r="218" spans="1:16" ht="25.5" x14ac:dyDescent="0.2">
      <c r="A218" s="9" t="s">
        <v>12</v>
      </c>
      <c r="B218" s="10" t="s">
        <v>40</v>
      </c>
      <c r="C218" s="10" t="s">
        <v>39</v>
      </c>
      <c r="D218" s="9" t="s">
        <v>0</v>
      </c>
      <c r="E218" s="8" t="s">
        <v>38</v>
      </c>
      <c r="F218" s="7" t="s">
        <v>7</v>
      </c>
      <c r="G218" s="6">
        <v>2.407</v>
      </c>
      <c r="H218" s="5">
        <v>0</v>
      </c>
      <c r="I218" s="5">
        <f>ROUND(ROUND(H218,2)*ROUND(G218,3),2)</f>
        <v>0</v>
      </c>
      <c r="O218">
        <f>(I218*21)/100</f>
        <v>0</v>
      </c>
      <c r="P218" t="s">
        <v>6</v>
      </c>
    </row>
    <row r="219" spans="1:16" ht="25.5" x14ac:dyDescent="0.2">
      <c r="A219" s="4" t="s">
        <v>5</v>
      </c>
      <c r="E219" s="1" t="s">
        <v>37</v>
      </c>
    </row>
    <row r="220" spans="1:16" x14ac:dyDescent="0.2">
      <c r="A220" s="3" t="s">
        <v>3</v>
      </c>
      <c r="E220" s="2" t="s">
        <v>36</v>
      </c>
    </row>
    <row r="221" spans="1:16" x14ac:dyDescent="0.2">
      <c r="A221" t="s">
        <v>1</v>
      </c>
      <c r="E221" s="1" t="s">
        <v>0</v>
      </c>
    </row>
    <row r="222" spans="1:16" x14ac:dyDescent="0.2">
      <c r="A222" s="9" t="s">
        <v>12</v>
      </c>
      <c r="B222" s="10" t="s">
        <v>35</v>
      </c>
      <c r="C222" s="10" t="s">
        <v>34</v>
      </c>
      <c r="D222" s="9" t="s">
        <v>0</v>
      </c>
      <c r="E222" s="8" t="s">
        <v>33</v>
      </c>
      <c r="F222" s="7" t="s">
        <v>7</v>
      </c>
      <c r="G222" s="6">
        <v>69.802999999999997</v>
      </c>
      <c r="H222" s="5">
        <v>0</v>
      </c>
      <c r="I222" s="5">
        <f>ROUND(ROUND(H222,2)*ROUND(G222,3),2)</f>
        <v>0</v>
      </c>
      <c r="O222">
        <f>(I222*21)/100</f>
        <v>0</v>
      </c>
      <c r="P222" t="s">
        <v>6</v>
      </c>
    </row>
    <row r="223" spans="1:16" ht="25.5" x14ac:dyDescent="0.2">
      <c r="A223" s="4" t="s">
        <v>5</v>
      </c>
      <c r="E223" s="1" t="s">
        <v>32</v>
      </c>
    </row>
    <row r="224" spans="1:16" x14ac:dyDescent="0.2">
      <c r="A224" s="3" t="s">
        <v>3</v>
      </c>
      <c r="E224" s="2" t="s">
        <v>31</v>
      </c>
    </row>
    <row r="225" spans="1:18" x14ac:dyDescent="0.2">
      <c r="A225" t="s">
        <v>1</v>
      </c>
      <c r="E225" s="1" t="s">
        <v>0</v>
      </c>
    </row>
    <row r="226" spans="1:18" x14ac:dyDescent="0.2">
      <c r="A226" s="9" t="s">
        <v>12</v>
      </c>
      <c r="B226" s="10" t="s">
        <v>30</v>
      </c>
      <c r="C226" s="10" t="s">
        <v>29</v>
      </c>
      <c r="D226" s="9" t="s">
        <v>0</v>
      </c>
      <c r="E226" s="8" t="s">
        <v>28</v>
      </c>
      <c r="F226" s="7" t="s">
        <v>7</v>
      </c>
      <c r="G226" s="30">
        <v>2.1960000000000002</v>
      </c>
      <c r="H226" s="5">
        <v>0</v>
      </c>
      <c r="I226" s="5">
        <f>ROUND(ROUND(H226,2)*ROUND(G226,3),2)</f>
        <v>0</v>
      </c>
      <c r="O226">
        <f>(I226*21)/100</f>
        <v>0</v>
      </c>
      <c r="P226" t="s">
        <v>6</v>
      </c>
    </row>
    <row r="227" spans="1:18" ht="38.25" x14ac:dyDescent="0.2">
      <c r="A227" s="4" t="s">
        <v>5</v>
      </c>
      <c r="E227" s="1" t="s">
        <v>27</v>
      </c>
    </row>
    <row r="228" spans="1:18" x14ac:dyDescent="0.2">
      <c r="A228" s="3" t="s">
        <v>3</v>
      </c>
      <c r="E228" s="2" t="s">
        <v>0</v>
      </c>
    </row>
    <row r="229" spans="1:18" ht="76.5" x14ac:dyDescent="0.2">
      <c r="A229" t="s">
        <v>1</v>
      </c>
      <c r="E229" s="1" t="s">
        <v>26</v>
      </c>
    </row>
    <row r="230" spans="1:18" ht="12.75" customHeight="1" x14ac:dyDescent="0.2">
      <c r="A230" s="12" t="s">
        <v>25</v>
      </c>
      <c r="B230" s="12"/>
      <c r="C230" s="14" t="s">
        <v>24</v>
      </c>
      <c r="D230" s="12"/>
      <c r="E230" s="13" t="s">
        <v>23</v>
      </c>
      <c r="F230" s="12"/>
      <c r="G230" s="12"/>
      <c r="H230" s="12"/>
      <c r="I230" s="11">
        <f>0+Q230</f>
        <v>0</v>
      </c>
      <c r="O230">
        <f>0+R230</f>
        <v>0</v>
      </c>
      <c r="Q230">
        <f>0+I231+I235+I239+I243</f>
        <v>0</v>
      </c>
      <c r="R230">
        <f>0+O231+O235+O239+O243</f>
        <v>0</v>
      </c>
    </row>
    <row r="231" spans="1:18" ht="25.5" x14ac:dyDescent="0.2">
      <c r="A231" s="9" t="s">
        <v>12</v>
      </c>
      <c r="B231" s="10" t="s">
        <v>22</v>
      </c>
      <c r="C231" s="10" t="s">
        <v>21</v>
      </c>
      <c r="D231" s="9" t="s">
        <v>0</v>
      </c>
      <c r="E231" s="8" t="s">
        <v>4</v>
      </c>
      <c r="F231" s="7" t="s">
        <v>7</v>
      </c>
      <c r="G231" s="6">
        <v>1.8480000000000001</v>
      </c>
      <c r="H231" s="5">
        <v>0</v>
      </c>
      <c r="I231" s="5">
        <f>ROUND(ROUND(H231,2)*ROUND(G231,3),2)</f>
        <v>0</v>
      </c>
      <c r="O231">
        <f>(I231*21)/100</f>
        <v>0</v>
      </c>
      <c r="P231" t="s">
        <v>6</v>
      </c>
    </row>
    <row r="232" spans="1:18" ht="25.5" x14ac:dyDescent="0.2">
      <c r="A232" s="4" t="s">
        <v>5</v>
      </c>
      <c r="E232" s="1" t="s">
        <v>4</v>
      </c>
    </row>
    <row r="233" spans="1:18" ht="38.25" x14ac:dyDescent="0.2">
      <c r="A233" s="3" t="s">
        <v>3</v>
      </c>
      <c r="E233" s="2" t="s">
        <v>20</v>
      </c>
    </row>
    <row r="234" spans="1:18" x14ac:dyDescent="0.2">
      <c r="A234" t="s">
        <v>1</v>
      </c>
      <c r="E234" s="1" t="s">
        <v>0</v>
      </c>
    </row>
    <row r="235" spans="1:18" ht="25.5" x14ac:dyDescent="0.2">
      <c r="A235" s="9" t="s">
        <v>12</v>
      </c>
      <c r="B235" s="10" t="s">
        <v>19</v>
      </c>
      <c r="C235" s="10" t="s">
        <v>18</v>
      </c>
      <c r="D235" s="9" t="s">
        <v>0</v>
      </c>
      <c r="E235" s="8" t="s">
        <v>17</v>
      </c>
      <c r="F235" s="7" t="s">
        <v>7</v>
      </c>
      <c r="G235" s="6">
        <v>4.4999999999999998E-2</v>
      </c>
      <c r="H235" s="5">
        <v>0</v>
      </c>
      <c r="I235" s="5">
        <f>ROUND(ROUND(H235,2)*ROUND(G235,3),2)</f>
        <v>0</v>
      </c>
      <c r="O235">
        <f>(I235*21)/100</f>
        <v>0</v>
      </c>
      <c r="P235" t="s">
        <v>6</v>
      </c>
    </row>
    <row r="236" spans="1:18" ht="25.5" x14ac:dyDescent="0.2">
      <c r="A236" s="4" t="s">
        <v>5</v>
      </c>
      <c r="E236" s="1" t="s">
        <v>17</v>
      </c>
    </row>
    <row r="237" spans="1:18" x14ac:dyDescent="0.2">
      <c r="A237" s="3" t="s">
        <v>3</v>
      </c>
      <c r="E237" s="2" t="s">
        <v>16</v>
      </c>
    </row>
    <row r="238" spans="1:18" x14ac:dyDescent="0.2">
      <c r="A238" t="s">
        <v>1</v>
      </c>
      <c r="E238" s="1" t="s">
        <v>0</v>
      </c>
    </row>
    <row r="239" spans="1:18" x14ac:dyDescent="0.2">
      <c r="A239" s="9" t="s">
        <v>12</v>
      </c>
      <c r="B239" s="10" t="s">
        <v>15</v>
      </c>
      <c r="C239" s="10" t="s">
        <v>10</v>
      </c>
      <c r="D239" s="9" t="s">
        <v>0</v>
      </c>
      <c r="E239" s="8" t="s">
        <v>14</v>
      </c>
      <c r="F239" s="7" t="s">
        <v>7</v>
      </c>
      <c r="G239" s="6">
        <v>0.34599999999999997</v>
      </c>
      <c r="H239" s="5">
        <v>0</v>
      </c>
      <c r="I239" s="5">
        <f>ROUND(ROUND(H239,2)*ROUND(G239,3),2)</f>
        <v>0</v>
      </c>
      <c r="O239">
        <f>(I239*21)/100</f>
        <v>0</v>
      </c>
      <c r="P239" t="s">
        <v>6</v>
      </c>
    </row>
    <row r="240" spans="1:18" x14ac:dyDescent="0.2">
      <c r="A240" s="4" t="s">
        <v>5</v>
      </c>
      <c r="E240" s="1" t="s">
        <v>14</v>
      </c>
    </row>
    <row r="241" spans="1:16" x14ac:dyDescent="0.2">
      <c r="A241" s="3" t="s">
        <v>3</v>
      </c>
      <c r="E241" s="2" t="s">
        <v>13</v>
      </c>
    </row>
    <row r="242" spans="1:16" x14ac:dyDescent="0.2">
      <c r="A242" t="s">
        <v>1</v>
      </c>
      <c r="E242" s="1" t="s">
        <v>0</v>
      </c>
    </row>
    <row r="243" spans="1:16" ht="25.5" x14ac:dyDescent="0.2">
      <c r="A243" s="9" t="s">
        <v>12</v>
      </c>
      <c r="B243" s="10" t="s">
        <v>11</v>
      </c>
      <c r="C243" s="10" t="s">
        <v>10</v>
      </c>
      <c r="D243" s="9" t="s">
        <v>9</v>
      </c>
      <c r="E243" s="8" t="s">
        <v>8</v>
      </c>
      <c r="F243" s="7" t="s">
        <v>7</v>
      </c>
      <c r="G243" s="6">
        <v>4.7E-2</v>
      </c>
      <c r="H243" s="5">
        <v>0</v>
      </c>
      <c r="I243" s="5">
        <f>ROUND(ROUND(H243,2)*ROUND(G243,3),2)</f>
        <v>0</v>
      </c>
      <c r="O243">
        <f>(I243*21)/100</f>
        <v>0</v>
      </c>
      <c r="P243" t="s">
        <v>6</v>
      </c>
    </row>
    <row r="244" spans="1:16" ht="25.5" x14ac:dyDescent="0.2">
      <c r="A244" s="4" t="s">
        <v>5</v>
      </c>
      <c r="E244" s="1" t="s">
        <v>4</v>
      </c>
    </row>
    <row r="245" spans="1:16" x14ac:dyDescent="0.2">
      <c r="A245" s="3" t="s">
        <v>3</v>
      </c>
      <c r="E245" s="2" t="s">
        <v>2</v>
      </c>
    </row>
    <row r="246" spans="1:16" x14ac:dyDescent="0.2">
      <c r="A246" t="s">
        <v>1</v>
      </c>
      <c r="E246" s="1" t="s">
        <v>0</v>
      </c>
    </row>
  </sheetData>
  <mergeCells count="11">
    <mergeCell ref="A6:A7"/>
    <mergeCell ref="B6:B7"/>
    <mergeCell ref="C6:C7"/>
    <mergeCell ref="D6:D7"/>
    <mergeCell ref="E6:E7"/>
    <mergeCell ref="F6:F7"/>
    <mergeCell ref="G6:G7"/>
    <mergeCell ref="H6:I6"/>
    <mergeCell ref="C3:D3"/>
    <mergeCell ref="C4:D4"/>
    <mergeCell ref="C5:D5"/>
  </mergeCells>
  <pageMargins left="0.75" right="0.75" top="1" bottom="1" header="0.5" footer="0.5"/>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01-14-01.1_PS 01-14-01.1 A</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Pokorný Radek</cp:lastModifiedBy>
  <dcterms:created xsi:type="dcterms:W3CDTF">2018-10-19T09:39:04Z</dcterms:created>
  <dcterms:modified xsi:type="dcterms:W3CDTF">2018-10-25T12:15:52Z</dcterms:modified>
</cp:coreProperties>
</file>