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416" windowWidth="20736" windowHeight="2004"/>
  </bookViews>
  <sheets>
    <sheet name="Krycí list" sheetId="1" r:id="rId1"/>
    <sheet name="Rekapitulace" sheetId="2" r:id="rId2"/>
    <sheet name="Položkový rozpočet" sheetId="3" r:id="rId3"/>
  </sheets>
  <definedNames>
    <definedName name="_xlnm.Print_Titles" localSheetId="2">'Položkový rozpočet'!$1:$6</definedName>
    <definedName name="_xlnm.Print_Titles" localSheetId="1">Rekapitulace!$1:$6</definedName>
    <definedName name="_xlnm.Print_Area" localSheetId="2">'Položkový rozpočet'!$A$1:$I$1047</definedName>
    <definedName name="_xlnm.Print_Area" localSheetId="1">Rekapitulace!$A$1:$J$87</definedName>
  </definedNames>
  <calcPr calcId="125725"/>
</workbook>
</file>

<file path=xl/calcChain.xml><?xml version="1.0" encoding="utf-8"?>
<calcChain xmlns="http://schemas.openxmlformats.org/spreadsheetml/2006/main">
  <c r="I86" i="2"/>
  <c r="I1035" i="3" l="1"/>
  <c r="G1035"/>
  <c r="I1034" l="1"/>
  <c r="G1034"/>
  <c r="I1033"/>
  <c r="G1033"/>
  <c r="I1030"/>
  <c r="G1030"/>
  <c r="I1016"/>
  <c r="G1016"/>
  <c r="I1017"/>
  <c r="G1017"/>
  <c r="I1013"/>
  <c r="G1013"/>
  <c r="I1010"/>
  <c r="G1010"/>
  <c r="I1019"/>
  <c r="G1019"/>
  <c r="I1018"/>
  <c r="G1018"/>
  <c r="I995"/>
  <c r="G995"/>
  <c r="I994"/>
  <c r="G994"/>
  <c r="I993"/>
  <c r="G993"/>
  <c r="I982"/>
  <c r="G982"/>
  <c r="I987"/>
  <c r="G987"/>
  <c r="I981"/>
  <c r="G981"/>
  <c r="I985"/>
  <c r="G985"/>
  <c r="I992"/>
  <c r="G992"/>
  <c r="I989"/>
  <c r="G989"/>
  <c r="I918"/>
  <c r="G918"/>
  <c r="I770"/>
  <c r="G770"/>
  <c r="I921" l="1"/>
  <c r="G921"/>
  <c r="I920"/>
  <c r="G920"/>
  <c r="I919"/>
  <c r="G919"/>
  <c r="I917"/>
  <c r="G917"/>
  <c r="I916"/>
  <c r="G916"/>
  <c r="I910"/>
  <c r="G910"/>
  <c r="G857"/>
  <c r="I762"/>
  <c r="G762"/>
  <c r="I759"/>
  <c r="G759"/>
  <c r="I867"/>
  <c r="G867"/>
  <c r="I864"/>
  <c r="G864"/>
  <c r="I848"/>
  <c r="G848"/>
  <c r="I816"/>
  <c r="G816"/>
  <c r="I799"/>
  <c r="G799"/>
  <c r="I911"/>
  <c r="G911"/>
  <c r="I769"/>
  <c r="G769"/>
  <c r="I768"/>
  <c r="G768"/>
  <c r="I767"/>
  <c r="G767"/>
  <c r="I766"/>
  <c r="G766"/>
  <c r="I765"/>
  <c r="G765"/>
  <c r="I758"/>
  <c r="G758"/>
  <c r="I731"/>
  <c r="G731"/>
  <c r="I740"/>
  <c r="G740"/>
  <c r="I739"/>
  <c r="G739"/>
  <c r="I738"/>
  <c r="G738"/>
  <c r="I737"/>
  <c r="G737"/>
  <c r="I736"/>
  <c r="G736"/>
  <c r="I735"/>
  <c r="G735"/>
  <c r="I734"/>
  <c r="G734"/>
  <c r="G690"/>
  <c r="I690"/>
  <c r="I696"/>
  <c r="G696"/>
  <c r="I695"/>
  <c r="G695"/>
  <c r="I694"/>
  <c r="G694"/>
  <c r="I693"/>
  <c r="G693"/>
  <c r="I692"/>
  <c r="G692"/>
  <c r="I691"/>
  <c r="G691"/>
  <c r="I687"/>
  <c r="G687"/>
  <c r="I685"/>
  <c r="G685"/>
  <c r="I857" l="1"/>
  <c r="I442" l="1"/>
  <c r="G442"/>
  <c r="I441"/>
  <c r="G441"/>
  <c r="I440"/>
  <c r="G440"/>
  <c r="I439"/>
  <c r="G439"/>
  <c r="I438"/>
  <c r="G438"/>
  <c r="I437"/>
  <c r="G437"/>
  <c r="I436"/>
  <c r="G436"/>
  <c r="I435"/>
  <c r="G435"/>
  <c r="I434"/>
  <c r="G434"/>
  <c r="I431"/>
  <c r="G431"/>
  <c r="I429"/>
  <c r="G429"/>
  <c r="I357"/>
  <c r="G357"/>
  <c r="I356"/>
  <c r="G356"/>
  <c r="I355"/>
  <c r="G355"/>
  <c r="I354"/>
  <c r="G354"/>
  <c r="I353"/>
  <c r="G353"/>
  <c r="I352"/>
  <c r="G352"/>
  <c r="I351"/>
  <c r="G351"/>
  <c r="I350"/>
  <c r="G350"/>
  <c r="I349"/>
  <c r="G349"/>
  <c r="I346"/>
  <c r="G346"/>
  <c r="I344"/>
  <c r="G344"/>
  <c r="I259" l="1"/>
  <c r="G259"/>
  <c r="I263" l="1"/>
  <c r="G263"/>
  <c r="I262"/>
  <c r="G262"/>
  <c r="I261"/>
  <c r="G261"/>
  <c r="I260"/>
  <c r="G260"/>
  <c r="I258"/>
  <c r="G258"/>
  <c r="I257"/>
  <c r="G257"/>
  <c r="I256"/>
  <c r="G256"/>
  <c r="I255"/>
  <c r="G255"/>
  <c r="I252"/>
  <c r="G252"/>
  <c r="I250"/>
  <c r="G250"/>
  <c r="I162"/>
  <c r="G162"/>
  <c r="G163"/>
  <c r="I163"/>
  <c r="G164"/>
  <c r="I164"/>
  <c r="I165"/>
  <c r="G165"/>
  <c r="I161"/>
  <c r="G161"/>
  <c r="I160"/>
  <c r="G160"/>
  <c r="I159"/>
  <c r="G159"/>
  <c r="I158"/>
  <c r="G158"/>
  <c r="I155"/>
  <c r="G155"/>
  <c r="I153"/>
  <c r="G153"/>
  <c r="I68"/>
  <c r="G68"/>
  <c r="I69"/>
  <c r="G69"/>
  <c r="I64"/>
  <c r="G64"/>
  <c r="I60" l="1"/>
  <c r="G60"/>
  <c r="I70"/>
  <c r="G70"/>
  <c r="I67" l="1"/>
  <c r="G67"/>
  <c r="I66"/>
  <c r="G66"/>
  <c r="I65"/>
  <c r="G65"/>
  <c r="I63"/>
  <c r="G63"/>
  <c r="I58" l="1"/>
  <c r="G58"/>
  <c r="I1044" l="1"/>
  <c r="G1044"/>
  <c r="I1043"/>
  <c r="G1043"/>
  <c r="I1042"/>
  <c r="I1041"/>
  <c r="I878"/>
  <c r="G878"/>
  <c r="A62" i="2"/>
  <c r="A61"/>
  <c r="A60"/>
  <c r="A59"/>
  <c r="G1041" i="3"/>
  <c r="I1028"/>
  <c r="G1028"/>
  <c r="I1025"/>
  <c r="G1025"/>
  <c r="I1004"/>
  <c r="G1004"/>
  <c r="I1008"/>
  <c r="G1008"/>
  <c r="I1007"/>
  <c r="G1007"/>
  <c r="I1006"/>
  <c r="G1006"/>
  <c r="I1005"/>
  <c r="I1003"/>
  <c r="G1003"/>
  <c r="I1002"/>
  <c r="G1002"/>
  <c r="I979"/>
  <c r="G979"/>
  <c r="I978"/>
  <c r="G978"/>
  <c r="I976"/>
  <c r="G976"/>
  <c r="I974"/>
  <c r="G974"/>
  <c r="I972"/>
  <c r="G972"/>
  <c r="I1020" l="1"/>
  <c r="I60" i="2" s="1"/>
  <c r="I1045" i="3"/>
  <c r="I62" i="2" s="1"/>
  <c r="I1036" i="3"/>
  <c r="I61" i="2" s="1"/>
  <c r="G1045" i="3"/>
  <c r="G62" i="2" s="1"/>
  <c r="G1036" i="3"/>
  <c r="G61" i="2" s="1"/>
  <c r="G1005" i="3"/>
  <c r="G1020" s="1"/>
  <c r="G943"/>
  <c r="I977"/>
  <c r="G977"/>
  <c r="I970"/>
  <c r="G970"/>
  <c r="I967"/>
  <c r="G967"/>
  <c r="I943"/>
  <c r="A49" i="2"/>
  <c r="A48"/>
  <c r="I937" i="3"/>
  <c r="I936"/>
  <c r="G936"/>
  <c r="I934"/>
  <c r="G932"/>
  <c r="I931"/>
  <c r="G931"/>
  <c r="G928"/>
  <c r="I908"/>
  <c r="G908"/>
  <c r="G907"/>
  <c r="G906"/>
  <c r="I905"/>
  <c r="G905"/>
  <c r="I904"/>
  <c r="G904"/>
  <c r="I903"/>
  <c r="G903"/>
  <c r="I902"/>
  <c r="G902"/>
  <c r="G60" i="2" l="1"/>
  <c r="I997" i="3"/>
  <c r="I59" i="2" s="1"/>
  <c r="I65" s="1"/>
  <c r="G938" i="3"/>
  <c r="G49" i="2" s="1"/>
  <c r="G997" i="3"/>
  <c r="G59" i="2" s="1"/>
  <c r="I938" i="3"/>
  <c r="I49" i="2" s="1"/>
  <c r="I907" i="3"/>
  <c r="I906"/>
  <c r="G65" i="2" l="1"/>
  <c r="I901" i="3"/>
  <c r="G901"/>
  <c r="I899"/>
  <c r="G899"/>
  <c r="I893"/>
  <c r="G893"/>
  <c r="I923" l="1"/>
  <c r="I48" i="2" s="1"/>
  <c r="I52" s="1"/>
  <c r="G923" i="3"/>
  <c r="G48" i="2" s="1"/>
  <c r="G52" s="1"/>
  <c r="A41"/>
  <c r="A40"/>
  <c r="A39"/>
  <c r="A38"/>
  <c r="A37"/>
  <c r="A36"/>
  <c r="A35"/>
  <c r="A34"/>
  <c r="A33"/>
  <c r="A32"/>
  <c r="A31"/>
  <c r="G877" i="3"/>
  <c r="I887"/>
  <c r="I886"/>
  <c r="G886"/>
  <c r="I884"/>
  <c r="I876"/>
  <c r="G876"/>
  <c r="G873"/>
  <c r="I862"/>
  <c r="G862"/>
  <c r="I861"/>
  <c r="G861"/>
  <c r="I860"/>
  <c r="G860"/>
  <c r="I856"/>
  <c r="G856"/>
  <c r="I855"/>
  <c r="G855"/>
  <c r="I888" l="1"/>
  <c r="I41" i="2" s="1"/>
  <c r="G888" i="3"/>
  <c r="G41" i="2" s="1"/>
  <c r="G858" i="3"/>
  <c r="I858"/>
  <c r="G859"/>
  <c r="I859"/>
  <c r="I846"/>
  <c r="G846"/>
  <c r="I845"/>
  <c r="G845"/>
  <c r="I844"/>
  <c r="G844"/>
  <c r="G843"/>
  <c r="I843"/>
  <c r="I841"/>
  <c r="G841"/>
  <c r="I826"/>
  <c r="G831"/>
  <c r="I831"/>
  <c r="I833"/>
  <c r="G835"/>
  <c r="I835"/>
  <c r="G809"/>
  <c r="G812"/>
  <c r="I812"/>
  <c r="G813"/>
  <c r="I817"/>
  <c r="G819"/>
  <c r="I819"/>
  <c r="I820"/>
  <c r="G796"/>
  <c r="G792"/>
  <c r="G795"/>
  <c r="I795"/>
  <c r="I800"/>
  <c r="G802"/>
  <c r="I802"/>
  <c r="I803"/>
  <c r="I786"/>
  <c r="I785"/>
  <c r="G785"/>
  <c r="I783"/>
  <c r="G781"/>
  <c r="I780"/>
  <c r="G780"/>
  <c r="G777"/>
  <c r="G754"/>
  <c r="G753"/>
  <c r="I752"/>
  <c r="G752"/>
  <c r="G746"/>
  <c r="I746"/>
  <c r="G747"/>
  <c r="I747"/>
  <c r="G748"/>
  <c r="I748"/>
  <c r="G751"/>
  <c r="I751"/>
  <c r="G755"/>
  <c r="I755"/>
  <c r="G756"/>
  <c r="I756"/>
  <c r="I729"/>
  <c r="G729"/>
  <c r="I728"/>
  <c r="G728"/>
  <c r="I727"/>
  <c r="G727"/>
  <c r="G726"/>
  <c r="I725"/>
  <c r="G725"/>
  <c r="I724"/>
  <c r="G724"/>
  <c r="I721"/>
  <c r="G721"/>
  <c r="G850" l="1"/>
  <c r="G39" i="2" s="1"/>
  <c r="I868" i="3"/>
  <c r="I40" i="2" s="1"/>
  <c r="G868" i="3"/>
  <c r="G40" i="2" s="1"/>
  <c r="I850" i="3"/>
  <c r="I39" i="2" s="1"/>
  <c r="G772" i="3"/>
  <c r="G34" i="2" s="1"/>
  <c r="I787" i="3"/>
  <c r="I35" i="2" s="1"/>
  <c r="G787" i="3"/>
  <c r="G35" i="2" s="1"/>
  <c r="G804" i="3"/>
  <c r="G36" i="2" s="1"/>
  <c r="I821" i="3"/>
  <c r="I37" i="2" s="1"/>
  <c r="I804" i="3"/>
  <c r="I36" i="2" s="1"/>
  <c r="G821" i="3"/>
  <c r="G37" i="2" s="1"/>
  <c r="I836" i="3"/>
  <c r="I38" i="2" s="1"/>
  <c r="G836" i="3"/>
  <c r="G38" i="2" s="1"/>
  <c r="I753" i="3"/>
  <c r="I754"/>
  <c r="I726"/>
  <c r="I772" l="1"/>
  <c r="I34" i="2" s="1"/>
  <c r="I720" i="3"/>
  <c r="G720"/>
  <c r="I719"/>
  <c r="G719"/>
  <c r="G741" l="1"/>
  <c r="G33" i="2" s="1"/>
  <c r="I741" i="3"/>
  <c r="I33" i="2" s="1"/>
  <c r="I713" i="3"/>
  <c r="I712"/>
  <c r="G712"/>
  <c r="I710"/>
  <c r="I708"/>
  <c r="G708"/>
  <c r="I706"/>
  <c r="G706"/>
  <c r="I705"/>
  <c r="G705"/>
  <c r="G702"/>
  <c r="G505"/>
  <c r="G528"/>
  <c r="G556"/>
  <c r="G591"/>
  <c r="I682"/>
  <c r="G682"/>
  <c r="I681"/>
  <c r="G681"/>
  <c r="I680"/>
  <c r="G680"/>
  <c r="I679"/>
  <c r="G679"/>
  <c r="I678"/>
  <c r="G678"/>
  <c r="I683"/>
  <c r="G683"/>
  <c r="I677"/>
  <c r="G677"/>
  <c r="I674"/>
  <c r="G674"/>
  <c r="G673"/>
  <c r="G672"/>
  <c r="I671"/>
  <c r="G671"/>
  <c r="I670"/>
  <c r="G670"/>
  <c r="I669"/>
  <c r="G669"/>
  <c r="I668"/>
  <c r="G668"/>
  <c r="I667"/>
  <c r="G667"/>
  <c r="I666"/>
  <c r="G666"/>
  <c r="I665"/>
  <c r="G665"/>
  <c r="I664"/>
  <c r="G664"/>
  <c r="G676"/>
  <c r="G675"/>
  <c r="I661"/>
  <c r="G661"/>
  <c r="I660"/>
  <c r="G660"/>
  <c r="I658"/>
  <c r="G658"/>
  <c r="I656"/>
  <c r="G656"/>
  <c r="I650"/>
  <c r="G650"/>
  <c r="G714" l="1"/>
  <c r="G32" i="2" s="1"/>
  <c r="I714" i="3"/>
  <c r="I32" i="2" s="1"/>
  <c r="I673" i="3"/>
  <c r="I672"/>
  <c r="I675"/>
  <c r="I676"/>
  <c r="G624"/>
  <c r="I654"/>
  <c r="G654"/>
  <c r="I651"/>
  <c r="G651"/>
  <c r="I649"/>
  <c r="G649"/>
  <c r="I624"/>
  <c r="A24" i="2"/>
  <c r="A23"/>
  <c r="A22"/>
  <c r="A21"/>
  <c r="I607" i="3"/>
  <c r="G607"/>
  <c r="I618"/>
  <c r="I617"/>
  <c r="G617"/>
  <c r="I615"/>
  <c r="I609"/>
  <c r="G609"/>
  <c r="G608"/>
  <c r="G604"/>
  <c r="I697" l="1"/>
  <c r="I31" i="2" s="1"/>
  <c r="I44" s="1"/>
  <c r="G697" i="3"/>
  <c r="G31" i="2" s="1"/>
  <c r="G44" s="1"/>
  <c r="G619" i="3"/>
  <c r="G24" i="2" s="1"/>
  <c r="I619" i="3"/>
  <c r="I24" i="2" s="1"/>
  <c r="G587" i="3" l="1"/>
  <c r="G466" l="1"/>
  <c r="G585"/>
  <c r="G581"/>
  <c r="G583"/>
  <c r="G573"/>
  <c r="G569"/>
  <c r="G572"/>
  <c r="I572"/>
  <c r="G575"/>
  <c r="G577"/>
  <c r="G579"/>
  <c r="G590"/>
  <c r="I590"/>
  <c r="G592"/>
  <c r="G593"/>
  <c r="I594"/>
  <c r="G596"/>
  <c r="I596"/>
  <c r="G597"/>
  <c r="I597"/>
  <c r="I598"/>
  <c r="I563"/>
  <c r="G552"/>
  <c r="G550"/>
  <c r="G546"/>
  <c r="G542"/>
  <c r="G545"/>
  <c r="I545"/>
  <c r="G548"/>
  <c r="G555"/>
  <c r="I555"/>
  <c r="G557"/>
  <c r="G558"/>
  <c r="I559"/>
  <c r="G561"/>
  <c r="I561"/>
  <c r="G562"/>
  <c r="I562"/>
  <c r="I536"/>
  <c r="G529"/>
  <c r="G518"/>
  <c r="G521"/>
  <c r="I521"/>
  <c r="G522"/>
  <c r="G524"/>
  <c r="G527"/>
  <c r="I527"/>
  <c r="G530"/>
  <c r="G531"/>
  <c r="I532"/>
  <c r="G534"/>
  <c r="I534"/>
  <c r="G535"/>
  <c r="I535"/>
  <c r="G506"/>
  <c r="G501"/>
  <c r="G499"/>
  <c r="I485"/>
  <c r="G485"/>
  <c r="I479"/>
  <c r="G479"/>
  <c r="I477"/>
  <c r="G477"/>
  <c r="I476"/>
  <c r="G476"/>
  <c r="I480"/>
  <c r="G480"/>
  <c r="I475"/>
  <c r="G475"/>
  <c r="I469"/>
  <c r="G469"/>
  <c r="I466"/>
  <c r="G486" l="1"/>
  <c r="G537"/>
  <c r="G21" i="2" s="1"/>
  <c r="I486" i="3"/>
  <c r="G564"/>
  <c r="G22" i="2" s="1"/>
  <c r="G599" i="3"/>
  <c r="G23" i="2" s="1"/>
  <c r="I537" i="3"/>
  <c r="I21" i="2" s="1"/>
  <c r="I564" i="3"/>
  <c r="I22" i="2" s="1"/>
  <c r="I599" i="3"/>
  <c r="I23" i="2" s="1"/>
  <c r="I460" i="3"/>
  <c r="I459"/>
  <c r="G459"/>
  <c r="I457"/>
  <c r="I455"/>
  <c r="G455"/>
  <c r="I453"/>
  <c r="G453"/>
  <c r="I452"/>
  <c r="G452"/>
  <c r="G449"/>
  <c r="I427"/>
  <c r="G427"/>
  <c r="I426"/>
  <c r="G426"/>
  <c r="I423"/>
  <c r="G423"/>
  <c r="G425"/>
  <c r="G424"/>
  <c r="I422"/>
  <c r="G422"/>
  <c r="G421"/>
  <c r="I421"/>
  <c r="I420"/>
  <c r="G420"/>
  <c r="I417"/>
  <c r="G417"/>
  <c r="I416"/>
  <c r="G416"/>
  <c r="I415"/>
  <c r="G415"/>
  <c r="I414"/>
  <c r="G414"/>
  <c r="I413"/>
  <c r="G413"/>
  <c r="I412"/>
  <c r="G412"/>
  <c r="G381"/>
  <c r="I410"/>
  <c r="G410"/>
  <c r="I407"/>
  <c r="G407"/>
  <c r="I406"/>
  <c r="G406"/>
  <c r="I381"/>
  <c r="I375"/>
  <c r="I374"/>
  <c r="G374"/>
  <c r="I372"/>
  <c r="I370"/>
  <c r="G370"/>
  <c r="I368"/>
  <c r="G368"/>
  <c r="I367"/>
  <c r="G367"/>
  <c r="G364"/>
  <c r="I341"/>
  <c r="G341"/>
  <c r="I461" l="1"/>
  <c r="G444"/>
  <c r="G461"/>
  <c r="I376"/>
  <c r="G376"/>
  <c r="I424"/>
  <c r="I425"/>
  <c r="I338"/>
  <c r="G338"/>
  <c r="I335"/>
  <c r="G335"/>
  <c r="I342"/>
  <c r="G342"/>
  <c r="I340"/>
  <c r="G340"/>
  <c r="I339"/>
  <c r="G339"/>
  <c r="G337"/>
  <c r="G336"/>
  <c r="I334"/>
  <c r="G334"/>
  <c r="G333"/>
  <c r="I333"/>
  <c r="G332"/>
  <c r="I332"/>
  <c r="I331"/>
  <c r="G331"/>
  <c r="I330"/>
  <c r="G330"/>
  <c r="G329"/>
  <c r="I329"/>
  <c r="I328"/>
  <c r="G328"/>
  <c r="I327"/>
  <c r="G327"/>
  <c r="I326"/>
  <c r="G326"/>
  <c r="I322"/>
  <c r="G322"/>
  <c r="I321"/>
  <c r="G321"/>
  <c r="I319"/>
  <c r="G319"/>
  <c r="I318"/>
  <c r="G318"/>
  <c r="I444" l="1"/>
  <c r="I336"/>
  <c r="I337"/>
  <c r="G287" l="1"/>
  <c r="I316"/>
  <c r="G316"/>
  <c r="I313"/>
  <c r="G313"/>
  <c r="I312"/>
  <c r="G312"/>
  <c r="I287"/>
  <c r="I281"/>
  <c r="I280"/>
  <c r="G280"/>
  <c r="I278"/>
  <c r="I276"/>
  <c r="G276"/>
  <c r="I274"/>
  <c r="G274"/>
  <c r="I273"/>
  <c r="G273"/>
  <c r="G270"/>
  <c r="I239"/>
  <c r="G239"/>
  <c r="I238"/>
  <c r="G238"/>
  <c r="I248"/>
  <c r="G248"/>
  <c r="I247"/>
  <c r="G247"/>
  <c r="I246"/>
  <c r="G246"/>
  <c r="G245"/>
  <c r="I245"/>
  <c r="G244"/>
  <c r="I244"/>
  <c r="I235"/>
  <c r="G235"/>
  <c r="I237"/>
  <c r="G237"/>
  <c r="I236"/>
  <c r="G236"/>
  <c r="I234"/>
  <c r="G234"/>
  <c r="I243"/>
  <c r="G243"/>
  <c r="G242"/>
  <c r="G241"/>
  <c r="G240"/>
  <c r="I230"/>
  <c r="G230"/>
  <c r="I229"/>
  <c r="G229"/>
  <c r="I225"/>
  <c r="G225"/>
  <c r="I224"/>
  <c r="G224"/>
  <c r="I223"/>
  <c r="G223"/>
  <c r="I222"/>
  <c r="G222"/>
  <c r="I221"/>
  <c r="G221"/>
  <c r="I220"/>
  <c r="G220"/>
  <c r="I359" l="1"/>
  <c r="I282"/>
  <c r="G359"/>
  <c r="G282"/>
  <c r="I240"/>
  <c r="I241"/>
  <c r="I242"/>
  <c r="G189" l="1"/>
  <c r="I218"/>
  <c r="G218"/>
  <c r="I215"/>
  <c r="G215"/>
  <c r="I214"/>
  <c r="G214"/>
  <c r="I189"/>
  <c r="I183"/>
  <c r="I182"/>
  <c r="G182"/>
  <c r="I180"/>
  <c r="I178"/>
  <c r="G178"/>
  <c r="I176"/>
  <c r="G176"/>
  <c r="I175"/>
  <c r="G175"/>
  <c r="G172"/>
  <c r="I147"/>
  <c r="G147"/>
  <c r="I146"/>
  <c r="G146"/>
  <c r="I145"/>
  <c r="G145"/>
  <c r="I151"/>
  <c r="G151"/>
  <c r="I150"/>
  <c r="G150"/>
  <c r="I149"/>
  <c r="G149"/>
  <c r="I148"/>
  <c r="G148"/>
  <c r="I184" l="1"/>
  <c r="G265"/>
  <c r="I265"/>
  <c r="G184"/>
  <c r="I144"/>
  <c r="G144"/>
  <c r="I143"/>
  <c r="G143"/>
  <c r="G142"/>
  <c r="G141"/>
  <c r="G140"/>
  <c r="I136"/>
  <c r="G136"/>
  <c r="I135"/>
  <c r="G135"/>
  <c r="I131"/>
  <c r="G131"/>
  <c r="I126"/>
  <c r="G126"/>
  <c r="I130"/>
  <c r="G130"/>
  <c r="I125"/>
  <c r="G125"/>
  <c r="G94"/>
  <c r="I123"/>
  <c r="G123"/>
  <c r="I120"/>
  <c r="G120"/>
  <c r="I119"/>
  <c r="G119"/>
  <c r="I94"/>
  <c r="I88"/>
  <c r="I87"/>
  <c r="G87"/>
  <c r="I85"/>
  <c r="I83"/>
  <c r="G83"/>
  <c r="I81"/>
  <c r="G81"/>
  <c r="I80"/>
  <c r="G80"/>
  <c r="G77"/>
  <c r="G53"/>
  <c r="I53"/>
  <c r="I52"/>
  <c r="G52"/>
  <c r="I51"/>
  <c r="G51"/>
  <c r="I50"/>
  <c r="G50"/>
  <c r="I49"/>
  <c r="G49"/>
  <c r="I55"/>
  <c r="G55"/>
  <c r="I54"/>
  <c r="G54"/>
  <c r="I56"/>
  <c r="G56"/>
  <c r="G48"/>
  <c r="G47"/>
  <c r="G46"/>
  <c r="I45"/>
  <c r="G45"/>
  <c r="G44"/>
  <c r="G43"/>
  <c r="I42"/>
  <c r="G42"/>
  <c r="I41"/>
  <c r="G41"/>
  <c r="G167" l="1"/>
  <c r="I89"/>
  <c r="G89"/>
  <c r="I140"/>
  <c r="I141"/>
  <c r="I142"/>
  <c r="I47"/>
  <c r="I48"/>
  <c r="I46"/>
  <c r="I43"/>
  <c r="I44"/>
  <c r="I167" l="1"/>
  <c r="I39"/>
  <c r="G39"/>
  <c r="I36"/>
  <c r="G36"/>
  <c r="I35"/>
  <c r="G35"/>
  <c r="I72" l="1"/>
  <c r="I10"/>
  <c r="G10"/>
  <c r="G72" s="1"/>
  <c r="A20" i="2" l="1"/>
  <c r="A19"/>
  <c r="A18"/>
  <c r="A17"/>
  <c r="A16"/>
  <c r="A15"/>
  <c r="A14"/>
  <c r="A13"/>
  <c r="G507" i="3"/>
  <c r="I510"/>
  <c r="G510"/>
  <c r="I512" l="1"/>
  <c r="I511"/>
  <c r="G511"/>
  <c r="I508"/>
  <c r="I504"/>
  <c r="G504"/>
  <c r="G497"/>
  <c r="G495"/>
  <c r="I494"/>
  <c r="G494"/>
  <c r="I513" l="1"/>
  <c r="I20" i="2" s="1"/>
  <c r="G491" i="3"/>
  <c r="G513" s="1"/>
  <c r="G18" i="2" l="1"/>
  <c r="I18"/>
  <c r="G20"/>
  <c r="I19"/>
  <c r="G19"/>
  <c r="I17" l="1"/>
  <c r="G17"/>
  <c r="G16"/>
  <c r="I16"/>
  <c r="I15" l="1"/>
  <c r="G15"/>
  <c r="I14" l="1"/>
  <c r="G14"/>
  <c r="G13" l="1"/>
  <c r="I13" l="1"/>
  <c r="A12" l="1"/>
  <c r="G12" l="1"/>
  <c r="I12"/>
  <c r="A11" l="1"/>
  <c r="I11" l="1"/>
  <c r="G11"/>
  <c r="J44" i="1" l="1"/>
  <c r="R45" l="1"/>
  <c r="R35" l="1"/>
  <c r="J35"/>
  <c r="E35"/>
  <c r="E9"/>
  <c r="A10" i="2" l="1"/>
  <c r="G10" l="1"/>
  <c r="I10"/>
  <c r="E26" i="1"/>
  <c r="E5"/>
  <c r="B3" i="2"/>
  <c r="F3"/>
  <c r="A9"/>
  <c r="G9" l="1"/>
  <c r="G27" s="1"/>
  <c r="G68" s="1"/>
  <c r="I9"/>
  <c r="I27" s="1"/>
  <c r="I68" s="1"/>
  <c r="E41" i="1" s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<sst xmlns="http://schemas.openxmlformats.org/spreadsheetml/2006/main" count="2290" uniqueCount="1269">
  <si>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</si>
  <si>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</si>
  <si>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</si>
  <si>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</si>
  <si>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</si>
  <si>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</si>
  <si>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</si>
  <si>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</si>
  <si>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</si>
  <si>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</si>
  <si>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</si>
  <si>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</si>
  <si>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</si>
  <si>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</si>
  <si>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</si>
  <si>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</si>
  <si>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</si>
  <si>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</si>
  <si>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</si>
  <si>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</si>
  <si>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</si>
  <si>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</si>
  <si>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</si>
  <si>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</si>
  <si>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</si>
  <si>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</si>
  <si>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</si>
  <si>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</si>
  <si>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</si>
  <si>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</si>
  <si>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</si>
  <si>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</si>
  <si>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</si>
  <si>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</si>
  <si>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</si>
  <si>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</si>
  <si>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</si>
  <si>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</si>
  <si>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</si>
  <si>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</si>
  <si>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</si>
  <si>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</si>
  <si>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</si>
  <si>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</si>
  <si>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</si>
  <si>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</si>
  <si>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</si>
  <si>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</si>
  <si>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</si>
  <si>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</si>
  <si>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</si>
  <si>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</si>
  <si>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</si>
  <si>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</si>
  <si>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</si>
  <si>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</si>
  <si>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</si>
  <si>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</si>
  <si>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</si>
  <si>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</si>
  <si>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</si>
  <si>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</si>
  <si>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</si>
  <si>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</si>
  <si>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</si>
  <si>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</si>
  <si>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>Objednatel:</t>
  </si>
  <si>
    <t>Zhotovitel:</t>
  </si>
  <si>
    <t>Datum:</t>
  </si>
  <si>
    <t>Kód položky</t>
  </si>
  <si>
    <t>Popis</t>
  </si>
  <si>
    <t>MJ</t>
  </si>
  <si>
    <t>POLOŽKOVÝ ROZPOČET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</si>
  <si>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</si>
  <si>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</si>
  <si>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</si>
  <si>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</si>
  <si>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</si>
  <si>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</si>
  <si>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</si>
  <si>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</si>
  <si>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P.1</t>
  </si>
  <si>
    <t>P.2</t>
  </si>
  <si>
    <t>P.3</t>
  </si>
  <si>
    <t>P.4</t>
  </si>
  <si>
    <t>Mezisoučet pomocného materiálu a prací</t>
  </si>
  <si>
    <t>Roman Michoněk</t>
  </si>
  <si>
    <t>bm</t>
  </si>
  <si>
    <t>P.5</t>
  </si>
  <si>
    <t>Poznámka:</t>
  </si>
  <si>
    <t>P.6</t>
  </si>
  <si>
    <t>P.7</t>
  </si>
  <si>
    <t>Mezisoučet všech zařízení</t>
  </si>
  <si>
    <t>Dílenská dokumentace - příprava do výroby (opozicování potrubí VZT, dořešení detailů apod.)</t>
  </si>
  <si>
    <t>doplnění do dokumentace skutečného stavu reálně dodané typy a označení jednotlivých zařízení</t>
  </si>
  <si>
    <t>Ostatní náklady - Pomocný materiál a práce</t>
  </si>
  <si>
    <t>Kruhové vzduchotechnické potrubí ze spirálově vinutých trub a tvarových kusů opatřených dvoubřitým těsněním z gumy,</t>
  </si>
  <si>
    <t>R240001001</t>
  </si>
  <si>
    <t>R240001002</t>
  </si>
  <si>
    <t>R240001003</t>
  </si>
  <si>
    <t>R240001004</t>
  </si>
  <si>
    <t>R240001005</t>
  </si>
  <si>
    <t>R240002001</t>
  </si>
  <si>
    <t>R240002002</t>
  </si>
  <si>
    <t>R240002003</t>
  </si>
  <si>
    <t>kg</t>
  </si>
  <si>
    <t>Cenová soustava vlastní.</t>
  </si>
  <si>
    <t>bal</t>
  </si>
  <si>
    <t>R240002004</t>
  </si>
  <si>
    <t>R240002005</t>
  </si>
  <si>
    <t>R240002006</t>
  </si>
  <si>
    <t>R240002007</t>
  </si>
  <si>
    <t>Navržená jednotka splňuje Nařízení komise (EU) č. 1253/2014 (požadavky na EKODESIGN větracích jednotek - ErP 2018).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</si>
  <si>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</si>
  <si>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které se zasouvá do sebe, třída těsnosti D, provedení pozink.</t>
  </si>
  <si>
    <t xml:space="preserve">Čtyřhranné VZT potrubí pozink. sk. I., tř. těsnosti I. - 40% tvarovek </t>
  </si>
  <si>
    <t>R240003001</t>
  </si>
  <si>
    <t>R240003002</t>
  </si>
  <si>
    <t>R240003003</t>
  </si>
  <si>
    <t>R240003004</t>
  </si>
  <si>
    <t>R240003005</t>
  </si>
  <si>
    <t>R240003006</t>
  </si>
  <si>
    <t>R240003007</t>
  </si>
  <si>
    <t>R240004001</t>
  </si>
  <si>
    <t xml:space="preserve"> - ø125mm, 30% tvarovek </t>
  </si>
  <si>
    <t xml:space="preserve"> - ø100mm, 30% tvarovek </t>
  </si>
  <si>
    <t>Ohebná hliníková hadice ø100mm, balení po 10bm</t>
  </si>
  <si>
    <t>P.8</t>
  </si>
  <si>
    <t>P.9</t>
  </si>
  <si>
    <r>
      <t>Dveřní mřížka 400x150mm, odstín přírodní elox (dvě mřížky na jedny dveře)</t>
    </r>
    <r>
      <rPr>
        <sz val="8"/>
        <color rgb="FF800080"/>
        <rFont val="Arial"/>
        <family val="2"/>
        <charset val="238"/>
      </rPr>
      <t xml:space="preserve"> </t>
    </r>
  </si>
  <si>
    <t>Správa železnic, s.o., Dlážděná 1003/7, 110 00 Praha 1</t>
  </si>
  <si>
    <t>Přívodní část:</t>
  </si>
  <si>
    <t>Odvodní část:</t>
  </si>
  <si>
    <t>Přívodní čtyřhranná vyústka s regulací 300x150mm, montáž do potrubí</t>
  </si>
  <si>
    <t>Přívodní vyústka do kruhového potrubí s regulací 425x75mm, montáž do potrubí</t>
  </si>
  <si>
    <t>Přívodní talířový ventil ø125mm vč. montážní zdeře</t>
  </si>
  <si>
    <t>Přívodní talířový ventil ø160mm vč. montážní zdeře</t>
  </si>
  <si>
    <t>Přívodní talířový ventil ø100mm vč. montážní zdeře</t>
  </si>
  <si>
    <t>Odvodní talířový ventil ø125mm vč. montážní zdeře</t>
  </si>
  <si>
    <t>Odvodní talířový ventil ø100mm vč. montážní zdeře</t>
  </si>
  <si>
    <t>Tepelná izolace tl. 60mm s pozink. oplechováním (rozvod ve venkovním prostředí)</t>
  </si>
  <si>
    <t>Tepelně-požární izolace s Al. polepem - odolnost 30minut, oboustranná (rozvod vedené v půdním prostoru)</t>
  </si>
  <si>
    <t xml:space="preserve"> - ø250mm, 30% tvarovek </t>
  </si>
  <si>
    <t xml:space="preserve"> - ø200mm, 30% tvarovek </t>
  </si>
  <si>
    <t xml:space="preserve"> - ø160mm, 30% tvarovek </t>
  </si>
  <si>
    <t>(počítáno při rekuperaci s parametry odvodního vzduchu z vnitřního prostoru ti=20°C, vlhkost 40%)</t>
  </si>
  <si>
    <t>Ohebná hadice ø200mm s tepelně-hlukovou izolací tl. 25mm, hutnost 16kg/m3, balení po 10m</t>
  </si>
  <si>
    <t xml:space="preserve"> - dodáváno v balení: role o rozměru šířky 1,5m x délka 12m</t>
  </si>
  <si>
    <t>Rozvod chladu vč. montáže komunikačního kabelu a závěsného materiálu</t>
  </si>
  <si>
    <t>Cu potrubí opatřené kaučukovou izolací, vč. samolepící pásky, izolačních, závěsných pouzder</t>
  </si>
  <si>
    <t>Oplechování rozvodu chladu vedeného ve venkovním prostředí (cca 2bm)</t>
  </si>
  <si>
    <t>Montáž zařízení, uvedení do provozu, zkouška těsnosti, založení evidenční knihy, CHL zařízení, zaškolení obsluhy</t>
  </si>
  <si>
    <t>R240005001</t>
  </si>
  <si>
    <t>R240006001</t>
  </si>
  <si>
    <t>R240007001</t>
  </si>
  <si>
    <t>R240008001</t>
  </si>
  <si>
    <t>R240009001</t>
  </si>
  <si>
    <t>R240010001</t>
  </si>
  <si>
    <t>R240011001</t>
  </si>
  <si>
    <t>R240012001</t>
  </si>
  <si>
    <t>R240004002</t>
  </si>
  <si>
    <t>R240004003</t>
  </si>
  <si>
    <t>R240004004</t>
  </si>
  <si>
    <t>R240004005</t>
  </si>
  <si>
    <t>R240004006</t>
  </si>
  <si>
    <t>R240004007</t>
  </si>
  <si>
    <t>R240005002</t>
  </si>
  <si>
    <t>R240005003</t>
  </si>
  <si>
    <t>R240005004</t>
  </si>
  <si>
    <t>R240005010</t>
  </si>
  <si>
    <t>R240005011</t>
  </si>
  <si>
    <t>R240005012</t>
  </si>
  <si>
    <t>R240005013</t>
  </si>
  <si>
    <t>R240005014</t>
  </si>
  <si>
    <t>R240005015</t>
  </si>
  <si>
    <t>R240005016</t>
  </si>
  <si>
    <t>R240005017</t>
  </si>
  <si>
    <t>R240005018</t>
  </si>
  <si>
    <t>R240005019</t>
  </si>
  <si>
    <t>R240005020</t>
  </si>
  <si>
    <t>R240005021</t>
  </si>
  <si>
    <t>R240005022</t>
  </si>
  <si>
    <t>R240005023</t>
  </si>
  <si>
    <t>R240005024</t>
  </si>
  <si>
    <t>R240005025</t>
  </si>
  <si>
    <t>R240005026</t>
  </si>
  <si>
    <t>R240005027</t>
  </si>
  <si>
    <t>Ohebná hliníková hadice ø125mm, balení po 10bm</t>
  </si>
  <si>
    <t>R240003008</t>
  </si>
  <si>
    <t>R240006002</t>
  </si>
  <si>
    <t>R240006003</t>
  </si>
  <si>
    <t>R240006004</t>
  </si>
  <si>
    <t>R240006005</t>
  </si>
  <si>
    <t>R240006006</t>
  </si>
  <si>
    <t>R240006007</t>
  </si>
  <si>
    <t>Venkovní chladící jednotka Qch(nom)=12,1kW (chladivo R32), rozsah chlazení Qch=4,8-14,16kW</t>
  </si>
  <si>
    <t xml:space="preserve"> - rozměry jednotky - hloubka x výška x šířka 330 x 1380 x 950 mm</t>
  </si>
  <si>
    <t>Řídící box/modul pro napojení chlazení na nadřazenou regulaci MaR, regulace dle přívodní teploty ve VZT potrubí</t>
  </si>
  <si>
    <t xml:space="preserve"> - součástí dodávky modulu je čidlo na plynu a kapalině + čidlo přívodního vzduchu</t>
  </si>
  <si>
    <t>Regulační klapka čtyřhranná 250x250mm, ruční, provedení pozink.</t>
  </si>
  <si>
    <t>Tepelná samolepící kaučuková izolace tl. 15mm bez fólie, povrch izolace v černé barvě</t>
  </si>
  <si>
    <t xml:space="preserve"> - izoloace potrubí a ditribučních boxů nad akustickým podhledem v hale</t>
  </si>
  <si>
    <t>R240007002</t>
  </si>
  <si>
    <t>R240007003</t>
  </si>
  <si>
    <t>R240007004</t>
  </si>
  <si>
    <t>R240007005</t>
  </si>
  <si>
    <t>R240007006</t>
  </si>
  <si>
    <t>R240007007</t>
  </si>
  <si>
    <t>R240007008</t>
  </si>
  <si>
    <t>R240007009</t>
  </si>
  <si>
    <t>R240007010</t>
  </si>
  <si>
    <t>Tepelná samolepící kaučuková izolace tl. 15mm s fólií (s pokoveným polyesterovým povlakem)</t>
  </si>
  <si>
    <t>R240008002</t>
  </si>
  <si>
    <t>R240008003</t>
  </si>
  <si>
    <t>Elektronická deska PI485 sloužící pro převod komunikace chlazení do protokolu RS485, montáž do venk. jednotky</t>
  </si>
  <si>
    <t>R240008004</t>
  </si>
  <si>
    <t>R240007011</t>
  </si>
  <si>
    <t>R240007012</t>
  </si>
  <si>
    <t>R240007013</t>
  </si>
  <si>
    <t>R240007014</t>
  </si>
  <si>
    <t>R240007015</t>
  </si>
  <si>
    <t>R240007016</t>
  </si>
  <si>
    <t>R240007017</t>
  </si>
  <si>
    <t>R240007018</t>
  </si>
  <si>
    <t>R240008006</t>
  </si>
  <si>
    <t>R240008007</t>
  </si>
  <si>
    <t>R240008008</t>
  </si>
  <si>
    <t>R240009002</t>
  </si>
  <si>
    <t>R240009003</t>
  </si>
  <si>
    <t>R240009004</t>
  </si>
  <si>
    <t>R240009005</t>
  </si>
  <si>
    <t>R240009006</t>
  </si>
  <si>
    <t>R240009007</t>
  </si>
  <si>
    <t>R240009008</t>
  </si>
  <si>
    <t>R240010002</t>
  </si>
  <si>
    <t>R240010003</t>
  </si>
  <si>
    <t>R240010004</t>
  </si>
  <si>
    <t>R240010005</t>
  </si>
  <si>
    <t>R240010006</t>
  </si>
  <si>
    <t>R240010007</t>
  </si>
  <si>
    <t>Venkovní chladící jednotka Qch(nom)=14,6kW (chladivo R32), rozsah chlazení Qch=5,8-15,77kW</t>
  </si>
  <si>
    <t>R240011002</t>
  </si>
  <si>
    <t>R240011003</t>
  </si>
  <si>
    <t>R240011004</t>
  </si>
  <si>
    <t>R240011005</t>
  </si>
  <si>
    <t>R240011006</t>
  </si>
  <si>
    <t>R240011007</t>
  </si>
  <si>
    <t>R240012002</t>
  </si>
  <si>
    <t>R240012003</t>
  </si>
  <si>
    <t>R240012004</t>
  </si>
  <si>
    <t>Vnitřní kazetová jednotka Qch=4,5kW vč. čelního panelu o rozměru 620x620mm</t>
  </si>
  <si>
    <t>R240012005</t>
  </si>
  <si>
    <t>Vnitřní kazetová jednotka Qch=3,6kW vč. čelního panelu o rozměru 620x620mm</t>
  </si>
  <si>
    <t>R240012006</t>
  </si>
  <si>
    <t>R240012007</t>
  </si>
  <si>
    <t xml:space="preserve"> - rozměr jednotky 570x256x570mm (Š x V x H), hluk Lwa=52/50/46dBA (vysoké / střední / nízké otáčky)</t>
  </si>
  <si>
    <t xml:space="preserve"> - rozměr jednotky 570x214x570mm (Š x V x H), hluk Lwa=51/48/45dBA (vysoké / střední / nízké otáčky)</t>
  </si>
  <si>
    <t>Kabelový ovladač k vnitřní kazetové jednotky s českým jazykem vč. propojovací kabeláže</t>
  </si>
  <si>
    <t>R240012008</t>
  </si>
  <si>
    <t>R240012009</t>
  </si>
  <si>
    <t>R240001006</t>
  </si>
  <si>
    <t>R240001007</t>
  </si>
  <si>
    <t>R240001008</t>
  </si>
  <si>
    <t>R240001009</t>
  </si>
  <si>
    <t>R240001010</t>
  </si>
  <si>
    <t>R240001011</t>
  </si>
  <si>
    <t>R240001012</t>
  </si>
  <si>
    <t>R240001013</t>
  </si>
  <si>
    <t>R240001014</t>
  </si>
  <si>
    <t>R240001015</t>
  </si>
  <si>
    <t>R240001016</t>
  </si>
  <si>
    <t>R240001017</t>
  </si>
  <si>
    <t>R240001018</t>
  </si>
  <si>
    <t>R240001019</t>
  </si>
  <si>
    <t>R240001020</t>
  </si>
  <si>
    <t>R240001021</t>
  </si>
  <si>
    <t>R240001022</t>
  </si>
  <si>
    <t>R240001023</t>
  </si>
  <si>
    <t>R240001024</t>
  </si>
  <si>
    <t>R240001025</t>
  </si>
  <si>
    <t>R240001026</t>
  </si>
  <si>
    <t>R240001029</t>
  </si>
  <si>
    <t>R240001030</t>
  </si>
  <si>
    <t>R240007019</t>
  </si>
  <si>
    <t>R240007020</t>
  </si>
  <si>
    <t>R240012010</t>
  </si>
  <si>
    <t>R240012011</t>
  </si>
  <si>
    <t>Rozbočovač chladiva max 22,4kW</t>
  </si>
  <si>
    <t>D.2.2-700 Vzduchotechnika</t>
  </si>
  <si>
    <t>Dokumentace skutečného provedení stavby vč. vypracování dokladové části VZT a CHL zařízení,</t>
  </si>
  <si>
    <t xml:space="preserve"> - izoloace potrubí v technické místnosti</t>
  </si>
  <si>
    <t>Doprava, svislá přeprava, lešení, plošina, jeřáb</t>
  </si>
  <si>
    <t>Dílenská dokumentace přesného umístění a vyspecifikování požárních prostupů v objektu</t>
  </si>
  <si>
    <t>P.10</t>
  </si>
  <si>
    <t>Rekonstrukce výpravní budovy Ostrava-Vítkovice</t>
  </si>
  <si>
    <t>SO 04-71-01 Výpravní budova</t>
  </si>
  <si>
    <t>servisní strana PRAVÁ viz výkres (provedení ověřit před objednáním), složení jednotky:</t>
  </si>
  <si>
    <t xml:space="preserve"> - uzavírací klapka těsná s přípravou na servopohon</t>
  </si>
  <si>
    <t xml:space="preserve"> - filtr vzduchu kapsový (třída filtrace M5)</t>
  </si>
  <si>
    <t xml:space="preserve"> - rotační entalpický rekuperátor viz přívodní část</t>
  </si>
  <si>
    <t>Řídící systém MaR a veškeré komponenty vč. potřebné kabeláže jsou součástí dodávky profese MaR viz samostatný projekt.</t>
  </si>
  <si>
    <t>Sestavná větrací jednotka s rotačním rekuperátorem, instalace po komorách do světlíku - nevytápěný prostor,</t>
  </si>
  <si>
    <t xml:space="preserve"> - koncový díl pro připojení potrubí 450x450mm vč. tlumící manžety</t>
  </si>
  <si>
    <t xml:space="preserve"> Pi(motoru)=0,78kW/4A/230V, v pracovním bodě Pi=500W/230V</t>
  </si>
  <si>
    <t xml:space="preserve"> Pi(motoru)=0,78kW/4A/230V, v pracovním bodě Pi=430W/230V</t>
  </si>
  <si>
    <t xml:space="preserve"> - ventilátor s EC motorem (plynulá regulace výkonu) V=1850m3/h, Pext=300Pa</t>
  </si>
  <si>
    <t xml:space="preserve"> - vodní ohřívač o výkonu Qtop=6,1kW (voda 70/50°C), teplota přiváděného vzduchu 21°C </t>
  </si>
  <si>
    <t xml:space="preserve"> (směšovací uzel je součástí dodávky profese vytápění)</t>
  </si>
  <si>
    <t>Montáž jednotky řešena ze střechy přes dvoukřídlé dveře ve stěně světíku.</t>
  </si>
  <si>
    <t>Protidešťová žaluzie 500x450mm se sítem vč. nátěru RAL (odstín dle stěny světlíku)</t>
  </si>
  <si>
    <t>AD1.1</t>
  </si>
  <si>
    <t>AD1.2</t>
  </si>
  <si>
    <t>AD1.3</t>
  </si>
  <si>
    <t>Tlumič hluku kulisový 500x400/1000mm, 2x kulisa 150x400/1000mm, mezera mezi kulisami 100mm</t>
  </si>
  <si>
    <t xml:space="preserve"> - plášť řešen z předizolovaných panelů (započítáno v metráži předizolovaného potrubí)</t>
  </si>
  <si>
    <t xml:space="preserve"> - množství vzduchu 1850m3/h, útlum hluku z hodnoty Lw=74dB na hodnotu Lwa=54dBA (brán nevyšší hluk od jednotky)</t>
  </si>
  <si>
    <t>Požární klapka 355x250mm vč. servopohonu 230V (AC) s pružinou, dále vybavená termoelektrickým spouštěcím</t>
  </si>
  <si>
    <t>čidlem, součástí servopohonu jsou i pomocné spínače se signalizací polohy</t>
  </si>
  <si>
    <t>AD1.4</t>
  </si>
  <si>
    <t>Přívodní čtyřhranná vyústka s regulací 300x200mm, montáž do potrubí</t>
  </si>
  <si>
    <t>AD1.5</t>
  </si>
  <si>
    <t>AD1.6</t>
  </si>
  <si>
    <t>AD1.7</t>
  </si>
  <si>
    <t>AD1.8</t>
  </si>
  <si>
    <t>Přívodní vyústka do kruhového potrubí s regulací 225x75mm, montáž do potrubí</t>
  </si>
  <si>
    <t>AD1.9</t>
  </si>
  <si>
    <t>AD1.10</t>
  </si>
  <si>
    <t>AD1.11</t>
  </si>
  <si>
    <t>AD1.12</t>
  </si>
  <si>
    <t>Odvodní čtyřhranná vyústka s regulací 300x150mm, montáž do potrubí</t>
  </si>
  <si>
    <t>AD1.13</t>
  </si>
  <si>
    <t>Regulační klapka čtyřhranná 200x100mm, ruční, provedení pozink.</t>
  </si>
  <si>
    <t>Regulační klapka čtyřhranná 250x100mm, ruční, provedení pozink.</t>
  </si>
  <si>
    <t>AD1.14</t>
  </si>
  <si>
    <t>AD1.15</t>
  </si>
  <si>
    <t>Regulační klapka čtyřhranná 160x100mm, ruční, provedení pozink.</t>
  </si>
  <si>
    <t>AD1.16</t>
  </si>
  <si>
    <t>AD1.17</t>
  </si>
  <si>
    <t>AD1.18</t>
  </si>
  <si>
    <t>AD1.19</t>
  </si>
  <si>
    <t>AD1.20</t>
  </si>
  <si>
    <t>Mezisoučet zařízení č. AD1</t>
  </si>
  <si>
    <t>AD1A.1</t>
  </si>
  <si>
    <t xml:space="preserve"> - přímý chladič o výkonu Qch=6,6kW, vypařovací teplota 6°C, teplota přiváděného vzduchu 25°C</t>
  </si>
  <si>
    <t>Venkovní chladící jednotka Qch(nom)=8kW (chladivo R32), rozsah chlazení Qch=3,2-9,2kW</t>
  </si>
  <si>
    <t>Pi=2,45kW/25A/230V, hluk: Lwa=68dBA, Lpa=50dBA v 1m</t>
  </si>
  <si>
    <t xml:space="preserve"> - rozměry jednotky - hloubka x výška x šířka 330 x 834 x 950 mm</t>
  </si>
  <si>
    <t>Nosná konzole pod venkovní jednotku žárově zinkovaná, montáž na ocelovou konstrukci světlíku</t>
  </si>
  <si>
    <t>AD1A.1a</t>
  </si>
  <si>
    <t>AD1A.1b</t>
  </si>
  <si>
    <t>AD1A.1c</t>
  </si>
  <si>
    <t>Oplechování rozvodu chladu vedeného ve venkovním prostředí (cca 1bm)</t>
  </si>
  <si>
    <t>Mezisoučet zařízení č. AD1A</t>
  </si>
  <si>
    <t>Mezisoučet zařízení č. AD2</t>
  </si>
  <si>
    <t>AD2.1</t>
  </si>
  <si>
    <t xml:space="preserve"> - koncový díl pro připojení potrubí 565x565mm vč. tlumící manžety</t>
  </si>
  <si>
    <t>servisní strana LEVÁ viz výkres (provedení ověřit před objednáním), složení jednotky:</t>
  </si>
  <si>
    <t xml:space="preserve"> - ventilátor s EC motorem (plynulá regulace výkonu) V=3740m3/h, Pext=300Pa</t>
  </si>
  <si>
    <t>(počítáno při rekuperaci s parametry odvodního vzduchu z vnitřního prostoru ti=20°C, vlhkost 35%)</t>
  </si>
  <si>
    <t xml:space="preserve"> Pi(motoru)=2,4kW/3,8A/400V, v pracovním bodě Pi=1365W/400V</t>
  </si>
  <si>
    <t xml:space="preserve"> - vodní ohřívač o výkonu Qtop=12,7kW (voda 70/50°C), teplota přiváděného vzduchu 21°C </t>
  </si>
  <si>
    <t xml:space="preserve"> - přímý chladič o výkonu Qch=15,3kW, vypařovací teplota 6°C, teplota přiváděného vzduchu 25°C</t>
  </si>
  <si>
    <t xml:space="preserve"> Pi(motoru)=2,4kW/3,8A/400V, v pracovním bodě Pi=1000W/400V</t>
  </si>
  <si>
    <t>AD2.2</t>
  </si>
  <si>
    <t>Protidešťová žaluzie 1000x450mm se sítem vč. nátěru RAL (odstín dle stěny světlíku)</t>
  </si>
  <si>
    <t>AD2.3</t>
  </si>
  <si>
    <t>Tlumič hluku kulisový 700x500/1000mm, 3x kulisa 150x500/1000mm, mezera mezi kulisami 83mm</t>
  </si>
  <si>
    <t xml:space="preserve"> - množství vzduchu 3740m3/h, útlum hluku z hodnoty Lw=78dB na hodnotu Lwa=56dBA (brán nevyšší hluk od jednotky)</t>
  </si>
  <si>
    <t>AD2.4</t>
  </si>
  <si>
    <t>Požární klapka 560x315mm vč. servopohonu 230V (AC) s pružinou, dále vybavená termoelektrickým spouštěcím</t>
  </si>
  <si>
    <t>AD2.5</t>
  </si>
  <si>
    <t>AD2.6</t>
  </si>
  <si>
    <t>AD2.5a</t>
  </si>
  <si>
    <t>Přetlaková komora pro koncový prvek ø200mm, připojení komory ø160mm s těsněním z gumové pryže,</t>
  </si>
  <si>
    <t xml:space="preserve"> - vnější část komory opatřena nátěrem dle odstínu interiéru (černá barva)</t>
  </si>
  <si>
    <t xml:space="preserve"> - vnitřní část optařena hlukovou izolací tl.14mm</t>
  </si>
  <si>
    <t xml:space="preserve"> - součástí komory je zabudovaná regulační klapka s hadičkami sloužící k přesnému zaregulování</t>
  </si>
  <si>
    <t>Přetlaková komora pro koncový prvek ø160mm, připojení komory ø125mm s těsněním z gumové pryže,</t>
  </si>
  <si>
    <t>AD2.6a</t>
  </si>
  <si>
    <t>Přívodní a odvodní stropní difuzor s nastavitelnou čelní deskou ø200mm, odstín RAL 9003, V=200-220m3/h</t>
  </si>
  <si>
    <t>Přívodní a odvodní stropní difuzor s nastavitelnou čelní deskou ø160mm, odstín RAL 9003, V=125-175m3/h</t>
  </si>
  <si>
    <t>Přívodní a odvodní stropní difuzor s nastavitelnou čelní deskou ø125mm, odstín RAL 9003, V=100m3/h</t>
  </si>
  <si>
    <t>Přetlaková komora pro koncový prvek ø125mm, připojení komory ø100mm s těsněním z gumové pryže,</t>
  </si>
  <si>
    <t>R240003009</t>
  </si>
  <si>
    <t>R240003010</t>
  </si>
  <si>
    <t>AD2.7</t>
  </si>
  <si>
    <t>AD2.7a</t>
  </si>
  <si>
    <t>R240003011</t>
  </si>
  <si>
    <t>R240003012</t>
  </si>
  <si>
    <t>R240003013</t>
  </si>
  <si>
    <t>AD2.8</t>
  </si>
  <si>
    <t>AD2.9</t>
  </si>
  <si>
    <t>AD2.10</t>
  </si>
  <si>
    <t>AD2.11</t>
  </si>
  <si>
    <t>R240003014</t>
  </si>
  <si>
    <t>AD2.12</t>
  </si>
  <si>
    <t>R240003015</t>
  </si>
  <si>
    <t>Regulační klapka kruhová ø160mm, ruční, provedení pozink., připojovací hrdla opatřené dvoubřitým těsněním z gumy</t>
  </si>
  <si>
    <t>Regulační klapka kruhová ø200mm, ruční, provedení pozink., připojovací hrdla opatřené dvoubřitým těsněním z gumy</t>
  </si>
  <si>
    <t>Regulační klapka kruhová ø125mm, ruční, provedení pozink., připojovací hrdla opatřené dvoubřitým těsněním z gumy</t>
  </si>
  <si>
    <t>Regulační klapka kruhová ø100mm, ruční, provedení pozink., připojovací hrdla opatřené dvoubřitým těsněním z gumy</t>
  </si>
  <si>
    <t>AD2.13</t>
  </si>
  <si>
    <t>R240003016</t>
  </si>
  <si>
    <t>Regulační klapka čtyřhranná 400x200mm, ruční, provedení pozink.</t>
  </si>
  <si>
    <t>AD2.14</t>
  </si>
  <si>
    <t>R240003017</t>
  </si>
  <si>
    <t>Regulační klapka čtyřhranná 315x200mm, ruční, provedení pozink.</t>
  </si>
  <si>
    <t>AD2.15</t>
  </si>
  <si>
    <t>R240003018</t>
  </si>
  <si>
    <t>Regulační klapka čtyřhranná 200x200mm, ruční, provedení pozink.</t>
  </si>
  <si>
    <t>AD2.16</t>
  </si>
  <si>
    <t>R240003019</t>
  </si>
  <si>
    <t>AD2.17</t>
  </si>
  <si>
    <t>R240003020</t>
  </si>
  <si>
    <t>AD2.18</t>
  </si>
  <si>
    <t>R240003021</t>
  </si>
  <si>
    <t>AD2.19</t>
  </si>
  <si>
    <t>R240003022</t>
  </si>
  <si>
    <t>Zařízení č. AD2A - Zdroj chladu pro VZT jednotku 1.NP</t>
  </si>
  <si>
    <t>Mezisoučet zařízení č. AD2A</t>
  </si>
  <si>
    <t>AD2A.1</t>
  </si>
  <si>
    <t>AD2A.1a</t>
  </si>
  <si>
    <t>AD2A.1b</t>
  </si>
  <si>
    <t>AD2A.1c</t>
  </si>
  <si>
    <t>Zařízení č. AD2 - Větrání 1.NP</t>
  </si>
  <si>
    <t>Zařízení č. AD1A - Zdroj chladu pro VZT jednotku 1.PP</t>
  </si>
  <si>
    <t>Zařízení č. AD1 - Větrání 1.PP</t>
  </si>
  <si>
    <t>Zařízení č. AD3 - Větrání 2.NP část „A“</t>
  </si>
  <si>
    <t>AD3.1</t>
  </si>
  <si>
    <t>Mezisoučet zařízení č. AD3</t>
  </si>
  <si>
    <t xml:space="preserve"> - ventilátor s EC motorem (plynulá regulace výkonu) V=3275m3/h, Pext=300Pa</t>
  </si>
  <si>
    <t xml:space="preserve"> Pi(motoru)=2,4kW/3,8A/400V, v pracovním bodě Pi=1021W/400V</t>
  </si>
  <si>
    <t xml:space="preserve"> Pi(motoru)=2,4kW/3,8A/400V, v pracovním bodě Pi=787W/400V</t>
  </si>
  <si>
    <t xml:space="preserve"> - přímý chladič o výkonu Qch=13,5kW, vypařovací teplota 6°C, teplota přiváděného vzduchu 25°C</t>
  </si>
  <si>
    <t xml:space="preserve"> - vodní ohřívač o výkonu Qtop=10,2kW (voda 70/50°C), teplota přiváděného vzduchu 20°C </t>
  </si>
  <si>
    <t>AD3.2</t>
  </si>
  <si>
    <t>Protidešťová žaluzie 900x450mm se sítem vč. nátěru RAL (odstín dle stěny světlíku)</t>
  </si>
  <si>
    <t xml:space="preserve"> - množství vzduchu 3275m3/h, útlum hluku z hodnoty Lw=76dB na hodnotu Lwa=55dBA (brán nevyšší hluk od jednotky)</t>
  </si>
  <si>
    <t>AD3.3</t>
  </si>
  <si>
    <t>Požární klapka 500x315mm vč. servopohonu 230V (AC) s pružinou, dále vybavená termoelektrickým spouštěcím</t>
  </si>
  <si>
    <t>AD3.4</t>
  </si>
  <si>
    <t>AD3.5</t>
  </si>
  <si>
    <t>R240005005</t>
  </si>
  <si>
    <t>Plenum box (přívodní) 600x600mm vč. regulační klapky s možností měření tlaku, připojení horizontální ø200mm</t>
  </si>
  <si>
    <t>R240005006</t>
  </si>
  <si>
    <t>AD3.5a</t>
  </si>
  <si>
    <t>Vířivý anemostat 600x600/16, nastavitelné lamely, přívod vzduchu 340m3/h</t>
  </si>
  <si>
    <t>AD3.6</t>
  </si>
  <si>
    <t>R240005007</t>
  </si>
  <si>
    <t>R240005008</t>
  </si>
  <si>
    <t>AD3.6a</t>
  </si>
  <si>
    <t>Vířivý anemostat 600x600/8, nastavitelné lamely, přívod vzduchu 200m3/h</t>
  </si>
  <si>
    <t>R240005009</t>
  </si>
  <si>
    <t>AD3.7</t>
  </si>
  <si>
    <t>AD3.7a</t>
  </si>
  <si>
    <t>Přívodní a odvodní stropní difuzor s nastavitelnou čelní deskou ø200mm, odstín RAL 9003, V=200m3/h</t>
  </si>
  <si>
    <t>AD3.8</t>
  </si>
  <si>
    <t>AD3.8a</t>
  </si>
  <si>
    <t>Přívodní a odvodní stropní difuzor s nastavitelnou čelní deskou ø160mm, odstín RAL 9003, V=100-190m3/h</t>
  </si>
  <si>
    <t>Přívodní čtyřhranná vyústka s regulací 300x100mm, montáž do potrubí</t>
  </si>
  <si>
    <t>AD3.9</t>
  </si>
  <si>
    <t>Odvodní čtyřhranná vyústka s regulací 300x100mm, montáž do potrubí</t>
  </si>
  <si>
    <t>AD3.10</t>
  </si>
  <si>
    <t>AD3.11</t>
  </si>
  <si>
    <t>Odvodní vyústka do kruhového potrubí s regulací 325x75mm, montáž do potrubí, nátěr dle odstínu interiéru (černá)</t>
  </si>
  <si>
    <t>Odvodní čtyřhranná vyústka s regulací 300x150mm, montáž do potrubí, nátěr dle odstínu interiéru (černá)</t>
  </si>
  <si>
    <t>Odvodní vyústka do kruhového potrubí s regulací 525x75mm, montáž do potrubí, nátěr dle odstínu interiéru (černá)</t>
  </si>
  <si>
    <t>AD3.12</t>
  </si>
  <si>
    <t>AD3.13</t>
  </si>
  <si>
    <t>AD3.14</t>
  </si>
  <si>
    <t>AD3.15</t>
  </si>
  <si>
    <t>AD3.16</t>
  </si>
  <si>
    <t>Regulační klapka čtyřhranná 280x250mm, ruční, provedení pozink.</t>
  </si>
  <si>
    <t>AD3.17</t>
  </si>
  <si>
    <t>Regulační klapka čtyřhranná 250x200mm, ruční, provedení pozink.</t>
  </si>
  <si>
    <t>AD3.18</t>
  </si>
  <si>
    <t>AD3.19</t>
  </si>
  <si>
    <t>AD3.20</t>
  </si>
  <si>
    <t>AD3.21</t>
  </si>
  <si>
    <t>AD3.22</t>
  </si>
  <si>
    <t>Vířivý anemostat 600x600/8, nastavitelné lamely, odvod vzduchu 200m3/h</t>
  </si>
  <si>
    <t>Plenum box (odvodní) 600x600mm vč. regulační klapky s možností měření tlaku, připojení horizontální ø200mm</t>
  </si>
  <si>
    <t>AD3.13a</t>
  </si>
  <si>
    <t>Zařízení č. AD3A - Zdroj chladu pro VZT jednotku 2.NP část "A"</t>
  </si>
  <si>
    <t>AD3A.1</t>
  </si>
  <si>
    <t>Venkovní chladící jednotka Qch(nom)=13,4kW (chladivo R32), rozsah chlazení Qch=5,4-15,68kW</t>
  </si>
  <si>
    <t>AD3A.1a</t>
  </si>
  <si>
    <t>AD3A.1b</t>
  </si>
  <si>
    <t>AD3A.1c</t>
  </si>
  <si>
    <t>Mezisoučet zařízení č. AD3A</t>
  </si>
  <si>
    <t>Zařízení č. AD4 - Větrání 2.NP část „B“</t>
  </si>
  <si>
    <t>Mezisoučet zařízení č. AD4</t>
  </si>
  <si>
    <t>AD4.1</t>
  </si>
  <si>
    <t xml:space="preserve"> - rotační entalpický rekuperátor s FM (teplotní účinnost 73,9%)</t>
  </si>
  <si>
    <t xml:space="preserve"> - rotační entalpický rekuperátor s FM (teplotní účinnost 73,5%)</t>
  </si>
  <si>
    <t xml:space="preserve"> - rotační entalpický rekuperátor s FM (teplotní účinnost 74,1%)</t>
  </si>
  <si>
    <t xml:space="preserve"> - rotační entalpický rekuperátor s FM (teplotní účinnost 74,9%)</t>
  </si>
  <si>
    <t xml:space="preserve"> - ventilátor s EC motorem (plynulá regulace výkonu) V=3400m3/h, Pext=300Pa</t>
  </si>
  <si>
    <t xml:space="preserve"> Pi(motoru)=2,4kW/3,8A/400V, v pracovním bodě Pi=1142W/400V</t>
  </si>
  <si>
    <t xml:space="preserve"> - vodní ohřívač o výkonu Qtop=10,4kW (voda 70/50°C), teplota přiváděného vzduchu 20°C </t>
  </si>
  <si>
    <t xml:space="preserve"> - přímý chladič o výkonu Qch=14,1kW, vypařovací teplota 6°C, teplota přiváděného vzduchu 25°C</t>
  </si>
  <si>
    <t xml:space="preserve"> Pi(motoru)=2,4kW/3,8A/400V, v pracovním bodě Pi=881W/400V</t>
  </si>
  <si>
    <t>AD4.2</t>
  </si>
  <si>
    <t>AD4.3</t>
  </si>
  <si>
    <t xml:space="preserve"> - množství vzduchu 3400m3/h, útlum hluku z hodnoty Lw=77dB na hodnotu Lwa=55dBA (brán nevyšší hluk od jednotky)</t>
  </si>
  <si>
    <t>AD4.4</t>
  </si>
  <si>
    <t>Vířivý anemostat kruhový ø500mm/24, nastavitelné lamely, přívod vzduchu 340m3/h</t>
  </si>
  <si>
    <t>AD4.5</t>
  </si>
  <si>
    <t>AD4.6</t>
  </si>
  <si>
    <t>AD4.5a</t>
  </si>
  <si>
    <t xml:space="preserve"> - vnější část plenum boxu opatřena nátěrem dle odstínu interiéru (černá barva)</t>
  </si>
  <si>
    <t>AD4.7</t>
  </si>
  <si>
    <t>AD4.6a</t>
  </si>
  <si>
    <t>Přívodní a odvodní stropní difuzor s nastavitelnou čelní deskou ø200mm, odstín RAL 9003, V=225m3/h</t>
  </si>
  <si>
    <t>AD4.8</t>
  </si>
  <si>
    <t>Přívodní čtyřhranná vyústka s regulací 400x150mm, montáž do potrubí</t>
  </si>
  <si>
    <t>AD4.9</t>
  </si>
  <si>
    <t>AD4.10</t>
  </si>
  <si>
    <t>Přívodní a odvodní stropní difuzor s nastavitelnou čelní deskou ø100mm, odstín RAL 9003, V=50-75m3/h</t>
  </si>
  <si>
    <t>AD4.11</t>
  </si>
  <si>
    <t>Odvodní čtyřhranná vyústka s regulací 400x150mm, montáž do potrubí</t>
  </si>
  <si>
    <t>AD4.12</t>
  </si>
  <si>
    <t>AD4.13</t>
  </si>
  <si>
    <t>AD4.14</t>
  </si>
  <si>
    <t>AD4.15</t>
  </si>
  <si>
    <t>AD4.16</t>
  </si>
  <si>
    <t>AD4.17</t>
  </si>
  <si>
    <t>Odvodní talířový ventil ø160mm vč. montážní zdeře</t>
  </si>
  <si>
    <t>AD4.18</t>
  </si>
  <si>
    <t>Regulační klapka kruhová ø250mm, ruční, provedení pozink., připojovací hrdla opatřené dvoubřitým těsněním z gumy</t>
  </si>
  <si>
    <t>AD4.19</t>
  </si>
  <si>
    <t>R240007021</t>
  </si>
  <si>
    <t>AD4.20</t>
  </si>
  <si>
    <t>R240007022</t>
  </si>
  <si>
    <t>AD4.21</t>
  </si>
  <si>
    <t>R240007023</t>
  </si>
  <si>
    <t>AD4.22</t>
  </si>
  <si>
    <t>R240007024</t>
  </si>
  <si>
    <t>AD4.23</t>
  </si>
  <si>
    <t>R240007025</t>
  </si>
  <si>
    <t>Zařízení č. AD4A - Zdroj chladu pro VZT jednotku 2.NP část "B"</t>
  </si>
  <si>
    <t>Mezisoučet zařízení č. AD4A</t>
  </si>
  <si>
    <t>AD4A.1</t>
  </si>
  <si>
    <t>AD4A.1a</t>
  </si>
  <si>
    <t>AD4A.1b</t>
  </si>
  <si>
    <t>AD4A.1c</t>
  </si>
  <si>
    <t>Zařízení č. AD5 - Větrání 3.NP</t>
  </si>
  <si>
    <t>AD5.1</t>
  </si>
  <si>
    <t>Mezisoučet zařízení č. AD5</t>
  </si>
  <si>
    <t xml:space="preserve"> - rotační entalpický rekuperátor s FM (teplotní účinnost 73,2%)</t>
  </si>
  <si>
    <t xml:space="preserve"> - ventilátor s EC motorem (plynulá regulace výkonu) V=2865m3/h, Pext=300Pa</t>
  </si>
  <si>
    <t xml:space="preserve"> Pi(motoru)=2,4kW/3,8A/400V, v pracovním bodě Pi=886W/400V</t>
  </si>
  <si>
    <t xml:space="preserve"> - vodní ohřívač o výkonu Qtop=9,1kW (voda 70/50°C), teplota přiváděného vzduchu 20°C </t>
  </si>
  <si>
    <t xml:space="preserve"> - přímý chladič o výkonu Qch=10,9kW, vypařovací teplota 6°C, teplota přiváděného vzduchu 25°C</t>
  </si>
  <si>
    <t xml:space="preserve"> Pi(motoru)=2,4kW/3,8A/400V, v pracovním bodě Pi=751W/400V</t>
  </si>
  <si>
    <t>AD5.2</t>
  </si>
  <si>
    <t>Protidešťová žaluzie 800x450mm se sítem vč. nátěru RAL (odstín dle stěny světlíku)</t>
  </si>
  <si>
    <t xml:space="preserve"> - množství vzduchu 2865m3/h, útlum hluku z hodnoty Lw=76dB na hodnotu Lwa=54dBA (brán nevyšší hluk od jednotky)</t>
  </si>
  <si>
    <t>Tlumič hluku kulisový 600x500/1000mm, 4x kulisa 100x500/1000mm, mezera mezi kulisami 50mm</t>
  </si>
  <si>
    <t>AD5.3</t>
  </si>
  <si>
    <t>Požární klapka 500x250mm vč. servopohonu 230V (AC) s pružinou, dále vybavená termoelektrickým spouštěcím</t>
  </si>
  <si>
    <t>AD5.4</t>
  </si>
  <si>
    <t>AD5.5</t>
  </si>
  <si>
    <t>AD5.6</t>
  </si>
  <si>
    <t>AD5.5a</t>
  </si>
  <si>
    <t>Vířivý anemostat 600x600/24, nastavitelné lamely, přívod vzduchu 380m3/h</t>
  </si>
  <si>
    <t>AD5.6a</t>
  </si>
  <si>
    <t>Vířivý anemostat 600x600/24, nastavitelné lamely, odvod vzduchu 380m3/h</t>
  </si>
  <si>
    <t>Přívodní a odvodní stropní difuzor s nastavitelnou čelní deskou ø125mm, odstín RAL 9003, V=75-100m3/h</t>
  </si>
  <si>
    <t>R240009009</t>
  </si>
  <si>
    <t>AD5.7</t>
  </si>
  <si>
    <t>AD5.8</t>
  </si>
  <si>
    <t>R240009010</t>
  </si>
  <si>
    <t>AD5.7a</t>
  </si>
  <si>
    <t>Přívodní vyústka do kruhového potrubí s regulací 325x75mm, montáž do potrubí</t>
  </si>
  <si>
    <t>R240009011</t>
  </si>
  <si>
    <t>AD5.9</t>
  </si>
  <si>
    <t>R240009012</t>
  </si>
  <si>
    <t>AD5.10</t>
  </si>
  <si>
    <t>R240009013</t>
  </si>
  <si>
    <t>AD5.11</t>
  </si>
  <si>
    <t>R240009014</t>
  </si>
  <si>
    <t>AD5.12</t>
  </si>
  <si>
    <t>R240009015</t>
  </si>
  <si>
    <t>AD5.13</t>
  </si>
  <si>
    <t>R240009016</t>
  </si>
  <si>
    <t>AD5.14</t>
  </si>
  <si>
    <t>R240009017</t>
  </si>
  <si>
    <t>AD5.15</t>
  </si>
  <si>
    <t>R240009018</t>
  </si>
  <si>
    <t>Regulační klapka čtyřhranná 250x160mm, ruční, provedení pozink.</t>
  </si>
  <si>
    <t>Zařízení č. AD5A - Zdroj chladu pro VZT jednotku 3.NP</t>
  </si>
  <si>
    <t>AD5A.1</t>
  </si>
  <si>
    <t>AD5A.1a</t>
  </si>
  <si>
    <t>AD5A.1b</t>
  </si>
  <si>
    <t>AD5A.1c</t>
  </si>
  <si>
    <t>Mezisoučet zařízení č. AD5A</t>
  </si>
  <si>
    <t>Zařízení č. AD6 - Větrání denní místnosti</t>
  </si>
  <si>
    <t>Mezisoučet zařízení č. AD6</t>
  </si>
  <si>
    <t xml:space="preserve">součástí jednotky jsou i filtry M5, hluk v nízkých/vysokých otáčkách Lp=30/35dB(A) v 1m od jednotky </t>
  </si>
  <si>
    <t>Nástěnný regulátor vč. připojovacího kabelu délky 9m, sloužící k ovládání jednotky s následujícími nastaveními:</t>
  </si>
  <si>
    <t xml:space="preserve"> - nastavení teploty přiváděného vzduchu</t>
  </si>
  <si>
    <t xml:space="preserve"> - zámek klávesnice</t>
  </si>
  <si>
    <t xml:space="preserve"> - denní a noční režim</t>
  </si>
  <si>
    <t xml:space="preserve"> - kalendář, čas/den/datum</t>
  </si>
  <si>
    <t>vč. zasekání kabelu do stěny se zapravením po montáži kabelu</t>
  </si>
  <si>
    <t>Kompaktní rekuperační jednotka - nástěnná, V=1000m3/h, Pi=1,6kW/230V vč. el. ohřevu 1250W</t>
  </si>
  <si>
    <t xml:space="preserve"> - účinnost rekuperace tepla 80,6% (suchá účinnost dle ČSN EN 308) při množství vzduchu 1000m3/h</t>
  </si>
  <si>
    <t xml:space="preserve">Modbus karta umožňující jednotku napojit na nadřazený systém s protokolem Modbus </t>
  </si>
  <si>
    <t>AD6.1</t>
  </si>
  <si>
    <t>AD6.2</t>
  </si>
  <si>
    <t>AD6.1a</t>
  </si>
  <si>
    <t>AD6.1b</t>
  </si>
  <si>
    <t>Výfuková hlavice ø315mm, provedení pozink.</t>
  </si>
  <si>
    <t>Šikmý kus ses sítem ø315mm, provedení pozink.</t>
  </si>
  <si>
    <t>AD6.3</t>
  </si>
  <si>
    <t>R240011008</t>
  </si>
  <si>
    <t xml:space="preserve"> - ø315mm, 50% tvarovek </t>
  </si>
  <si>
    <t>Zařízení č. AD7 - Chlazení kanceláří 3.NP</t>
  </si>
  <si>
    <t>Mezisoučet zařízení č. AD7</t>
  </si>
  <si>
    <t>AD7.1</t>
  </si>
  <si>
    <t>Modbus brána pro max. 16 vnitřních jednotek sloužící pro převod komunikace chlazení do protokolu Modbus RTU</t>
  </si>
  <si>
    <t>AD7.1a</t>
  </si>
  <si>
    <t>AD7.2</t>
  </si>
  <si>
    <t>AD7.3</t>
  </si>
  <si>
    <t>AD7.4</t>
  </si>
  <si>
    <t>Vnitřní kazetová jednotka Qch=2,2kW vč. čelního panelu o rozměru 620x620mm</t>
  </si>
  <si>
    <t xml:space="preserve"> - rozměr jednotky 570x214x570mm (Š x V x H), hluk Lwa=47/46/45dBA (vysoké / střední / nízké otáčky)</t>
  </si>
  <si>
    <t>AD7.5</t>
  </si>
  <si>
    <t>Vnitřní nástěnná jednotka Qch=2,2kW o rozměru 818x316x189mm (šířka x výška x hloubka)</t>
  </si>
  <si>
    <t xml:space="preserve"> - hluk Lwa=46/45/42dBA (vysoké / střední / nízké otáčky)</t>
  </si>
  <si>
    <t>Rozbočovač chladiva max 44,8kW</t>
  </si>
  <si>
    <t>Oplechování rozvodu chladu vedeného ve venkovním prostředí (cca 3bm)</t>
  </si>
  <si>
    <t>R240012012</t>
  </si>
  <si>
    <t>R240012013</t>
  </si>
  <si>
    <t>Zařízení č. AD8 - Chlazení kanceláří 2.NP část „A“</t>
  </si>
  <si>
    <t>R240013001</t>
  </si>
  <si>
    <t>R240013002</t>
  </si>
  <si>
    <t>AD8.1</t>
  </si>
  <si>
    <t>AD8.1a</t>
  </si>
  <si>
    <t>AD8.2</t>
  </si>
  <si>
    <t>R240013003</t>
  </si>
  <si>
    <t>R240013004</t>
  </si>
  <si>
    <t>AD8.3</t>
  </si>
  <si>
    <t>R240013005</t>
  </si>
  <si>
    <t>R240013006</t>
  </si>
  <si>
    <t>R240013007</t>
  </si>
  <si>
    <t>R240013008</t>
  </si>
  <si>
    <t>R240013009</t>
  </si>
  <si>
    <t>R240013010</t>
  </si>
  <si>
    <t>R240013011</t>
  </si>
  <si>
    <t>R240013012</t>
  </si>
  <si>
    <t>Mezisoučet zařízení č. AD8</t>
  </si>
  <si>
    <t>Rozbočovač chladiva max 95,2kW</t>
  </si>
  <si>
    <t>Zařízení č. AD9 - Chlazení kanceláří 2.NP část „B“</t>
  </si>
  <si>
    <t>AD9.1</t>
  </si>
  <si>
    <t>R240014001</t>
  </si>
  <si>
    <t>AD9.1a</t>
  </si>
  <si>
    <t>R240014002</t>
  </si>
  <si>
    <t>R240014003</t>
  </si>
  <si>
    <t>AD9.2</t>
  </si>
  <si>
    <t>R240014004</t>
  </si>
  <si>
    <t>AD9.3</t>
  </si>
  <si>
    <t>Vnitřní kazetová jednotka Qch=5,6kW vč. čelního panelu o rozměru 620x620mm</t>
  </si>
  <si>
    <t>AD9.4</t>
  </si>
  <si>
    <t>R240014005</t>
  </si>
  <si>
    <t>Vnitřní kazetová jednotka Qch=2,8kW vč. čelního panelu o rozměru 620x620mm</t>
  </si>
  <si>
    <t xml:space="preserve"> - rozměr jednotky 570x214x570mm (Š x V x H), hluk Lwa=48/46/45dBA (vysoké / střední / nízké otáčky)</t>
  </si>
  <si>
    <t>AD9.5</t>
  </si>
  <si>
    <t>R240014006</t>
  </si>
  <si>
    <t>R240014007</t>
  </si>
  <si>
    <t>R240014008</t>
  </si>
  <si>
    <t>R240014009</t>
  </si>
  <si>
    <t>R240014010</t>
  </si>
  <si>
    <t>R240014011</t>
  </si>
  <si>
    <t>R240014012</t>
  </si>
  <si>
    <t>R240014013</t>
  </si>
  <si>
    <t>Mezisoučet zařízení č. AD9</t>
  </si>
  <si>
    <t>Zařízení č. AD10 - Chlazení kanceláří 1.PP a 1.NP</t>
  </si>
  <si>
    <t>Mezisoučet zařízení č. AD10</t>
  </si>
  <si>
    <t>AD10.1</t>
  </si>
  <si>
    <t>R240015001</t>
  </si>
  <si>
    <t>AD10.1a</t>
  </si>
  <si>
    <t>R240015002</t>
  </si>
  <si>
    <t>R240015003</t>
  </si>
  <si>
    <t>R240015004</t>
  </si>
  <si>
    <t>R240015005</t>
  </si>
  <si>
    <t>R240015006</t>
  </si>
  <si>
    <t>R240015007</t>
  </si>
  <si>
    <t>AD10.2</t>
  </si>
  <si>
    <t>AD10.3</t>
  </si>
  <si>
    <t>AD10.4</t>
  </si>
  <si>
    <t>AD10.5</t>
  </si>
  <si>
    <t>Vnitřní kazetová jednotka Qch=1,6kW vč. čelního panelu o rozměru 620x620mm</t>
  </si>
  <si>
    <t>AD10.6</t>
  </si>
  <si>
    <t>AD10.7</t>
  </si>
  <si>
    <t>R240015008</t>
  </si>
  <si>
    <t>AD10.8</t>
  </si>
  <si>
    <t>R240015009</t>
  </si>
  <si>
    <t>Vnitřní podstropní jednotka Qch=5,6kW o rozměru 1200x235x690mm (šířka x výška x hloubka)</t>
  </si>
  <si>
    <t xml:space="preserve"> - hluk Lwa=61/59/56dBA (vysoké / střední / nízké otáčky)</t>
  </si>
  <si>
    <t>AD10.9</t>
  </si>
  <si>
    <t>R240015010</t>
  </si>
  <si>
    <t>Vnitřní podstropní jednotka Qch=2,8kW o rozměru 900x490x200mm (šířka x výška x hloubka)</t>
  </si>
  <si>
    <t xml:space="preserve"> - hluk Lwa=56/55/49dBA (vysoké / střední / nízké otáčky)</t>
  </si>
  <si>
    <t>Zařízení č. AD11 - Chlazení serverovny v 1.PP</t>
  </si>
  <si>
    <t>Mezisoučet zařízení č. AD11</t>
  </si>
  <si>
    <t>Venkovní chladící jednotka Qch(nom)=3,5kW (chladivo R32), rozsah chlazení Qch=1,5-4kW</t>
  </si>
  <si>
    <t>Pi=0,97kW/16A/230V, hluk: Lwa=65dBA, Lpa=49dBA v 1m, provoz chlazení i při Te=-15°C</t>
  </si>
  <si>
    <t>Vnitřní nástěnná jednotka Qch=3,5kW vč. infra ovladače</t>
  </si>
  <si>
    <t>Suchý beznapěťový kontakt (napájení z desky vnitřní jednotky) umožňující profesi MaR vzdálené ovladání:</t>
  </si>
  <si>
    <t xml:space="preserve"> - zapnutí, vypnutí</t>
  </si>
  <si>
    <t xml:space="preserve"> - nastavení teploty</t>
  </si>
  <si>
    <t xml:space="preserve"> - vypnutí dle teploty</t>
  </si>
  <si>
    <t xml:space="preserve"> - snímání provozního stavu/poruchy</t>
  </si>
  <si>
    <t>AD11.1</t>
  </si>
  <si>
    <t>R240016001</t>
  </si>
  <si>
    <t xml:space="preserve"> - rozměry jednotky -  šířka x výška x hloubka 770 x 545 x 330 mm</t>
  </si>
  <si>
    <t>AD11.2</t>
  </si>
  <si>
    <t>R240016002</t>
  </si>
  <si>
    <t>AD11.1a</t>
  </si>
  <si>
    <t>R240016003</t>
  </si>
  <si>
    <t>R240016004</t>
  </si>
  <si>
    <t>AD11.2a</t>
  </si>
  <si>
    <t>R240016005</t>
  </si>
  <si>
    <t>R240016006</t>
  </si>
  <si>
    <t>R240016007</t>
  </si>
  <si>
    <t>R240016008</t>
  </si>
  <si>
    <t>Název zařízení část AD - ADMINISTRATIVA</t>
  </si>
  <si>
    <t>Mezisoučet všech zařízení části AD - ADMINISTRATIVA</t>
  </si>
  <si>
    <t>Název zařízení část SZ - SPRÁVA ŽELEZNIC</t>
  </si>
  <si>
    <t>Mezisoučet všech zařízení části SZ - SPRÁVA ŽELEZNIC</t>
  </si>
  <si>
    <t>Název zařízení část CD - ČESKÉ DRÁHY</t>
  </si>
  <si>
    <t>Mezisoučet všech zařízení části CD - ČESKÉ DRÁHY</t>
  </si>
  <si>
    <t>Název zařízení část KM - KOMERCE</t>
  </si>
  <si>
    <t>Mezisoučet všech zařízení části KM - KOMERCE</t>
  </si>
  <si>
    <t>R240015011</t>
  </si>
  <si>
    <t>R240015012</t>
  </si>
  <si>
    <t>R240015013</t>
  </si>
  <si>
    <t>Zařízení č. SZ1 - Větrání 1.PP a 1.NP</t>
  </si>
  <si>
    <t>SZ1.1</t>
  </si>
  <si>
    <t>R240017001</t>
  </si>
  <si>
    <t>Mezisoučet zařízení č. SZ1</t>
  </si>
  <si>
    <t xml:space="preserve"> - rotační entalpický rekuperátor s FM (teplotní účinnost 73,7%)</t>
  </si>
  <si>
    <t xml:space="preserve"> - ventilátor s EC motorem (plynulá regulace výkonu) V=2010m3/h, Pext=300Pa</t>
  </si>
  <si>
    <t xml:space="preserve"> Pi(motoru)=0,78kW/4A/230V, v pracovním bodě Pi=688W/230V</t>
  </si>
  <si>
    <t xml:space="preserve"> - vodní ohřívač o výkonu Qtop=6,9kW (voda 70/50°C), teplota přiváděného vzduchu 21°C </t>
  </si>
  <si>
    <t xml:space="preserve"> - přímý chladič o výkonu Qch=8,2kW, vypařovací teplota 6°C, teplota přiváděného vzduchu 25°C</t>
  </si>
  <si>
    <t xml:space="preserve"> Pi(motoru)=0,78kW/4A/230V, v pracovním bodě Pi=481W/230V</t>
  </si>
  <si>
    <t>R240017002</t>
  </si>
  <si>
    <t>SZ1.2</t>
  </si>
  <si>
    <t>Protidešťová žaluzie 630x400mm se sítem vč. nátěru RAL (odstín dle stěny světlíku)</t>
  </si>
  <si>
    <t>SZ1.3</t>
  </si>
  <si>
    <t>R240017003</t>
  </si>
  <si>
    <t xml:space="preserve"> - množství vzduchu 2010m3/h, útlum hluku z hodnoty Lw=75dB na hodnotu Lwa=56dBA (brán nevyšší hluk od jednotky)</t>
  </si>
  <si>
    <t>SZ1.4</t>
  </si>
  <si>
    <t>R240017004</t>
  </si>
  <si>
    <t>Protidešťová žaluzie 560x450mm se sítem vč. nátěru RAL (odstín dle stěny světlíku)</t>
  </si>
  <si>
    <t>SZ1.5</t>
  </si>
  <si>
    <t>R240017005</t>
  </si>
  <si>
    <t>Požární klapka 400x250mm vč. servopohonu 230V (AC) s pružinou, dále vybavená termoelektrickým spouštěcím</t>
  </si>
  <si>
    <t>Požární klapka 280x200mm vč. servopohonu 230V (AC) s pružinou, dále vybavená termoelektrickým spouštěcím</t>
  </si>
  <si>
    <t>SZ1.6</t>
  </si>
  <si>
    <t>R240017006</t>
  </si>
  <si>
    <t>SZ1.7</t>
  </si>
  <si>
    <t>R240017007</t>
  </si>
  <si>
    <t>Požární klapka 200x200mm vč. servopohonu 230V (AC) s pružinou, dále vybavená termoelektrickým spouštěcím</t>
  </si>
  <si>
    <t>SZ1.8</t>
  </si>
  <si>
    <t>R240017008</t>
  </si>
  <si>
    <t>SZ1.9</t>
  </si>
  <si>
    <t>R240017009</t>
  </si>
  <si>
    <t>SZ1.8a</t>
  </si>
  <si>
    <t>R240017010</t>
  </si>
  <si>
    <t>SZ1.10</t>
  </si>
  <si>
    <t>R240017011</t>
  </si>
  <si>
    <t>SZ1.11</t>
  </si>
  <si>
    <t>R240017012</t>
  </si>
  <si>
    <t>SZ1.12</t>
  </si>
  <si>
    <t>R240017013</t>
  </si>
  <si>
    <t>SZ1.13</t>
  </si>
  <si>
    <t>R240017014</t>
  </si>
  <si>
    <t>Přívodní čtyřhranná vyústka s regulací 200x100mm, montáž do potrubí</t>
  </si>
  <si>
    <t>SZ1.14</t>
  </si>
  <si>
    <t>R240017015</t>
  </si>
  <si>
    <t>Odvodní vyústka do kruhového potrubí s regulací 325x75mm, montáž do potrubí</t>
  </si>
  <si>
    <t>SZ1.15</t>
  </si>
  <si>
    <t>R240017016</t>
  </si>
  <si>
    <t>SZ1.16</t>
  </si>
  <si>
    <t>R240017017</t>
  </si>
  <si>
    <t>SZ1.17</t>
  </si>
  <si>
    <t>R240017018</t>
  </si>
  <si>
    <t>SZ1.18</t>
  </si>
  <si>
    <t>R240017019</t>
  </si>
  <si>
    <t>SZ1.19</t>
  </si>
  <si>
    <t>R240017020</t>
  </si>
  <si>
    <t>SZ1.20</t>
  </si>
  <si>
    <t>R240017021</t>
  </si>
  <si>
    <t>SZ1.21</t>
  </si>
  <si>
    <t>R240017022</t>
  </si>
  <si>
    <t>SZ1.22</t>
  </si>
  <si>
    <t>R240017023</t>
  </si>
  <si>
    <t>SZ1.23</t>
  </si>
  <si>
    <t>R240017024</t>
  </si>
  <si>
    <t>Regulační klapka čtyřhranná 200x150mm, ruční, provedení pozink.</t>
  </si>
  <si>
    <t>SZ1.24</t>
  </si>
  <si>
    <t>R240017025</t>
  </si>
  <si>
    <t>SZ1.25</t>
  </si>
  <si>
    <t>R240017026</t>
  </si>
  <si>
    <t>SZ1.26</t>
  </si>
  <si>
    <t>R240017027</t>
  </si>
  <si>
    <t>SZ1.27</t>
  </si>
  <si>
    <t>R240017028</t>
  </si>
  <si>
    <t>SZ1.28</t>
  </si>
  <si>
    <t>R240017029</t>
  </si>
  <si>
    <t>Dálkový infra ovladač k vnitřním jednotkám (pro velké kanceláře s přepážkami)</t>
  </si>
  <si>
    <t>R240015014</t>
  </si>
  <si>
    <t>R240014014</t>
  </si>
  <si>
    <t>R240013013</t>
  </si>
  <si>
    <t>R240012014</t>
  </si>
  <si>
    <t>Zařízení č. SZ1A - Zdroj chladu pro VZT jednotku SZ1</t>
  </si>
  <si>
    <t>SZ1A.1</t>
  </si>
  <si>
    <t>R240018001</t>
  </si>
  <si>
    <t>R240018002</t>
  </si>
  <si>
    <t>R240018003</t>
  </si>
  <si>
    <t>R240018004</t>
  </si>
  <si>
    <t>R240018005</t>
  </si>
  <si>
    <t>R240018006</t>
  </si>
  <si>
    <t>R240018007</t>
  </si>
  <si>
    <t>Mezisoučet zařízení č. SZ1A</t>
  </si>
  <si>
    <t xml:space="preserve"> - rozměry jednotky - hloubka x výška x šířka 330 x 950 x 834 mm</t>
  </si>
  <si>
    <t>Pi=3,31kW/20A/400V, hluk: Lwa=69dBA, Lpa=51dBA v 1m</t>
  </si>
  <si>
    <t>Pi=5,21kW/20A/400V, hluk: Lwa=71dBA, Lpa=54dBA v 1m</t>
  </si>
  <si>
    <t>Pi=4,25kW/20A/400V, hluk: Lwa=69dBA, Lpa=52dBA v 1m</t>
  </si>
  <si>
    <t>SZ1A.1a</t>
  </si>
  <si>
    <t>SZ1A.1b</t>
  </si>
  <si>
    <t>SZ1A.1c</t>
  </si>
  <si>
    <t>Zařízení č. SZ2 - Větrání sociálního zázemí 1.NP</t>
  </si>
  <si>
    <t>R240019001</t>
  </si>
  <si>
    <t>SZ2.1</t>
  </si>
  <si>
    <t>Mezisoučet zařízení č. SZ2</t>
  </si>
  <si>
    <t>Potrubní ultra tichý ventiátor ø160mm se zabudovaným doběhem, V=230-285m3/h, Pext=170Pa, Pi=59W/0,26A/230V</t>
  </si>
  <si>
    <t>SZ2.2</t>
  </si>
  <si>
    <t>R240019002</t>
  </si>
  <si>
    <t>SZ2.1a</t>
  </si>
  <si>
    <t>Spojovací manžeta ø160mm k potrubnímu ventilátoru</t>
  </si>
  <si>
    <t xml:space="preserve"> Pi=29W/230V, dvoutáčkové provedení ventilátoru, hluk Lpa=46/34dBA v 1,5m od ventilátoru</t>
  </si>
  <si>
    <t xml:space="preserve"> - ventilátor má v sobě zabudovaný časový doběh a zpětnou klapku </t>
  </si>
  <si>
    <t>Malý radiální ventilátor připojení ø100mm, V=50m3/h, Pext=140Pa,</t>
  </si>
  <si>
    <t>R240019003</t>
  </si>
  <si>
    <t>SZ2.3</t>
  </si>
  <si>
    <t>R240019004</t>
  </si>
  <si>
    <t>Výfuková hlavice ø200mm, provedení pozink.</t>
  </si>
  <si>
    <t>SZ2.4</t>
  </si>
  <si>
    <t>R240019005</t>
  </si>
  <si>
    <t>SZ2.5</t>
  </si>
  <si>
    <t>R240019006</t>
  </si>
  <si>
    <t>SZ2.6</t>
  </si>
  <si>
    <t>R240019007</t>
  </si>
  <si>
    <t>SZ2.7</t>
  </si>
  <si>
    <t>R240019008</t>
  </si>
  <si>
    <t>Zpětná klapka těsná ø160mm, provedení samotížné s magnetem</t>
  </si>
  <si>
    <t>SZ2.8</t>
  </si>
  <si>
    <t>R240019009</t>
  </si>
  <si>
    <t>Zařízení č. SZ3 - Větrání sociálního zázemí 1.PP</t>
  </si>
  <si>
    <t>R240020001</t>
  </si>
  <si>
    <t>SZ3.1</t>
  </si>
  <si>
    <t>SZ3.1a</t>
  </si>
  <si>
    <t>R240020002</t>
  </si>
  <si>
    <t>Potrubní ultra tichý ventiátor ø125mm se zabudovaným doběhem, V=105-130m3/h, Pext=800Pa, Pi=27W/0,12A/230V</t>
  </si>
  <si>
    <t>SZ3.2</t>
  </si>
  <si>
    <t>Mezisoučet zařízení č. SZ3</t>
  </si>
  <si>
    <t>Malý radiální ventilátor připojení ø100mm, V=50-80m3/h, Pext=140Pa,</t>
  </si>
  <si>
    <t>R240020003</t>
  </si>
  <si>
    <t>Výfuková hlavice ø160mm, provedení pozink.</t>
  </si>
  <si>
    <t>SZ3.3</t>
  </si>
  <si>
    <t>R240020004</t>
  </si>
  <si>
    <t xml:space="preserve">Přetlaková žaluzie hliníková 200x200mm, vč. odstínu RAL dle požadavku architekta </t>
  </si>
  <si>
    <t>SZ3.4</t>
  </si>
  <si>
    <t>R240020005</t>
  </si>
  <si>
    <t>SZ3.5</t>
  </si>
  <si>
    <t>R240020006</t>
  </si>
  <si>
    <t>SZ3.6</t>
  </si>
  <si>
    <t>R240020007</t>
  </si>
  <si>
    <t>SZ3.7</t>
  </si>
  <si>
    <t>R240020008</t>
  </si>
  <si>
    <t>Zpětná klapka těsná ø125mm, provedení samotížné s magnetem</t>
  </si>
  <si>
    <t>SZ3.8</t>
  </si>
  <si>
    <t>R240020009</t>
  </si>
  <si>
    <t>R240021001</t>
  </si>
  <si>
    <t>Zařízení č. SZ4 - Chlazení čekárny</t>
  </si>
  <si>
    <t>SZ4.1</t>
  </si>
  <si>
    <t>R240021002</t>
  </si>
  <si>
    <t>R240021003</t>
  </si>
  <si>
    <t>R240021004</t>
  </si>
  <si>
    <t>R240021005</t>
  </si>
  <si>
    <t>R240021006</t>
  </si>
  <si>
    <t>R240021007</t>
  </si>
  <si>
    <t>SZ4.1a</t>
  </si>
  <si>
    <t>Nosná konzole pod venkovní jednotku žárově zinkovaná</t>
  </si>
  <si>
    <t>SZ4.2</t>
  </si>
  <si>
    <t>Mezisoučet zařízení č. SZ4</t>
  </si>
  <si>
    <t>Pi=0,97kW/16A/230V, hluk: Lwa=65dBA, Lpa=49dBA v 1m</t>
  </si>
  <si>
    <t>Zařízení č. SZ5 - Chlazení dopravní kanceláře v 1.NP</t>
  </si>
  <si>
    <t>SZ5.1</t>
  </si>
  <si>
    <t>SZ5.1a</t>
  </si>
  <si>
    <t>SZ5.2</t>
  </si>
  <si>
    <t>Mezisoučet zařízení č. SZ5</t>
  </si>
  <si>
    <t>Venkovní chladící jednotka Qch(nom)=3,4kW (chladivo R32), rozsah chlazení Qch=1,5-4,5kW</t>
  </si>
  <si>
    <t>R240022001</t>
  </si>
  <si>
    <t>R240022002</t>
  </si>
  <si>
    <t>R240022003</t>
  </si>
  <si>
    <t>R240022004</t>
  </si>
  <si>
    <t>Vnitřní kazetová jednotka Qch=3,4kW vč. čelního panelu o rozměru 620x620mm</t>
  </si>
  <si>
    <t xml:space="preserve"> - rozměr jednotky 570x214x570mm (Š x V x H), hluk Lpa=38/35/32dBA v 1,5m (vysoké / střední / nízké otáčky)</t>
  </si>
  <si>
    <t>R240022005</t>
  </si>
  <si>
    <t>R240022006</t>
  </si>
  <si>
    <t>Zařízení č. SZ6 - Chlazení místnosti č.0P.18 v 1.NP</t>
  </si>
  <si>
    <t>R240023001</t>
  </si>
  <si>
    <t>SZ6.1</t>
  </si>
  <si>
    <t>SZ6.1a</t>
  </si>
  <si>
    <t>SZ6.2</t>
  </si>
  <si>
    <t>R240023002</t>
  </si>
  <si>
    <t>R240023003</t>
  </si>
  <si>
    <t>R240023004</t>
  </si>
  <si>
    <t>R240023005</t>
  </si>
  <si>
    <t>R240023006</t>
  </si>
  <si>
    <t>Mezisoučet zařízení č. SZ6</t>
  </si>
  <si>
    <t>Vnitřní kazetová jednotka Qch=2,5kW vč. čelního panelu o rozměru 620x620mm</t>
  </si>
  <si>
    <t xml:space="preserve"> - rozměr jednotky 570x214x570mm (Š x V x H), hluk Lpa=36/33/30dBA v 1,5m (vysoké / střední / nízké otáčky)</t>
  </si>
  <si>
    <t>Venkovní chladící jednotka Qch(nom)=2,5kW (chladivo R32), rozsah chlazení Qch=1,5-3,2kW</t>
  </si>
  <si>
    <t>Zařízení č. SZ7 - Stávající chlazení technologie 1.PP a 1.NP</t>
  </si>
  <si>
    <t>R240024001</t>
  </si>
  <si>
    <t>SZ7.1</t>
  </si>
  <si>
    <t>Mezisoučet zařízení č. SZ7</t>
  </si>
  <si>
    <t>Demontáž stávající venkovní chladící jednotky a její opětovná montáž na nově vybudovanou konstrukci světlíku:</t>
  </si>
  <si>
    <t xml:space="preserve"> - odsátí chladiva při demontáži venkovních jednotek</t>
  </si>
  <si>
    <t xml:space="preserve"> - demontože stávajích potrubí a konzol</t>
  </si>
  <si>
    <t xml:space="preserve"> - dopojení Cu potrubí na stávající rozvody chladu, doplnění chladiva a zkoušky těsnosti</t>
  </si>
  <si>
    <t>R240024002</t>
  </si>
  <si>
    <t>SZ7.1a</t>
  </si>
  <si>
    <t>Oplechování rozvodu chladu vedeného ve venkovním prostředí (cca 7bm)</t>
  </si>
  <si>
    <t xml:space="preserve"> - opětovná montáž stávajících venkovních jednotek do nových pozic na ocelové konstrukci světlíku</t>
  </si>
  <si>
    <t>Zařízení č. SZ8 - Větrání strojoven VZT</t>
  </si>
  <si>
    <t>R240024003</t>
  </si>
  <si>
    <t>R240024004</t>
  </si>
  <si>
    <t>SZ8.1</t>
  </si>
  <si>
    <t>R240025001</t>
  </si>
  <si>
    <t>SZ8.1a</t>
  </si>
  <si>
    <t>R240025002</t>
  </si>
  <si>
    <t>Potrubní axiální ventilátor ø300mm, V=1000m3/h, Pext=55Pa, Pi=72W/0,32A/230V, hluk na výstupu Lwa=62dBA</t>
  </si>
  <si>
    <t>R240025003</t>
  </si>
  <si>
    <t>SZ8.2</t>
  </si>
  <si>
    <t>Uzavírací klapka těsná 400x400mm vč. servopohonu 230V s pružinou</t>
  </si>
  <si>
    <t>SZ8.3</t>
  </si>
  <si>
    <t>R240025004</t>
  </si>
  <si>
    <t>Protidešťová žaluzie 400x400mm se sítem vč. nátěru RAL (odstín dle stěny světlíku)</t>
  </si>
  <si>
    <t>SZ8.4</t>
  </si>
  <si>
    <t>R240025005</t>
  </si>
  <si>
    <t xml:space="preserve">Přetlaková žaluzie hliníková 400x400mm, vč. odstínu RAL (odstín dle stěny světlíku) </t>
  </si>
  <si>
    <t>Mezisoučet zařízení č. SZ8</t>
  </si>
  <si>
    <t>Zařízení č. SZ9 - Větrání místnosti SEE v 1.PP</t>
  </si>
  <si>
    <t>Mezisoučet zařízení č. SZ9</t>
  </si>
  <si>
    <t>SZ9.1</t>
  </si>
  <si>
    <t>SZ9.1a</t>
  </si>
  <si>
    <t>SZ9.2</t>
  </si>
  <si>
    <t>SZ9.3</t>
  </si>
  <si>
    <t>SZ9.4</t>
  </si>
  <si>
    <t>R240026001</t>
  </si>
  <si>
    <t>R240026002</t>
  </si>
  <si>
    <t>R240026003</t>
  </si>
  <si>
    <t>R240026004</t>
  </si>
  <si>
    <t>R240026005</t>
  </si>
  <si>
    <t>Potrubní ventilátor ø160mm, V=200m3/h, Pext=180Pa, Pi=53W/0,21A/230V, třiotáčkové provedení</t>
  </si>
  <si>
    <t>Uzavírací klapka těsná 200x200mm vč. servopohonu 230V s pružinou</t>
  </si>
  <si>
    <t>Protidešťová žaluzie 200x200mm se sítem vč. nátěru RAL (odstín dle architekta)</t>
  </si>
  <si>
    <t>Přetlaková žaluzie hliníková 200x200mm, vč. odstínu RAL (odstín dle architekta)</t>
  </si>
  <si>
    <t>SZ9.5</t>
  </si>
  <si>
    <t>R240026006</t>
  </si>
  <si>
    <t>SZ9.6</t>
  </si>
  <si>
    <t>R240026007</t>
  </si>
  <si>
    <t>Tlumič hluku kruhový ø160mm, délka 0,9m, připojovací hrdla opatřené dvoubřitým těsněním z gumy</t>
  </si>
  <si>
    <t>SZ9.7</t>
  </si>
  <si>
    <t>R240026008</t>
  </si>
  <si>
    <t>Zařízení č. SZ10 - Chlazení rozvaděče SLP v 1.PP</t>
  </si>
  <si>
    <t>SZ10.1</t>
  </si>
  <si>
    <t>R240027001</t>
  </si>
  <si>
    <t>R240027002</t>
  </si>
  <si>
    <t>R240027003</t>
  </si>
  <si>
    <t>R240027004</t>
  </si>
  <si>
    <t>R240027005</t>
  </si>
  <si>
    <t>R240027006</t>
  </si>
  <si>
    <t>Vnitřní nástěnná jednotka Qch=2,5kW vč. infra ovladače</t>
  </si>
  <si>
    <t>Mezisoučet zařízení č. SZ10</t>
  </si>
  <si>
    <t>SZ10.1a</t>
  </si>
  <si>
    <t>SZ10.2</t>
  </si>
  <si>
    <t>Pi=0,58kW/16A/230V, hluk: Lwa=65dBA, Lpa=49dBA v 1m, provoz chlazení i při Te=-15°C</t>
  </si>
  <si>
    <t>Pi=0,0,58kW/16A/230V, hluk: Lwa=65dBA, Lpa=49dBA v 1m</t>
  </si>
  <si>
    <t>Zařízení č. CD1 - Větrání pokladny v 1.PP</t>
  </si>
  <si>
    <t>CD1.1</t>
  </si>
  <si>
    <t>R240028001</t>
  </si>
  <si>
    <t>Mezisoučet zařízení č. CD1</t>
  </si>
  <si>
    <t xml:space="preserve"> - zabudovaný el. dohřevem o výkonu Qtop=1,67kW</t>
  </si>
  <si>
    <t xml:space="preserve"> - součástí jednotky je vestavěná regulace zajišťující řízení větrací jednotky </t>
  </si>
  <si>
    <t xml:space="preserve"> - jednotka umožňuje vzdálené připojení přes protokol Modbus RTU</t>
  </si>
  <si>
    <t>V=260m3/h, Pext=200Pa, Pi=1,85kW/10A/230V (napájení kabelem délky 1m do standardní zásuvky)</t>
  </si>
  <si>
    <t xml:space="preserve"> - rotační rekuperátor s účinností 87% (dle EN308)</t>
  </si>
  <si>
    <t>CD1.2</t>
  </si>
  <si>
    <t>R240028002</t>
  </si>
  <si>
    <t>CD1.1a</t>
  </si>
  <si>
    <t>R240028003</t>
  </si>
  <si>
    <t>Nástěnný ovladač umožňující základní řízení (stupně otáček, indikace alarmu a výměny filtrů)</t>
  </si>
  <si>
    <t xml:space="preserve"> - součástí montáže je i dodávka propojovacího kabelu mezi ovladače a jednotkou (délka cca 14bm)</t>
  </si>
  <si>
    <t>Kompaktní větrací jednotka s rotačním rekuperátorem - montáž na stěnu, horní připojení hrdel ø160mm,</t>
  </si>
  <si>
    <t>Ohebný tlumič hluku ø125mm délky 1m</t>
  </si>
  <si>
    <t>R240028004</t>
  </si>
  <si>
    <t>Výfuková hlavice ø125mm, provedení pozink.</t>
  </si>
  <si>
    <t>Šikmý kus ses sítem ø160mm, provedení pozink.</t>
  </si>
  <si>
    <t>CD1.3</t>
  </si>
  <si>
    <t>R240028005</t>
  </si>
  <si>
    <t>CD1.4</t>
  </si>
  <si>
    <t>R240028006</t>
  </si>
  <si>
    <t>CD1.5</t>
  </si>
  <si>
    <t>R240028007</t>
  </si>
  <si>
    <t>CD1.6</t>
  </si>
  <si>
    <t>R240028008</t>
  </si>
  <si>
    <t>CD1.7</t>
  </si>
  <si>
    <t>R240028009</t>
  </si>
  <si>
    <t>CD1.8</t>
  </si>
  <si>
    <t>R240028010</t>
  </si>
  <si>
    <t>Zařízení č. CD2 - Chlazení pokladny v 1.PP</t>
  </si>
  <si>
    <t>R240029001</t>
  </si>
  <si>
    <t>R240029002</t>
  </si>
  <si>
    <t>R240029003</t>
  </si>
  <si>
    <t>R240029004</t>
  </si>
  <si>
    <t>R240029005</t>
  </si>
  <si>
    <t>R240029006</t>
  </si>
  <si>
    <t>CD2.1</t>
  </si>
  <si>
    <t>CD2.1a</t>
  </si>
  <si>
    <t>CD2.2</t>
  </si>
  <si>
    <t>Pi=0,58kW/16A/230V, hluk: Lwa=65dBA, Lpa=49dBA v 1m</t>
  </si>
  <si>
    <t>Mezisoučet zařízení č. CD2</t>
  </si>
  <si>
    <t>Zařízení č. KM1 - Větrání haly</t>
  </si>
  <si>
    <t>R240030001</t>
  </si>
  <si>
    <t>KM1.1</t>
  </si>
  <si>
    <t>Sestavná větrací jednotka s rotačním rekuperátorem, instalace po komorách do strojovny VZT - nevytápěný prostor,</t>
  </si>
  <si>
    <t xml:space="preserve"> - koncový díl pro připojení potrubí 1225x860mm vč. tlumící manžety</t>
  </si>
  <si>
    <t xml:space="preserve"> - rotační entalpický rekuperátor s FM (teplotní účinnost 73,3%)</t>
  </si>
  <si>
    <t xml:space="preserve"> - ventilátor s EC motorem (plynulá regulace výkonu) V=10000m3/h, Pext=400Pa</t>
  </si>
  <si>
    <t xml:space="preserve"> Pi(motoru)=5kW/8A/400V, v pracovním bodě Pi=3427W/230V</t>
  </si>
  <si>
    <t xml:space="preserve"> - vodní ohřívač o výkonu Qtop=38kW (voda 70/50°C), teplota přiváděného vzduchu 22°C </t>
  </si>
  <si>
    <t xml:space="preserve"> - volná komora pro budoucí možnost doplnení jednotky o přímý chladič </t>
  </si>
  <si>
    <t xml:space="preserve"> Pi(motoru)=5kW/8A/400V, v pracovním bodě Pi=3009W/230V</t>
  </si>
  <si>
    <t>KM1.2</t>
  </si>
  <si>
    <t>R240030002</t>
  </si>
  <si>
    <t>Tlumič hluku kulisový 1200x800/1000mm, 5x kulisa 150x800/1000mm, mezera mezi kulisami 90mm</t>
  </si>
  <si>
    <t xml:space="preserve"> - množství vzduchu 10000m3/h, útlum hluku z hodnoty Lw=87dB na hodnotu Lwa=68dBA (brán nevyšší hluk od jednotky)</t>
  </si>
  <si>
    <t>Požární klapka 1000x500mm vč. servopohonu 230V (AC) s pružinou, dále vybavená termoelektrickým spouštěcím</t>
  </si>
  <si>
    <t>KM1.3</t>
  </si>
  <si>
    <t>R240030003</t>
  </si>
  <si>
    <t>KM1.4</t>
  </si>
  <si>
    <t>R240030004</t>
  </si>
  <si>
    <t>Požární klapka 600x800mm vč. servopohonu 230V (AC) s pružinou, dále vybavená termoelektrickým spouštěcím</t>
  </si>
  <si>
    <t>Kruhová dýza s dlouhým dosahem ø200mm, s možností změny směru proudění +/- 30°</t>
  </si>
  <si>
    <t>KM1.5</t>
  </si>
  <si>
    <t>R240030005</t>
  </si>
  <si>
    <t xml:space="preserve"> - množství příváděného vzduchu 500m3/h, dosah prudu vzduchu 12,6m</t>
  </si>
  <si>
    <t>KM1.6</t>
  </si>
  <si>
    <t>R240030006</t>
  </si>
  <si>
    <t>KM1.7</t>
  </si>
  <si>
    <t>R240030007</t>
  </si>
  <si>
    <t>Regulační klapka čtyřhranná 315x400mm, ruční, provedení pozink.</t>
  </si>
  <si>
    <t>KM1.8</t>
  </si>
  <si>
    <t>R240030008</t>
  </si>
  <si>
    <t>Regulační klapka čtyřhranná 315x250mm, ruční, provedení pozink.</t>
  </si>
  <si>
    <t>KM1.9</t>
  </si>
  <si>
    <t>R240030009</t>
  </si>
  <si>
    <t>Odvodní přepouštěcí mřížka 600x600mm bez regulace, montáž do potrubí</t>
  </si>
  <si>
    <t>Mezisoučet zařízení č. KM1</t>
  </si>
  <si>
    <t>Mezisoučet zařízení č. KM2</t>
  </si>
  <si>
    <t>Zařízení č. KM2 - Větrání sociálního zázemí v 1.NP</t>
  </si>
  <si>
    <t>R240031001</t>
  </si>
  <si>
    <t>KM2.1</t>
  </si>
  <si>
    <t>KM2.1a</t>
  </si>
  <si>
    <t>Potrubní ultra tichý ventiátor ø160mm se zabudovaným doběhem, V=290-340m3/h, Pext=150Pa, Pi=59W/0,26A/230V</t>
  </si>
  <si>
    <t>R240031002</t>
  </si>
  <si>
    <t>R240031003</t>
  </si>
  <si>
    <t xml:space="preserve">Přetlaková žaluzie hliníková 200x400mm, vč. odstínu RAL dle požadavku architekta </t>
  </si>
  <si>
    <t>KM2.2</t>
  </si>
  <si>
    <t>R240031004</t>
  </si>
  <si>
    <t>KM2.3</t>
  </si>
  <si>
    <t>KM2.4</t>
  </si>
  <si>
    <t>R240031005</t>
  </si>
  <si>
    <t>KM2.5</t>
  </si>
  <si>
    <t>R240031006</t>
  </si>
  <si>
    <t>KM2.6</t>
  </si>
  <si>
    <t>R240031007</t>
  </si>
  <si>
    <t>Zařízení č. KM3 - Větrání místnosti úklidu a WC imobilní v 1.NP</t>
  </si>
  <si>
    <t>R240032001</t>
  </si>
  <si>
    <t>KM3.1</t>
  </si>
  <si>
    <t>Malý radiální ventilátor připojení ø100mm, V=80m3/h, Pext=130Pa,</t>
  </si>
  <si>
    <t>KM3.2</t>
  </si>
  <si>
    <t>R240032002</t>
  </si>
  <si>
    <t>Výfuková hlavice ø100mm, provedení pozink.</t>
  </si>
  <si>
    <t>Mezisoučet zařízení č. KM3</t>
  </si>
  <si>
    <t>Zařízení č. KM4 - Destratifikátory</t>
  </si>
  <si>
    <t>KM4.1</t>
  </si>
  <si>
    <t>R240033001</t>
  </si>
  <si>
    <t>Mezisoučet zařízení č. KM4</t>
  </si>
  <si>
    <t xml:space="preserve"> 01/2023</t>
  </si>
  <si>
    <t>SZ10.2a</t>
  </si>
  <si>
    <t>R240027007</t>
  </si>
  <si>
    <t>Destratifikátor 700x700mm s plochou působení 150-380m2, V=10050m3/h, Pi=350W/1,6A/230V</t>
  </si>
  <si>
    <t>R240033002</t>
  </si>
  <si>
    <t>KM4.1a</t>
  </si>
  <si>
    <t>R240033003</t>
  </si>
  <si>
    <t>Nástřik destratifikátoru na barevný odstín dle požadavku architekta</t>
  </si>
  <si>
    <t>KM4.1b</t>
  </si>
  <si>
    <t>Závěsná karabina 5x50mm, pro závěsný řetěz, max. nosnost 70kg</t>
  </si>
  <si>
    <t>R240033004</t>
  </si>
  <si>
    <t>KM4.1c</t>
  </si>
  <si>
    <t>Závěsný řetěz na destratifikátor max. nosnost 70kg</t>
  </si>
  <si>
    <t>Plenum box (přívodní) ø500mm vč. perforované regulační klapky, připojení horizontální ø200mm</t>
  </si>
  <si>
    <t>Čtyřhranné VZT potrubí z předizolovaných panelů tl. 30mm pokryté hliníkovou vrstvou (rozvody vedené ve světlíku)</t>
  </si>
  <si>
    <t>Nátěr/nástřik VZT rozvodů, izolovaných ohebných hadic a závěsného materiálu do černé barvy, které jsou vedeny</t>
  </si>
  <si>
    <t xml:space="preserve">nad akustickým trojúhelníkových podhled a jsou viditelné (prostory kanceláří a čekáren) </t>
  </si>
  <si>
    <t>R240001027</t>
  </si>
  <si>
    <t xml:space="preserve"> - ø180mm, 30% tvarovek </t>
  </si>
  <si>
    <t>R240001028</t>
  </si>
  <si>
    <t>Přívodní a odvodní stropní difuzor s nastavitelnou čelní deskou ø160mm, vč. montážní zdeře</t>
  </si>
  <si>
    <t xml:space="preserve"> - do metráže jsou započítány i pláště tlumičů hluku vč. spojovacího materiálu, frézování a kompletace na místě</t>
  </si>
  <si>
    <t>Ohebná hliníková hadice ø160mm, balení po 10bm</t>
  </si>
  <si>
    <t>R240003023</t>
  </si>
  <si>
    <t>R240003024</t>
  </si>
  <si>
    <t>R240003025</t>
  </si>
  <si>
    <t>R240003026</t>
  </si>
  <si>
    <t>R240003027</t>
  </si>
  <si>
    <t>R240003028</t>
  </si>
  <si>
    <t>R240003029</t>
  </si>
  <si>
    <t>R240003030</t>
  </si>
  <si>
    <t>R240003031</t>
  </si>
  <si>
    <t>R240003032</t>
  </si>
  <si>
    <t>Ohebná hliníková hadice ø200mm, balení po 10bm</t>
  </si>
  <si>
    <t>R240005028</t>
  </si>
  <si>
    <t>R240005029</t>
  </si>
  <si>
    <t>R240005030</t>
  </si>
  <si>
    <t>R240005031</t>
  </si>
  <si>
    <t>R240005032</t>
  </si>
  <si>
    <t>R240005033</t>
  </si>
  <si>
    <t>R240005034</t>
  </si>
  <si>
    <t>R240005035</t>
  </si>
  <si>
    <t>R240005036</t>
  </si>
  <si>
    <t>R240005037</t>
  </si>
  <si>
    <t>R240005038</t>
  </si>
  <si>
    <t>R240007026</t>
  </si>
  <si>
    <t>R240007027</t>
  </si>
  <si>
    <t>R240007028</t>
  </si>
  <si>
    <t>R240007029</t>
  </si>
  <si>
    <t>R240007030</t>
  </si>
  <si>
    <t>R240007031</t>
  </si>
  <si>
    <t>R240007032</t>
  </si>
  <si>
    <t>R240007033</t>
  </si>
  <si>
    <t>R240007034</t>
  </si>
  <si>
    <t>R240007035</t>
  </si>
  <si>
    <t>R240007036</t>
  </si>
  <si>
    <t>R240009019</t>
  </si>
  <si>
    <t>R240009020</t>
  </si>
  <si>
    <t>R240009021</t>
  </si>
  <si>
    <t>R240009022</t>
  </si>
  <si>
    <t>R240009023</t>
  </si>
  <si>
    <t>R240009024</t>
  </si>
  <si>
    <t>R240009025</t>
  </si>
  <si>
    <t>R240009026</t>
  </si>
  <si>
    <t>R240009027</t>
  </si>
  <si>
    <t>R240009028</t>
  </si>
  <si>
    <t>R240009029</t>
  </si>
  <si>
    <t xml:space="preserve"> - izolace potrubí vedeného nad podhledem</t>
  </si>
  <si>
    <t>Venkovní chladící jednotka Qch(nom)=28kW (chladivo R410A), Pi=8,33kW/32A/400V (příkon dle Eurovent)</t>
  </si>
  <si>
    <t>sezónní hodnoty SEER 8,11 a SCOOR 4,52 dle Euroventu, hluk: Lwa=79dBA, Lpa=58dBA v 1m</t>
  </si>
  <si>
    <t xml:space="preserve"> - rozměry jednotky -  šířka x výška x hloubka 930 x 1745 x 760 mm</t>
  </si>
  <si>
    <t>Doplnění chladiva R410A do systému (cca 6kg)</t>
  </si>
  <si>
    <t>Venkovní chladící jednotka Qch(nom)=39,2kW (chladivo R410A), Pi=11,88kW/32A/400V (příkon dle Eurovent)</t>
  </si>
  <si>
    <t>sezónní hodnoty SEER 8,55 a SCOOR 5,17 dle Euroventu, hluk: Lwa=81dBA, Lpa=60dBA v 1m</t>
  </si>
  <si>
    <t xml:space="preserve"> - rozměry jednotky -  šířka x výška x hloubka 1240 x 1745 x 760 mm</t>
  </si>
  <si>
    <t>Doplnění chladiva R410A do systému (cca 10kg)</t>
  </si>
  <si>
    <t>Venkovní chladící jednotka Qch(nom)=33,6kW (chladivo R410A), Pi=11,65kW/32A/400V (příkon dle Eurovent)</t>
  </si>
  <si>
    <t>sezónní hodnoty SEER 7,94 a SCOOR 4,99 dle Euroventu, hluk: Lwa=80dBA, Lpa=59dBA v 1m</t>
  </si>
  <si>
    <t>Doplnění chladiva R410A do systému (cca 7kg)</t>
  </si>
  <si>
    <t>Venkovní chladící jednotka Qch(nom)=44,8kW (chladivo R410A), Pi=15,45kW/32A/400V (příkon dle Eurovent)</t>
  </si>
  <si>
    <t>sezónní hodnoty SEER 7,97 a SCOOR 5,46 dle Euroventu, hluk: Lwa=85dBA, Lpa=61dBA v 1m</t>
  </si>
  <si>
    <t>Doplnění chladiva R410A do systému (cca 15kg)</t>
  </si>
  <si>
    <t>R240017030</t>
  </si>
  <si>
    <t>R240017031</t>
  </si>
  <si>
    <t>R240017032</t>
  </si>
  <si>
    <t>R240017033</t>
  </si>
  <si>
    <t>R240017034</t>
  </si>
  <si>
    <t>R240017035</t>
  </si>
  <si>
    <t>R240017036</t>
  </si>
  <si>
    <t>R240017037</t>
  </si>
  <si>
    <t>R240017038</t>
  </si>
  <si>
    <t>R240019010</t>
  </si>
  <si>
    <t>R240019011</t>
  </si>
  <si>
    <t>R240019012</t>
  </si>
  <si>
    <t>R240019013</t>
  </si>
  <si>
    <t>R240019014</t>
  </si>
  <si>
    <t>R240019015</t>
  </si>
  <si>
    <t>R240019016</t>
  </si>
  <si>
    <t>R240019017</t>
  </si>
  <si>
    <t>R240020010</t>
  </si>
  <si>
    <t>R240020011</t>
  </si>
  <si>
    <t>R240020012</t>
  </si>
  <si>
    <t>R240020013</t>
  </si>
  <si>
    <t>R240020014</t>
  </si>
  <si>
    <t>R240020015</t>
  </si>
  <si>
    <t>R240022007</t>
  </si>
  <si>
    <t>R240023007</t>
  </si>
  <si>
    <t>R240025006</t>
  </si>
  <si>
    <t>vč. spojovacího materiálu, frézování a kompletace na místě</t>
  </si>
  <si>
    <t>R240026009</t>
  </si>
  <si>
    <t>R240026010</t>
  </si>
  <si>
    <t>R240020016</t>
  </si>
  <si>
    <t>R240020017</t>
  </si>
  <si>
    <t>vč. ochranné mřížky</t>
  </si>
  <si>
    <t>Montážní patka k ventilátoru (2ks na jeden ventilátor)</t>
  </si>
  <si>
    <t>R240020018</t>
  </si>
  <si>
    <t>R240028011</t>
  </si>
  <si>
    <t>R240028012</t>
  </si>
  <si>
    <t>R240028013</t>
  </si>
  <si>
    <t>R240028014</t>
  </si>
  <si>
    <t>R240028015</t>
  </si>
  <si>
    <t>R240028016</t>
  </si>
  <si>
    <t>R240028017</t>
  </si>
  <si>
    <t>R240028018</t>
  </si>
  <si>
    <t xml:space="preserve">nad akustickým trojúhelníkových podhled a jsou viditelné (prostor kanceláře) </t>
  </si>
  <si>
    <t>Čtyřhranné VZT potrubí z předizolovaných panelů tl. 30mm pokryté hliníkovou vrstvou (rozvody venku)</t>
  </si>
  <si>
    <t xml:space="preserve"> - do metráže je započítán i výfukový kus vč. spojovacího materiálu, frézování a kompletace na místě</t>
  </si>
  <si>
    <t>Čtyřhranné VZT potrubí z předizolovaných panelů tl. 20mm pokryté hliníkovou vrstvou (rozvody ve strojovně a v hale)</t>
  </si>
  <si>
    <t xml:space="preserve"> - izoloace kruhového potrubí vedeného nad podhled haly</t>
  </si>
  <si>
    <t>Nátěr/nástřik VZT rozvodů a závěsného/potpůrného materiálu do barvy (odstín dle požadavku architekta), které jsou</t>
  </si>
  <si>
    <t>vedeny ve venkovním prostředí</t>
  </si>
  <si>
    <t>R240030010</t>
  </si>
  <si>
    <t>R240030011</t>
  </si>
  <si>
    <t>R240030012</t>
  </si>
  <si>
    <t>R240030013</t>
  </si>
  <si>
    <t>R240030014</t>
  </si>
  <si>
    <t>R240030015</t>
  </si>
  <si>
    <t>R240030016</t>
  </si>
  <si>
    <t>R240030017</t>
  </si>
  <si>
    <t>R240030018</t>
  </si>
  <si>
    <t>R240031008</t>
  </si>
  <si>
    <t>R240031009</t>
  </si>
  <si>
    <t>R240031010</t>
  </si>
  <si>
    <t>R240031011</t>
  </si>
  <si>
    <t>R240031012</t>
  </si>
  <si>
    <t>R240031013</t>
  </si>
  <si>
    <t>Vnější záslepka na potrubí s odvodem kondenzátu ø100mm</t>
  </si>
  <si>
    <t>R240032003</t>
  </si>
  <si>
    <t>R240032004</t>
  </si>
  <si>
    <t>R240032005</t>
  </si>
  <si>
    <t>R240032006</t>
  </si>
  <si>
    <t>Montážní, závěsný, spojovací a těsnící materiál vč. podpěr potrubí na střeše (množství: cca 1295kg)</t>
  </si>
  <si>
    <t>Zaregulování VZT vč. protokolu, uvedení zařízení do provozu, zaškolení obsluhy (cca 286hod)</t>
  </si>
  <si>
    <t>Zhotovení provozního řádu VZT a CHL zařízení (cca 33hod)</t>
  </si>
  <si>
    <t xml:space="preserve">Protipožární manžety, ucpávky a tmely pro rozvody VZT (celkem 35ks) </t>
  </si>
  <si>
    <t>Vstupní revize protipožárních klapek (19ks)</t>
  </si>
  <si>
    <t>Měření hluku vč. protokolu o měření (počítáno s osmi měřícími místy)</t>
  </si>
  <si>
    <t>Technická a koordinační činnost na stavbě (cca 120hodin)</t>
  </si>
  <si>
    <t>VRN (2% z PSV)</t>
  </si>
  <si>
    <t>4.001 KRYCÍ LIST VÝKAZU MATERIÁLU - OSTRÝ ROZPOČET</t>
  </si>
  <si>
    <t>Nedílnou součástí tohoto rozpočtu jsou výkresy, tabulka zařízení a technická zpráva VZT.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</si>
</sst>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10"/>
      <name val="Arial CE"/>
      <charset val="110"/>
    </font>
    <font>
      <vertAlign val="superscript"/>
      <sz val="8"/>
      <color indexed="8"/>
      <name val="Times New Roman"/>
      <family val="1"/>
      <charset val="238"/>
    </font>
    <font>
      <sz val="8"/>
      <color rgb="FF80008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8CC8DC"/>
        <bgColor indexed="64"/>
      </patternFill>
    </fill>
    <fill>
      <patternFill patternType="solid">
        <fgColor theme="8" tint="0.39994506668294322"/>
        <bgColor indexed="64"/>
      </patternFill>
    </fill>
  </fills>
  <borders count="9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</cellStyleXfs>
  <cellXfs count="228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164" fontId="3" fillId="0" borderId="19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4" fillId="0" borderId="0" xfId="1" applyFont="1" applyFill="1" applyAlignment="1" applyProtection="1">
      <alignment horizontal="center"/>
    </xf>
    <xf numFmtId="0" fontId="35" fillId="0" borderId="60" xfId="1" applyFont="1" applyFill="1" applyBorder="1" applyAlignment="1" applyProtection="1">
      <alignment horizontal="left"/>
    </xf>
    <xf numFmtId="0" fontId="35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25" borderId="80" xfId="1" applyFont="1" applyFill="1" applyBorder="1" applyAlignment="1" applyProtection="1">
      <alignment horizontal="center" vertical="center" wrapText="1"/>
    </xf>
    <xf numFmtId="0" fontId="3" fillId="25" borderId="81" xfId="1" applyFont="1" applyFill="1" applyBorder="1" applyAlignment="1" applyProtection="1">
      <alignment horizontal="center" vertical="center" wrapText="1"/>
    </xf>
    <xf numFmtId="0" fontId="3" fillId="25" borderId="82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36" fillId="0" borderId="0" xfId="0" applyFont="1"/>
    <xf numFmtId="0" fontId="36" fillId="0" borderId="0" xfId="0" applyFont="1" applyFill="1"/>
    <xf numFmtId="1" fontId="2" fillId="0" borderId="0" xfId="1" applyNumberFormat="1" applyFont="1" applyFill="1" applyAlignment="1" applyProtection="1">
      <alignment horizontal="center"/>
    </xf>
    <xf numFmtId="0" fontId="3" fillId="0" borderId="83" xfId="1" applyFont="1" applyFill="1" applyBorder="1" applyAlignment="1" applyProtection="1">
      <alignment horizontal="left"/>
    </xf>
    <xf numFmtId="0" fontId="3" fillId="0" borderId="58" xfId="1" applyFont="1" applyFill="1" applyBorder="1" applyAlignment="1" applyProtection="1">
      <alignment horizontal="center" wrapText="1"/>
    </xf>
    <xf numFmtId="0" fontId="3" fillId="0" borderId="60" xfId="1" applyFont="1" applyFill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wrapText="1"/>
    </xf>
    <xf numFmtId="1" fontId="0" fillId="0" borderId="0" xfId="0" applyNumberFormat="1"/>
    <xf numFmtId="0" fontId="2" fillId="0" borderId="0" xfId="1" applyFont="1" applyFill="1" applyAlignment="1" applyProtection="1">
      <alignment horizontal="center" vertical="center"/>
    </xf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36" fillId="0" borderId="0" xfId="0" applyFont="1" applyFill="1" applyAlignment="1"/>
    <xf numFmtId="0" fontId="3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/>
    </xf>
    <xf numFmtId="16" fontId="2" fillId="0" borderId="0" xfId="1" applyNumberFormat="1" applyFont="1" applyFill="1" applyAlignment="1" applyProtection="1">
      <alignment horizontal="left"/>
    </xf>
    <xf numFmtId="0" fontId="32" fillId="0" borderId="0" xfId="1" applyFont="1" applyFill="1" applyAlignment="1" applyProtection="1">
      <alignment horizontal="left"/>
    </xf>
    <xf numFmtId="0" fontId="37" fillId="0" borderId="0" xfId="0" applyFont="1"/>
    <xf numFmtId="0" fontId="9" fillId="0" borderId="0" xfId="1" applyFont="1" applyFill="1" applyAlignment="1" applyProtection="1">
      <alignment horizontal="right"/>
    </xf>
    <xf numFmtId="166" fontId="33" fillId="0" borderId="0" xfId="1" applyNumberFormat="1" applyFont="1" applyFill="1" applyAlignment="1" applyProtection="1">
      <alignment horizontal="right"/>
    </xf>
    <xf numFmtId="0" fontId="9" fillId="0" borderId="0" xfId="1" applyFont="1" applyFill="1" applyAlignment="1" applyProtection="1">
      <alignment horizontal="left" vertical="center"/>
    </xf>
    <xf numFmtId="49" fontId="2" fillId="0" borderId="0" xfId="1" applyNumberFormat="1" applyFont="1" applyFill="1" applyAlignment="1" applyProtection="1">
      <alignment horizontal="left"/>
    </xf>
    <xf numFmtId="0" fontId="2" fillId="0" borderId="0" xfId="1" applyFont="1" applyAlignment="1" applyProtection="1">
      <alignment horizontal="left"/>
    </xf>
    <xf numFmtId="166" fontId="2" fillId="0" borderId="0" xfId="1" applyNumberFormat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1" fontId="2" fillId="0" borderId="0" xfId="1" applyNumberFormat="1" applyFont="1" applyAlignment="1" applyProtection="1">
      <alignment horizontal="center"/>
    </xf>
    <xf numFmtId="0" fontId="36" fillId="0" borderId="0" xfId="0" applyFont="1" applyAlignment="1"/>
    <xf numFmtId="0" fontId="3" fillId="0" borderId="69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0" fontId="3" fillId="0" borderId="92" xfId="1" applyFont="1" applyFill="1" applyBorder="1" applyAlignment="1" applyProtection="1">
      <alignment horizontal="left"/>
    </xf>
    <xf numFmtId="0" fontId="9" fillId="0" borderId="0" xfId="1" applyFont="1" applyFill="1" applyAlignment="1" applyProtection="1">
      <alignment horizontal="left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0" fontId="41" fillId="0" borderId="0" xfId="0" applyFont="1"/>
    <xf numFmtId="167" fontId="41" fillId="0" borderId="0" xfId="0" applyNumberFormat="1" applyFont="1"/>
    <xf numFmtId="1" fontId="41" fillId="0" borderId="0" xfId="0" applyNumberFormat="1" applyFont="1"/>
    <xf numFmtId="0" fontId="42" fillId="0" borderId="0" xfId="1" applyFont="1" applyFill="1" applyAlignment="1" applyProtection="1">
      <alignment horizontal="left"/>
    </xf>
    <xf numFmtId="0" fontId="3" fillId="0" borderId="68" xfId="1" applyFont="1" applyFill="1" applyBorder="1" applyAlignment="1" applyProtection="1">
      <alignment horizontal="left"/>
    </xf>
    <xf numFmtId="1" fontId="0" fillId="0" borderId="0" xfId="0" applyNumberFormat="1" applyFill="1" applyAlignment="1"/>
    <xf numFmtId="0" fontId="35" fillId="0" borderId="0" xfId="1" applyFont="1" applyFill="1" applyBorder="1" applyAlignment="1" applyProtection="1">
      <alignment horizontal="right"/>
    </xf>
    <xf numFmtId="167" fontId="35" fillId="0" borderId="0" xfId="1" applyNumberFormat="1" applyFont="1" applyFill="1" applyBorder="1" applyAlignment="1" applyProtection="1">
      <alignment horizontal="right"/>
    </xf>
    <xf numFmtId="16" fontId="2" fillId="0" borderId="58" xfId="1" applyNumberFormat="1" applyFont="1" applyFill="1" applyBorder="1" applyAlignment="1" applyProtection="1">
      <alignment horizontal="left"/>
    </xf>
    <xf numFmtId="0" fontId="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left"/>
    </xf>
    <xf numFmtId="0" fontId="32" fillId="0" borderId="58" xfId="1" applyFont="1" applyFill="1" applyBorder="1" applyAlignment="1" applyProtection="1">
      <alignment horizontal="center"/>
    </xf>
    <xf numFmtId="1" fontId="2" fillId="0" borderId="58" xfId="1" applyNumberFormat="1" applyFont="1" applyFill="1" applyBorder="1" applyAlignment="1" applyProtection="1">
      <alignment horizontal="center"/>
    </xf>
    <xf numFmtId="166" fontId="2" fillId="0" borderId="58" xfId="1" applyNumberFormat="1" applyFont="1" applyFill="1" applyBorder="1" applyAlignment="1" applyProtection="1">
      <alignment horizontal="right"/>
    </xf>
    <xf numFmtId="0" fontId="38" fillId="0" borderId="13" xfId="1" applyFont="1" applyBorder="1" applyAlignment="1" applyProtection="1">
      <alignment horizontal="center"/>
    </xf>
    <xf numFmtId="0" fontId="38" fillId="0" borderId="0" xfId="1" applyFont="1" applyAlignment="1" applyProtection="1">
      <alignment horizontal="center"/>
    </xf>
    <xf numFmtId="0" fontId="38" fillId="0" borderId="14" xfId="1" applyFont="1" applyBorder="1" applyAlignment="1" applyProtection="1">
      <alignment horizontal="center"/>
    </xf>
    <xf numFmtId="0" fontId="3" fillId="0" borderId="76" xfId="1" applyFont="1" applyFill="1" applyBorder="1" applyAlignment="1" applyProtection="1">
      <alignment horizontal="left"/>
    </xf>
    <xf numFmtId="0" fontId="3" fillId="0" borderId="77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" fillId="0" borderId="68" xfId="1" applyFont="1" applyFill="1" applyBorder="1" applyAlignment="1" applyProtection="1">
      <alignment horizontal="left"/>
    </xf>
    <xf numFmtId="0" fontId="35" fillId="25" borderId="66" xfId="1" applyFont="1" applyFill="1" applyBorder="1" applyAlignment="1" applyProtection="1">
      <alignment horizontal="center"/>
    </xf>
    <xf numFmtId="0" fontId="3" fillId="0" borderId="93" xfId="1" applyFont="1" applyFill="1" applyBorder="1" applyAlignment="1" applyProtection="1">
      <alignment horizontal="left"/>
    </xf>
    <xf numFmtId="167" fontId="3" fillId="0" borderId="93" xfId="1" applyNumberFormat="1" applyFont="1" applyFill="1" applyBorder="1" applyAlignment="1" applyProtection="1">
      <alignment horizontal="right"/>
    </xf>
    <xf numFmtId="167" fontId="3" fillId="0" borderId="77" xfId="1" applyNumberFormat="1" applyFont="1" applyFill="1" applyBorder="1" applyAlignment="1" applyProtection="1">
      <alignment horizontal="right"/>
    </xf>
    <xf numFmtId="0" fontId="3" fillId="0" borderId="84" xfId="1" applyFont="1" applyFill="1" applyBorder="1" applyAlignment="1" applyProtection="1">
      <alignment horizontal="left"/>
    </xf>
    <xf numFmtId="0" fontId="3" fillId="0" borderId="78" xfId="1" applyFont="1" applyFill="1" applyBorder="1" applyAlignment="1" applyProtection="1">
      <alignment horizontal="left"/>
    </xf>
    <xf numFmtId="0" fontId="3" fillId="0" borderId="79" xfId="1" applyFont="1" applyFill="1" applyBorder="1" applyAlignment="1" applyProtection="1">
      <alignment horizontal="left"/>
    </xf>
    <xf numFmtId="167" fontId="3" fillId="0" borderId="84" xfId="1" applyNumberFormat="1" applyFont="1" applyFill="1" applyBorder="1" applyAlignment="1" applyProtection="1">
      <alignment horizontal="right"/>
    </xf>
    <xf numFmtId="167" fontId="3" fillId="0" borderId="79" xfId="1" applyNumberFormat="1" applyFont="1" applyFill="1" applyBorder="1" applyAlignment="1" applyProtection="1">
      <alignment horizontal="right"/>
    </xf>
    <xf numFmtId="0" fontId="35" fillId="0" borderId="73" xfId="1" applyFont="1" applyFill="1" applyBorder="1" applyAlignment="1" applyProtection="1">
      <alignment horizontal="right"/>
    </xf>
    <xf numFmtId="0" fontId="35" fillId="0" borderId="74" xfId="1" applyFont="1" applyFill="1" applyBorder="1" applyAlignment="1" applyProtection="1">
      <alignment horizontal="right"/>
    </xf>
    <xf numFmtId="0" fontId="35" fillId="0" borderId="75" xfId="1" applyFont="1" applyFill="1" applyBorder="1" applyAlignment="1" applyProtection="1">
      <alignment horizontal="right"/>
    </xf>
    <xf numFmtId="167" fontId="35" fillId="0" borderId="73" xfId="1" applyNumberFormat="1" applyFont="1" applyFill="1" applyBorder="1" applyAlignment="1" applyProtection="1">
      <alignment horizontal="right"/>
    </xf>
    <xf numFmtId="0" fontId="34" fillId="0" borderId="0" xfId="1" applyFont="1" applyFill="1" applyAlignment="1" applyProtection="1">
      <alignment horizontal="center"/>
    </xf>
    <xf numFmtId="0" fontId="3" fillId="0" borderId="70" xfId="1" applyFont="1" applyFill="1" applyBorder="1" applyAlignment="1" applyProtection="1">
      <alignment horizontal="left"/>
    </xf>
    <xf numFmtId="0" fontId="3" fillId="0" borderId="71" xfId="1" applyFont="1" applyFill="1" applyBorder="1" applyAlignment="1" applyProtection="1">
      <alignment horizontal="left"/>
    </xf>
    <xf numFmtId="0" fontId="3" fillId="0" borderId="72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5" fillId="24" borderId="73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/>
    </xf>
    <xf numFmtId="0" fontId="35" fillId="24" borderId="75" xfId="1" applyFont="1" applyFill="1" applyBorder="1" applyAlignment="1" applyProtection="1">
      <alignment horizontal="left"/>
    </xf>
    <xf numFmtId="0" fontId="35" fillId="24" borderId="66" xfId="1" applyFont="1" applyFill="1" applyBorder="1" applyAlignment="1" applyProtection="1">
      <alignment horizontal="center"/>
    </xf>
    <xf numFmtId="167" fontId="3" fillId="0" borderId="70" xfId="1" applyNumberFormat="1" applyFont="1" applyFill="1" applyBorder="1" applyAlignment="1" applyProtection="1">
      <alignment horizontal="right"/>
    </xf>
    <xf numFmtId="167" fontId="3" fillId="0" borderId="72" xfId="1" applyNumberFormat="1" applyFont="1" applyFill="1" applyBorder="1" applyAlignment="1" applyProtection="1">
      <alignment horizontal="right"/>
    </xf>
    <xf numFmtId="0" fontId="3" fillId="0" borderId="89" xfId="1" applyFont="1" applyFill="1" applyBorder="1" applyAlignment="1" applyProtection="1">
      <alignment horizontal="left"/>
    </xf>
    <xf numFmtId="0" fontId="3" fillId="0" borderId="90" xfId="1" applyFont="1" applyFill="1" applyBorder="1" applyAlignment="1" applyProtection="1">
      <alignment horizontal="left"/>
    </xf>
    <xf numFmtId="0" fontId="3" fillId="0" borderId="91" xfId="1" applyFont="1" applyFill="1" applyBorder="1" applyAlignment="1" applyProtection="1">
      <alignment horizontal="left"/>
    </xf>
    <xf numFmtId="167" fontId="3" fillId="0" borderId="89" xfId="1" applyNumberFormat="1" applyFont="1" applyFill="1" applyBorder="1" applyAlignment="1" applyProtection="1">
      <alignment horizontal="right"/>
    </xf>
    <xf numFmtId="167" fontId="3" fillId="0" borderId="91" xfId="1" applyNumberFormat="1" applyFont="1" applyFill="1" applyBorder="1" applyAlignment="1" applyProtection="1">
      <alignment horizontal="right"/>
    </xf>
    <xf numFmtId="0" fontId="3" fillId="0" borderId="86" xfId="1" applyFont="1" applyFill="1" applyBorder="1" applyAlignment="1" applyProtection="1">
      <alignment horizontal="left"/>
    </xf>
    <xf numFmtId="0" fontId="3" fillId="0" borderId="87" xfId="1" applyFont="1" applyFill="1" applyBorder="1" applyAlignment="1" applyProtection="1">
      <alignment horizontal="left"/>
    </xf>
    <xf numFmtId="0" fontId="3" fillId="0" borderId="88" xfId="1" applyFont="1" applyFill="1" applyBorder="1" applyAlignment="1" applyProtection="1">
      <alignment horizontal="left"/>
    </xf>
    <xf numFmtId="167" fontId="3" fillId="0" borderId="86" xfId="1" applyNumberFormat="1" applyFont="1" applyFill="1" applyBorder="1" applyAlignment="1" applyProtection="1">
      <alignment horizontal="right"/>
    </xf>
    <xf numFmtId="167" fontId="3" fillId="0" borderId="88" xfId="1" applyNumberFormat="1" applyFont="1" applyFill="1" applyBorder="1" applyAlignment="1" applyProtection="1">
      <alignment horizontal="right"/>
    </xf>
    <xf numFmtId="0" fontId="6" fillId="0" borderId="0" xfId="1" applyFont="1" applyFill="1" applyAlignment="1" applyProtection="1">
      <alignment horizontal="center" vertical="center"/>
    </xf>
  </cellXfs>
  <cellStyles count="4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P54" sqref="P54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85" t="s">
        <v>1267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7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2" t="str">
        <f>'Položkový rozpočet'!B2</f>
        <v>Rekonstrukce výpravní budovy Ostrava-Vítkovice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2"/>
      <c r="Q5" s="15"/>
      <c r="R5" s="14"/>
      <c r="S5" s="16"/>
    </row>
    <row r="6" spans="1:19">
      <c r="A6" s="10"/>
      <c r="B6" s="11" t="s">
        <v>2</v>
      </c>
      <c r="C6" s="11"/>
      <c r="D6" s="11"/>
      <c r="E6" s="17"/>
      <c r="F6" s="11"/>
      <c r="G6" s="11"/>
      <c r="H6" s="11"/>
      <c r="I6" s="11"/>
      <c r="J6" s="18"/>
      <c r="K6" s="11"/>
      <c r="L6" s="11"/>
      <c r="M6" s="11"/>
      <c r="N6" s="11"/>
      <c r="O6" s="11"/>
      <c r="P6" s="19"/>
      <c r="Q6" s="20"/>
      <c r="R6" s="18"/>
      <c r="S6" s="16"/>
    </row>
    <row r="7" spans="1:19">
      <c r="A7" s="10"/>
      <c r="B7" s="11" t="s">
        <v>3</v>
      </c>
      <c r="C7" s="11"/>
      <c r="D7" s="11"/>
      <c r="E7" s="17"/>
      <c r="F7" s="11"/>
      <c r="G7" s="11"/>
      <c r="H7" s="11"/>
      <c r="I7" s="11"/>
      <c r="J7" s="18"/>
      <c r="K7" s="11"/>
      <c r="L7" s="11"/>
      <c r="M7" s="11"/>
      <c r="N7" s="11"/>
      <c r="O7" s="11" t="s">
        <v>4</v>
      </c>
      <c r="P7" s="17"/>
      <c r="Q7" s="20"/>
      <c r="R7" s="18"/>
      <c r="S7" s="16"/>
    </row>
    <row r="8" spans="1:19" hidden="1">
      <c r="A8" s="10"/>
      <c r="B8" s="11" t="s">
        <v>5</v>
      </c>
      <c r="C8" s="11"/>
      <c r="D8" s="11"/>
      <c r="E8" s="17" t="s">
        <v>6</v>
      </c>
      <c r="F8" s="11"/>
      <c r="G8" s="11"/>
      <c r="H8" s="11"/>
      <c r="I8" s="11"/>
      <c r="J8" s="18"/>
      <c r="K8" s="11"/>
      <c r="L8" s="11"/>
      <c r="M8" s="11"/>
      <c r="N8" s="11"/>
      <c r="O8" s="11"/>
      <c r="P8" s="19"/>
      <c r="Q8" s="20"/>
      <c r="R8" s="18"/>
      <c r="S8" s="16"/>
    </row>
    <row r="9" spans="1:19">
      <c r="A9" s="10"/>
      <c r="B9" s="11" t="s">
        <v>7</v>
      </c>
      <c r="C9" s="11"/>
      <c r="D9" s="11"/>
      <c r="E9" s="21" t="str">
        <f>Rekapitulace!B5</f>
        <v>D.2.2-700 Vzduchotechnika</v>
      </c>
      <c r="F9" s="22"/>
      <c r="G9" s="22"/>
      <c r="H9" s="22"/>
      <c r="I9" s="22"/>
      <c r="J9" s="23"/>
      <c r="K9" s="11"/>
      <c r="L9" s="11"/>
      <c r="M9" s="11"/>
      <c r="N9" s="11"/>
      <c r="O9" s="11" t="s">
        <v>9</v>
      </c>
      <c r="P9" s="24"/>
      <c r="Q9" s="25"/>
      <c r="R9" s="23"/>
      <c r="S9" s="16"/>
    </row>
    <row r="10" spans="1:19" hidden="1">
      <c r="A10" s="10"/>
      <c r="B10" s="11" t="s">
        <v>10</v>
      </c>
      <c r="C10" s="11"/>
      <c r="D10" s="11"/>
      <c r="E10" s="26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20"/>
      <c r="Q10" s="20"/>
      <c r="R10" s="11"/>
      <c r="S10" s="16"/>
    </row>
    <row r="11" spans="1:19" hidden="1">
      <c r="A11" s="10"/>
      <c r="B11" s="11" t="s">
        <v>11</v>
      </c>
      <c r="C11" s="11"/>
      <c r="D11" s="11"/>
      <c r="E11" s="26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20"/>
      <c r="Q11" s="20"/>
      <c r="R11" s="11"/>
      <c r="S11" s="16"/>
    </row>
    <row r="12" spans="1:19" hidden="1">
      <c r="A12" s="10"/>
      <c r="B12" s="11" t="s">
        <v>12</v>
      </c>
      <c r="C12" s="11"/>
      <c r="D12" s="11"/>
      <c r="E12" s="26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20"/>
      <c r="Q12" s="20"/>
      <c r="R12" s="11"/>
      <c r="S12" s="16"/>
    </row>
    <row r="13" spans="1:19" hidden="1">
      <c r="A13" s="10"/>
      <c r="B13" s="11"/>
      <c r="C13" s="11"/>
      <c r="D13" s="11"/>
      <c r="E13" s="26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20"/>
      <c r="Q13" s="20"/>
      <c r="R13" s="11"/>
      <c r="S13" s="16"/>
    </row>
    <row r="14" spans="1:19" hidden="1">
      <c r="A14" s="10"/>
      <c r="B14" s="11"/>
      <c r="C14" s="11"/>
      <c r="D14" s="11"/>
      <c r="E14" s="26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20"/>
      <c r="Q14" s="20"/>
      <c r="R14" s="11"/>
      <c r="S14" s="16"/>
    </row>
    <row r="15" spans="1:19" hidden="1">
      <c r="A15" s="10"/>
      <c r="B15" s="11"/>
      <c r="C15" s="11"/>
      <c r="D15" s="11"/>
      <c r="E15" s="26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20"/>
      <c r="Q15" s="20"/>
      <c r="R15" s="11"/>
      <c r="S15" s="16"/>
    </row>
    <row r="16" spans="1:19" hidden="1">
      <c r="A16" s="10"/>
      <c r="B16" s="11"/>
      <c r="C16" s="11"/>
      <c r="D16" s="11"/>
      <c r="E16" s="26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20"/>
      <c r="Q16" s="20"/>
      <c r="R16" s="11"/>
      <c r="S16" s="16"/>
    </row>
    <row r="17" spans="1:19" hidden="1">
      <c r="A17" s="10"/>
      <c r="B17" s="11"/>
      <c r="C17" s="11"/>
      <c r="D17" s="11"/>
      <c r="E17" s="26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20"/>
      <c r="Q17" s="20"/>
      <c r="R17" s="11"/>
      <c r="S17" s="16"/>
    </row>
    <row r="18" spans="1:19" hidden="1">
      <c r="A18" s="10"/>
      <c r="B18" s="11"/>
      <c r="C18" s="11"/>
      <c r="D18" s="11"/>
      <c r="E18" s="26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20"/>
      <c r="Q18" s="20"/>
      <c r="R18" s="11"/>
      <c r="S18" s="16"/>
    </row>
    <row r="19" spans="1:19" hidden="1">
      <c r="A19" s="10"/>
      <c r="B19" s="11"/>
      <c r="C19" s="11"/>
      <c r="D19" s="11"/>
      <c r="E19" s="26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20"/>
      <c r="Q19" s="20"/>
      <c r="R19" s="11"/>
      <c r="S19" s="16"/>
    </row>
    <row r="20" spans="1:19" hidden="1">
      <c r="A20" s="10"/>
      <c r="B20" s="11"/>
      <c r="C20" s="11"/>
      <c r="D20" s="11"/>
      <c r="E20" s="26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20"/>
      <c r="Q20" s="20"/>
      <c r="R20" s="11"/>
      <c r="S20" s="16"/>
    </row>
    <row r="21" spans="1:19" hidden="1">
      <c r="A21" s="10"/>
      <c r="B21" s="11"/>
      <c r="C21" s="11"/>
      <c r="D21" s="11"/>
      <c r="E21" s="26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20"/>
      <c r="Q21" s="20"/>
      <c r="R21" s="11"/>
      <c r="S21" s="16"/>
    </row>
    <row r="22" spans="1:19" hidden="1">
      <c r="A22" s="10"/>
      <c r="B22" s="11"/>
      <c r="C22" s="11"/>
      <c r="D22" s="11"/>
      <c r="E22" s="26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20"/>
      <c r="Q22" s="20"/>
      <c r="R22" s="11"/>
      <c r="S22" s="16"/>
    </row>
    <row r="23" spans="1:19" hidden="1">
      <c r="A23" s="10"/>
      <c r="B23" s="11"/>
      <c r="C23" s="11"/>
      <c r="D23" s="11"/>
      <c r="E23" s="26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20"/>
      <c r="Q23" s="20"/>
      <c r="R23" s="11"/>
      <c r="S23" s="16"/>
    </row>
    <row r="24" spans="1:19" hidden="1">
      <c r="A24" s="10"/>
      <c r="B24" s="11"/>
      <c r="C24" s="11"/>
      <c r="D24" s="11"/>
      <c r="E24" s="26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20"/>
      <c r="Q24" s="20"/>
      <c r="R24" s="11"/>
      <c r="S24" s="16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6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Správa železnic, s.o., Dlážděná 1003/7, 110 00 Praha 1</v>
      </c>
      <c r="F26" s="13"/>
      <c r="G26" s="13"/>
      <c r="H26" s="13"/>
      <c r="I26" s="13"/>
      <c r="J26" s="14"/>
      <c r="K26" s="11"/>
      <c r="L26" s="11"/>
      <c r="M26" s="11"/>
      <c r="N26" s="11"/>
      <c r="O26" s="27"/>
      <c r="P26" s="28"/>
      <c r="Q26" s="29"/>
      <c r="R26" s="30"/>
      <c r="S26" s="16"/>
    </row>
    <row r="27" spans="1:19" ht="17.25" customHeight="1">
      <c r="A27" s="10"/>
      <c r="B27" s="11" t="s">
        <v>16</v>
      </c>
      <c r="C27" s="11"/>
      <c r="D27" s="11"/>
      <c r="E27" s="17" t="s">
        <v>86</v>
      </c>
      <c r="F27" s="11"/>
      <c r="G27" s="11"/>
      <c r="H27" s="11"/>
      <c r="I27" s="11"/>
      <c r="J27" s="18"/>
      <c r="K27" s="11"/>
      <c r="L27" s="11"/>
      <c r="M27" s="11"/>
      <c r="N27" s="11"/>
      <c r="O27" s="27"/>
      <c r="P27" s="28"/>
      <c r="Q27" s="29"/>
      <c r="R27" s="30"/>
      <c r="S27" s="16"/>
    </row>
    <row r="28" spans="1:19" ht="17.25" customHeight="1">
      <c r="A28" s="10"/>
      <c r="B28" s="11" t="s">
        <v>17</v>
      </c>
      <c r="C28" s="11"/>
      <c r="D28" s="11"/>
      <c r="E28" s="17"/>
      <c r="F28" s="11"/>
      <c r="G28" s="11"/>
      <c r="H28" s="11"/>
      <c r="I28" s="11"/>
      <c r="J28" s="18"/>
      <c r="K28" s="11"/>
      <c r="L28" s="11"/>
      <c r="M28" s="11"/>
      <c r="N28" s="11"/>
      <c r="O28" s="27"/>
      <c r="P28" s="28"/>
      <c r="Q28" s="29"/>
      <c r="R28" s="30"/>
      <c r="S28" s="16"/>
    </row>
    <row r="29" spans="1:19" ht="17.25" customHeight="1">
      <c r="A29" s="10"/>
      <c r="B29" s="11"/>
      <c r="C29" s="11"/>
      <c r="D29" s="11"/>
      <c r="E29" s="24"/>
      <c r="F29" s="22"/>
      <c r="G29" s="22"/>
      <c r="H29" s="22"/>
      <c r="I29" s="22"/>
      <c r="J29" s="23"/>
      <c r="K29" s="11"/>
      <c r="L29" s="11"/>
      <c r="M29" s="11"/>
      <c r="N29" s="11"/>
      <c r="O29" s="20"/>
      <c r="P29" s="20"/>
      <c r="Q29" s="20"/>
      <c r="R29" s="11"/>
      <c r="S29" s="16"/>
    </row>
    <row r="30" spans="1:19" ht="17.25" customHeight="1">
      <c r="A30" s="10"/>
      <c r="B30" s="11"/>
      <c r="C30" s="11"/>
      <c r="D30" s="11"/>
      <c r="E30" s="31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1" t="s">
        <v>20</v>
      </c>
      <c r="P30" s="20"/>
      <c r="Q30" s="20"/>
      <c r="R30" s="32"/>
      <c r="S30" s="16"/>
    </row>
    <row r="31" spans="1:19" ht="17.25" customHeight="1">
      <c r="A31" s="10"/>
      <c r="B31" s="11"/>
      <c r="C31" s="11"/>
      <c r="D31" s="11"/>
      <c r="E31" s="27"/>
      <c r="F31" s="11"/>
      <c r="G31" s="28"/>
      <c r="H31" s="33"/>
      <c r="I31" s="34"/>
      <c r="J31" s="11"/>
      <c r="K31" s="11"/>
      <c r="L31" s="11"/>
      <c r="M31" s="11"/>
      <c r="N31" s="11"/>
      <c r="O31" s="35" t="s">
        <v>1108</v>
      </c>
      <c r="P31" s="20"/>
      <c r="Q31" s="20"/>
      <c r="R31" s="36"/>
      <c r="S31" s="16"/>
    </row>
    <row r="32" spans="1:19" ht="8.25" customHeight="1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1:19" ht="20.25" customHeight="1">
      <c r="A33" s="40"/>
      <c r="B33" s="41"/>
      <c r="C33" s="41"/>
      <c r="D33" s="41"/>
      <c r="E33" s="42" t="s">
        <v>21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3"/>
    </row>
    <row r="34" spans="1:19" ht="20.25" customHeight="1">
      <c r="A34" s="44" t="s">
        <v>22</v>
      </c>
      <c r="B34" s="45"/>
      <c r="C34" s="45"/>
      <c r="D34" s="46"/>
      <c r="E34" s="47" t="s">
        <v>23</v>
      </c>
      <c r="F34" s="46"/>
      <c r="G34" s="47" t="s">
        <v>24</v>
      </c>
      <c r="H34" s="45"/>
      <c r="I34" s="46"/>
      <c r="J34" s="47" t="s">
        <v>25</v>
      </c>
      <c r="K34" s="45"/>
      <c r="L34" s="47" t="s">
        <v>26</v>
      </c>
      <c r="M34" s="45"/>
      <c r="N34" s="45"/>
      <c r="O34" s="46"/>
      <c r="P34" s="47" t="s">
        <v>27</v>
      </c>
      <c r="Q34" s="45"/>
      <c r="R34" s="45"/>
      <c r="S34" s="48"/>
    </row>
    <row r="35" spans="1:19" ht="20.25" customHeight="1">
      <c r="A35" s="49"/>
      <c r="B35" s="50"/>
      <c r="C35" s="50"/>
      <c r="D35" s="51">
        <v>0</v>
      </c>
      <c r="E35" s="52">
        <f>IF(D35=0,0,R47/D35)</f>
        <v>0</v>
      </c>
      <c r="F35" s="53"/>
      <c r="G35" s="54"/>
      <c r="H35" s="50"/>
      <c r="I35" s="51">
        <v>0</v>
      </c>
      <c r="J35" s="52">
        <f>IF(I35=0,0,R47/I35)</f>
        <v>0</v>
      </c>
      <c r="K35" s="55"/>
      <c r="L35" s="54"/>
      <c r="M35" s="50"/>
      <c r="N35" s="50"/>
      <c r="O35" s="51">
        <v>0</v>
      </c>
      <c r="P35" s="54"/>
      <c r="Q35" s="50"/>
      <c r="R35" s="56">
        <f>IF(O35=0,0,R47/O35)</f>
        <v>0</v>
      </c>
      <c r="S35" s="57"/>
    </row>
    <row r="36" spans="1:19" ht="20.25" customHeight="1">
      <c r="A36" s="40"/>
      <c r="B36" s="41"/>
      <c r="C36" s="41"/>
      <c r="D36" s="41"/>
      <c r="E36" s="42" t="s">
        <v>28</v>
      </c>
      <c r="F36" s="41"/>
      <c r="G36" s="41"/>
      <c r="H36" s="41"/>
      <c r="I36" s="41"/>
      <c r="J36" s="58" t="s">
        <v>29</v>
      </c>
      <c r="K36" s="41"/>
      <c r="L36" s="41"/>
      <c r="M36" s="41"/>
      <c r="N36" s="41"/>
      <c r="O36" s="41"/>
      <c r="P36" s="41"/>
      <c r="Q36" s="41"/>
      <c r="R36" s="41"/>
      <c r="S36" s="43"/>
    </row>
    <row r="37" spans="1:19" ht="20.25" customHeight="1">
      <c r="A37" s="59" t="s">
        <v>30</v>
      </c>
      <c r="B37" s="60"/>
      <c r="C37" s="61" t="s">
        <v>31</v>
      </c>
      <c r="D37" s="62"/>
      <c r="E37" s="62"/>
      <c r="F37" s="63"/>
      <c r="G37" s="59" t="s">
        <v>32</v>
      </c>
      <c r="H37" s="64"/>
      <c r="I37" s="61" t="s">
        <v>33</v>
      </c>
      <c r="J37" s="62"/>
      <c r="K37" s="62"/>
      <c r="L37" s="59" t="s">
        <v>34</v>
      </c>
      <c r="M37" s="64"/>
      <c r="N37" s="61" t="s">
        <v>35</v>
      </c>
      <c r="O37" s="62"/>
      <c r="P37" s="62"/>
      <c r="Q37" s="62"/>
      <c r="R37" s="62"/>
      <c r="S37" s="63"/>
    </row>
    <row r="38" spans="1:19" ht="20.25" customHeight="1">
      <c r="A38" s="65">
        <v>1</v>
      </c>
      <c r="B38" s="66" t="s">
        <v>36</v>
      </c>
      <c r="C38" s="14"/>
      <c r="D38" s="67" t="s">
        <v>37</v>
      </c>
      <c r="E38" s="68">
        <v>0</v>
      </c>
      <c r="F38" s="69"/>
      <c r="G38" s="65">
        <v>8</v>
      </c>
      <c r="H38" s="70" t="s">
        <v>38</v>
      </c>
      <c r="I38" s="30"/>
      <c r="J38" s="71">
        <v>0</v>
      </c>
      <c r="K38" s="72"/>
      <c r="L38" s="65">
        <v>13</v>
      </c>
      <c r="M38" s="28" t="s">
        <v>1266</v>
      </c>
      <c r="N38" s="33"/>
      <c r="O38" s="33"/>
      <c r="P38" s="73"/>
      <c r="Q38" s="74"/>
      <c r="R38" s="68">
        <f>E40*0.02</f>
        <v>0</v>
      </c>
      <c r="S38" s="69"/>
    </row>
    <row r="39" spans="1:19" ht="20.25" customHeight="1">
      <c r="A39" s="65">
        <v>2</v>
      </c>
      <c r="B39" s="75"/>
      <c r="C39" s="23"/>
      <c r="D39" s="67" t="s">
        <v>39</v>
      </c>
      <c r="E39" s="68">
        <v>0</v>
      </c>
      <c r="F39" s="69"/>
      <c r="G39" s="65">
        <v>9</v>
      </c>
      <c r="H39" s="11" t="s">
        <v>40</v>
      </c>
      <c r="I39" s="67"/>
      <c r="J39" s="71">
        <v>0</v>
      </c>
      <c r="K39" s="72"/>
      <c r="L39" s="65">
        <v>14</v>
      </c>
      <c r="M39" s="28"/>
      <c r="N39" s="33"/>
      <c r="O39" s="33"/>
      <c r="P39" s="73"/>
      <c r="Q39" s="74"/>
      <c r="R39" s="68"/>
      <c r="S39" s="69"/>
    </row>
    <row r="40" spans="1:19" ht="20.25" customHeight="1">
      <c r="A40" s="65">
        <v>3</v>
      </c>
      <c r="B40" s="66" t="s">
        <v>41</v>
      </c>
      <c r="C40" s="14"/>
      <c r="D40" s="67" t="s">
        <v>37</v>
      </c>
      <c r="E40" s="68">
        <f>Rekapitulace!G68</f>
        <v>0</v>
      </c>
      <c r="F40" s="69"/>
      <c r="G40" s="65">
        <v>10</v>
      </c>
      <c r="H40" s="70" t="s">
        <v>42</v>
      </c>
      <c r="I40" s="30"/>
      <c r="J40" s="71">
        <v>0</v>
      </c>
      <c r="K40" s="72"/>
      <c r="L40" s="65">
        <v>15</v>
      </c>
      <c r="M40" s="28"/>
      <c r="N40" s="33"/>
      <c r="O40" s="33"/>
      <c r="P40" s="73"/>
      <c r="Q40" s="74"/>
      <c r="R40" s="68"/>
      <c r="S40" s="69"/>
    </row>
    <row r="41" spans="1:19" ht="20.25" customHeight="1">
      <c r="A41" s="65">
        <v>4</v>
      </c>
      <c r="B41" s="75"/>
      <c r="C41" s="23"/>
      <c r="D41" s="67" t="s">
        <v>39</v>
      </c>
      <c r="E41" s="68">
        <f>Rekapitulace!I68</f>
        <v>0</v>
      </c>
      <c r="F41" s="69"/>
      <c r="G41" s="65">
        <v>11</v>
      </c>
      <c r="H41" s="70"/>
      <c r="I41" s="30"/>
      <c r="J41" s="71">
        <v>0</v>
      </c>
      <c r="K41" s="72"/>
      <c r="L41" s="65">
        <v>16</v>
      </c>
      <c r="M41" s="28"/>
      <c r="N41" s="33"/>
      <c r="O41" s="33"/>
      <c r="P41" s="73"/>
      <c r="Q41" s="74"/>
      <c r="R41" s="68"/>
      <c r="S41" s="69"/>
    </row>
    <row r="42" spans="1:19" ht="20.25" customHeight="1">
      <c r="A42" s="65">
        <v>5</v>
      </c>
      <c r="B42" s="66" t="s">
        <v>43</v>
      </c>
      <c r="C42" s="14"/>
      <c r="D42" s="67" t="s">
        <v>37</v>
      </c>
      <c r="E42" s="68">
        <v>0</v>
      </c>
      <c r="F42" s="69"/>
      <c r="G42" s="76"/>
      <c r="H42" s="33"/>
      <c r="I42" s="30"/>
      <c r="J42" s="77"/>
      <c r="K42" s="72"/>
      <c r="L42" s="65">
        <v>17</v>
      </c>
      <c r="M42" s="28"/>
      <c r="N42" s="33"/>
      <c r="O42" s="33"/>
      <c r="P42" s="73"/>
      <c r="Q42" s="74"/>
      <c r="R42" s="68"/>
      <c r="S42" s="69"/>
    </row>
    <row r="43" spans="1:19" ht="20.25" customHeight="1">
      <c r="A43" s="65">
        <v>6</v>
      </c>
      <c r="B43" s="75"/>
      <c r="C43" s="23"/>
      <c r="D43" s="67" t="s">
        <v>39</v>
      </c>
      <c r="E43" s="68">
        <v>0</v>
      </c>
      <c r="F43" s="69"/>
      <c r="G43" s="76"/>
      <c r="H43" s="33"/>
      <c r="I43" s="30"/>
      <c r="J43" s="77"/>
      <c r="K43" s="72"/>
      <c r="L43" s="65">
        <v>18</v>
      </c>
      <c r="M43" s="70"/>
      <c r="N43" s="33"/>
      <c r="O43" s="33"/>
      <c r="P43" s="33"/>
      <c r="Q43" s="30"/>
      <c r="R43" s="68"/>
      <c r="S43" s="69"/>
    </row>
    <row r="44" spans="1:19" ht="20.25" customHeight="1">
      <c r="A44" s="65">
        <v>7</v>
      </c>
      <c r="B44" s="78" t="s">
        <v>44</v>
      </c>
      <c r="C44" s="33"/>
      <c r="D44" s="30"/>
      <c r="E44" s="79">
        <f>SUM(E38:E43)</f>
        <v>0</v>
      </c>
      <c r="F44" s="43"/>
      <c r="G44" s="65">
        <v>12</v>
      </c>
      <c r="H44" s="78" t="s">
        <v>45</v>
      </c>
      <c r="I44" s="30"/>
      <c r="J44" s="80">
        <f>SUM(J38:J43)</f>
        <v>0</v>
      </c>
      <c r="K44" s="81"/>
      <c r="L44" s="65">
        <v>19</v>
      </c>
      <c r="M44" s="66" t="s">
        <v>46</v>
      </c>
      <c r="N44" s="13"/>
      <c r="O44" s="13"/>
      <c r="P44" s="13"/>
      <c r="Q44" s="82"/>
      <c r="R44" s="79">
        <f>SUM(R38:R43)</f>
        <v>0</v>
      </c>
      <c r="S44" s="43"/>
    </row>
    <row r="45" spans="1:19" ht="20.25" customHeight="1">
      <c r="A45" s="83">
        <v>20</v>
      </c>
      <c r="B45" s="84" t="s">
        <v>47</v>
      </c>
      <c r="C45" s="85"/>
      <c r="D45" s="86"/>
      <c r="E45" s="87">
        <v>0</v>
      </c>
      <c r="F45" s="39"/>
      <c r="G45" s="83">
        <v>21</v>
      </c>
      <c r="H45" s="84" t="s">
        <v>48</v>
      </c>
      <c r="I45" s="86"/>
      <c r="J45" s="88">
        <v>0</v>
      </c>
      <c r="K45" s="89">
        <v>20</v>
      </c>
      <c r="L45" s="83">
        <v>22</v>
      </c>
      <c r="M45" s="84" t="s">
        <v>49</v>
      </c>
      <c r="N45" s="85"/>
      <c r="O45" s="85"/>
      <c r="P45" s="85"/>
      <c r="Q45" s="86"/>
      <c r="R45" s="87">
        <f>Rekapitulace!I86</f>
        <v>0</v>
      </c>
      <c r="S45" s="39"/>
    </row>
    <row r="46" spans="1:19" ht="20.25" customHeight="1">
      <c r="A46" s="90" t="s">
        <v>16</v>
      </c>
      <c r="B46" s="8"/>
      <c r="C46" s="8"/>
      <c r="D46" s="8"/>
      <c r="E46" s="8"/>
      <c r="F46" s="91"/>
      <c r="G46" s="92"/>
      <c r="H46" s="8"/>
      <c r="I46" s="8"/>
      <c r="J46" s="8"/>
      <c r="K46" s="8"/>
      <c r="L46" s="59" t="s">
        <v>50</v>
      </c>
      <c r="M46" s="46"/>
      <c r="N46" s="61" t="s">
        <v>51</v>
      </c>
      <c r="O46" s="45"/>
      <c r="P46" s="45"/>
      <c r="Q46" s="45"/>
      <c r="R46" s="45"/>
      <c r="S46" s="48"/>
    </row>
    <row r="47" spans="1:19" ht="20.25" customHeight="1">
      <c r="A47" s="10"/>
      <c r="B47" s="11"/>
      <c r="C47" s="11"/>
      <c r="D47" s="11"/>
      <c r="E47" s="11"/>
      <c r="F47" s="18"/>
      <c r="G47" s="93"/>
      <c r="H47" s="11"/>
      <c r="I47" s="11"/>
      <c r="J47" s="11"/>
      <c r="K47" s="11"/>
      <c r="L47" s="65">
        <v>23</v>
      </c>
      <c r="M47" s="70" t="s">
        <v>52</v>
      </c>
      <c r="N47" s="33"/>
      <c r="O47" s="33"/>
      <c r="P47" s="33"/>
      <c r="Q47" s="69"/>
      <c r="R47" s="79">
        <f>E44+J44+R44+E45+J45+R45</f>
        <v>0</v>
      </c>
      <c r="S47" s="43"/>
    </row>
    <row r="48" spans="1:19" ht="20.25" customHeight="1">
      <c r="A48" s="94" t="s">
        <v>53</v>
      </c>
      <c r="B48" s="22"/>
      <c r="C48" s="22"/>
      <c r="D48" s="22"/>
      <c r="E48" s="22"/>
      <c r="F48" s="23"/>
      <c r="G48" s="95" t="s">
        <v>54</v>
      </c>
      <c r="H48" s="22"/>
      <c r="I48" s="22"/>
      <c r="J48" s="22"/>
      <c r="K48" s="22"/>
      <c r="L48" s="65">
        <v>24</v>
      </c>
      <c r="M48" s="96">
        <v>15</v>
      </c>
      <c r="N48" s="23" t="s">
        <v>55</v>
      </c>
      <c r="O48" s="97">
        <v>0</v>
      </c>
      <c r="P48" s="33" t="s">
        <v>56</v>
      </c>
      <c r="Q48" s="30"/>
      <c r="R48" s="98">
        <v>0</v>
      </c>
      <c r="S48" s="99"/>
    </row>
    <row r="49" spans="1:19" ht="20.25" customHeight="1" thickBot="1">
      <c r="A49" s="100" t="s">
        <v>15</v>
      </c>
      <c r="B49" s="13"/>
      <c r="C49" s="13"/>
      <c r="D49" s="13"/>
      <c r="E49" s="13"/>
      <c r="F49" s="14"/>
      <c r="G49" s="101"/>
      <c r="H49" s="13"/>
      <c r="I49" s="13"/>
      <c r="J49" s="13"/>
      <c r="K49" s="13"/>
      <c r="L49" s="65">
        <v>25</v>
      </c>
      <c r="M49" s="102">
        <v>21</v>
      </c>
      <c r="N49" s="30" t="s">
        <v>55</v>
      </c>
      <c r="O49" s="97">
        <f>R47</f>
        <v>0</v>
      </c>
      <c r="P49" s="33" t="s">
        <v>56</v>
      </c>
      <c r="Q49" s="30"/>
      <c r="R49" s="68">
        <f>ROUNDUP(O49*M49/100,1)</f>
        <v>0</v>
      </c>
      <c r="S49" s="69"/>
    </row>
    <row r="50" spans="1:19" ht="20.25" customHeight="1" thickBot="1">
      <c r="A50" s="10"/>
      <c r="B50" s="11"/>
      <c r="C50" s="11"/>
      <c r="D50" s="11"/>
      <c r="E50" s="11"/>
      <c r="F50" s="18"/>
      <c r="G50" s="93"/>
      <c r="H50" s="11"/>
      <c r="I50" s="11"/>
      <c r="J50" s="11"/>
      <c r="K50" s="11"/>
      <c r="L50" s="83">
        <v>26</v>
      </c>
      <c r="M50" s="103" t="s">
        <v>57</v>
      </c>
      <c r="N50" s="85"/>
      <c r="O50" s="85"/>
      <c r="P50" s="85"/>
      <c r="Q50" s="104"/>
      <c r="R50" s="105">
        <f>O49+R49</f>
        <v>0</v>
      </c>
      <c r="S50" s="106"/>
    </row>
    <row r="51" spans="1:19" ht="20.25" customHeight="1">
      <c r="A51" s="94" t="s">
        <v>53</v>
      </c>
      <c r="B51" s="22"/>
      <c r="C51" s="22"/>
      <c r="D51" s="22"/>
      <c r="E51" s="22"/>
      <c r="F51" s="23"/>
      <c r="G51" s="95" t="s">
        <v>54</v>
      </c>
      <c r="H51" s="22"/>
      <c r="I51" s="22"/>
      <c r="J51" s="22"/>
      <c r="K51" s="22"/>
      <c r="L51" s="59" t="s">
        <v>58</v>
      </c>
      <c r="M51" s="46"/>
      <c r="N51" s="61" t="s">
        <v>59</v>
      </c>
      <c r="O51" s="45"/>
      <c r="P51" s="45"/>
      <c r="Q51" s="45"/>
      <c r="R51" s="107"/>
      <c r="S51" s="48"/>
    </row>
    <row r="52" spans="1:19" ht="20.25" customHeight="1">
      <c r="A52" s="100" t="s">
        <v>17</v>
      </c>
      <c r="B52" s="13"/>
      <c r="C52" s="13"/>
      <c r="D52" s="13"/>
      <c r="E52" s="13"/>
      <c r="F52" s="14"/>
      <c r="G52" s="101"/>
      <c r="H52" s="13"/>
      <c r="I52" s="13"/>
      <c r="J52" s="13"/>
      <c r="K52" s="13"/>
      <c r="L52" s="65">
        <v>27</v>
      </c>
      <c r="M52" s="70" t="s">
        <v>60</v>
      </c>
      <c r="N52" s="33"/>
      <c r="O52" s="33"/>
      <c r="P52" s="33"/>
      <c r="Q52" s="30"/>
      <c r="R52" s="68">
        <v>0</v>
      </c>
      <c r="S52" s="69"/>
    </row>
    <row r="53" spans="1:19" ht="20.25" customHeight="1">
      <c r="A53" s="10"/>
      <c r="B53" s="11"/>
      <c r="C53" s="11"/>
      <c r="D53" s="11"/>
      <c r="E53" s="11"/>
      <c r="F53" s="18"/>
      <c r="G53" s="93"/>
      <c r="H53" s="11"/>
      <c r="I53" s="11"/>
      <c r="J53" s="11"/>
      <c r="K53" s="11"/>
      <c r="L53" s="65">
        <v>28</v>
      </c>
      <c r="M53" s="70" t="s">
        <v>61</v>
      </c>
      <c r="N53" s="33"/>
      <c r="O53" s="33"/>
      <c r="P53" s="33"/>
      <c r="Q53" s="30"/>
      <c r="R53" s="68">
        <v>0</v>
      </c>
      <c r="S53" s="69"/>
    </row>
    <row r="54" spans="1:19" ht="20.25" customHeight="1">
      <c r="A54" s="108" t="s">
        <v>53</v>
      </c>
      <c r="B54" s="38"/>
      <c r="C54" s="38"/>
      <c r="D54" s="38"/>
      <c r="E54" s="38"/>
      <c r="F54" s="109"/>
      <c r="G54" s="110" t="s">
        <v>54</v>
      </c>
      <c r="H54" s="38"/>
      <c r="I54" s="38"/>
      <c r="J54" s="38"/>
      <c r="K54" s="38"/>
      <c r="L54" s="83">
        <v>29</v>
      </c>
      <c r="M54" s="84" t="s">
        <v>62</v>
      </c>
      <c r="N54" s="85"/>
      <c r="O54" s="85"/>
      <c r="P54" s="85"/>
      <c r="Q54" s="86"/>
      <c r="R54" s="52">
        <v>0</v>
      </c>
      <c r="S54" s="111"/>
    </row>
    <row r="56" spans="1:19">
      <c r="A56" s="11" t="s">
        <v>89</v>
      </c>
    </row>
    <row r="57" spans="1:19">
      <c r="A57" s="11" t="s">
        <v>1268</v>
      </c>
    </row>
    <row r="58" spans="1:19">
      <c r="A58" s="11" t="s">
        <v>106</v>
      </c>
    </row>
  </sheetData>
  <mergeCells count="1"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7"/>
  <sheetViews>
    <sheetView topLeftCell="A61" zoomScale="110" zoomScaleNormal="110" workbookViewId="0">
      <selection activeCell="L69" sqref="L69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1.109375" customWidth="1"/>
    <col min="19" max="19" width="14" bestFit="1" customWidth="1"/>
  </cols>
  <sheetData>
    <row r="1" spans="1:10" ht="17.399999999999999">
      <c r="A1" s="205" t="s">
        <v>80</v>
      </c>
      <c r="B1" s="205"/>
      <c r="C1" s="205"/>
      <c r="D1" s="205"/>
      <c r="E1" s="205"/>
      <c r="F1" s="205"/>
      <c r="G1" s="205"/>
      <c r="H1" s="205"/>
      <c r="I1" s="205"/>
    </row>
    <row r="2" spans="1:10" ht="9.9" customHeight="1">
      <c r="A2" s="128"/>
      <c r="B2" s="128"/>
      <c r="C2" s="128"/>
      <c r="D2" s="128"/>
      <c r="E2" s="128"/>
      <c r="F2" s="128"/>
      <c r="G2" s="128"/>
      <c r="H2" s="128"/>
      <c r="I2" s="128"/>
    </row>
    <row r="3" spans="1:10">
      <c r="A3" s="124" t="s">
        <v>63</v>
      </c>
      <c r="B3" s="125" t="str">
        <f>'Položkový rozpočet'!B2</f>
        <v>Rekonstrukce výpravní budovy Ostrava-Vítkovice</v>
      </c>
      <c r="C3" s="125"/>
      <c r="D3" s="126"/>
      <c r="E3" s="126" t="s">
        <v>66</v>
      </c>
      <c r="F3" s="125" t="str">
        <f>'Položkový rozpočet'!F2</f>
        <v>Správa železnic, s.o., Dlážděná 1003/7, 110 00 Praha 1</v>
      </c>
      <c r="G3" s="125"/>
      <c r="H3" s="125"/>
      <c r="I3" s="125"/>
    </row>
    <row r="4" spans="1:10">
      <c r="A4" s="124" t="s">
        <v>64</v>
      </c>
      <c r="B4" s="125"/>
      <c r="C4" s="125"/>
      <c r="D4" s="126"/>
      <c r="E4" s="126" t="s">
        <v>67</v>
      </c>
      <c r="F4" s="125"/>
      <c r="G4" s="125"/>
      <c r="H4" s="125"/>
      <c r="I4" s="125"/>
    </row>
    <row r="5" spans="1:10">
      <c r="A5" s="124" t="s">
        <v>65</v>
      </c>
      <c r="B5" s="125" t="s">
        <v>288</v>
      </c>
      <c r="C5" s="125"/>
      <c r="D5" s="126"/>
      <c r="E5" s="126" t="s">
        <v>68</v>
      </c>
      <c r="F5" s="127" t="s">
        <v>1108</v>
      </c>
      <c r="G5" s="125"/>
      <c r="H5" s="125"/>
      <c r="I5" s="125"/>
    </row>
    <row r="6" spans="1:10">
      <c r="A6" s="125"/>
      <c r="B6" s="125"/>
      <c r="C6" s="125"/>
      <c r="D6" s="125"/>
      <c r="E6" s="125"/>
      <c r="F6" s="125"/>
      <c r="G6" s="125"/>
      <c r="H6" s="125"/>
      <c r="I6" s="125"/>
    </row>
    <row r="7" spans="1:10" ht="9.9" customHeight="1">
      <c r="A7" s="125"/>
      <c r="B7" s="125"/>
      <c r="C7" s="125"/>
      <c r="D7" s="125"/>
      <c r="E7" s="125"/>
      <c r="F7" s="125"/>
      <c r="G7" s="125"/>
      <c r="H7" s="125"/>
      <c r="I7" s="125"/>
    </row>
    <row r="8" spans="1:10">
      <c r="A8" s="210" t="s">
        <v>728</v>
      </c>
      <c r="B8" s="211"/>
      <c r="C8" s="211"/>
      <c r="D8" s="211"/>
      <c r="E8" s="211"/>
      <c r="F8" s="211"/>
      <c r="G8" s="192" t="s">
        <v>75</v>
      </c>
      <c r="H8" s="192"/>
      <c r="I8" s="192" t="s">
        <v>77</v>
      </c>
      <c r="J8" s="192"/>
    </row>
    <row r="9" spans="1:10">
      <c r="A9" s="206" t="str">
        <f>'Položkový rozpočet'!A8</f>
        <v>Zařízení č. AD1 - Větrání 1.PP</v>
      </c>
      <c r="B9" s="207"/>
      <c r="C9" s="207"/>
      <c r="D9" s="207"/>
      <c r="E9" s="207"/>
      <c r="F9" s="208"/>
      <c r="G9" s="209">
        <f>'Položkový rozpočet'!G72</f>
        <v>0</v>
      </c>
      <c r="H9" s="209"/>
      <c r="I9" s="209">
        <f>'Položkový rozpočet'!I72</f>
        <v>0</v>
      </c>
      <c r="J9" s="209"/>
    </row>
    <row r="10" spans="1:10">
      <c r="A10" s="191" t="str">
        <f>'Položkový rozpočet'!A75</f>
        <v>Zařízení č. AD1A - Zdroj chladu pro VZT jednotku 1.PP</v>
      </c>
      <c r="B10" s="191"/>
      <c r="C10" s="191"/>
      <c r="D10" s="191"/>
      <c r="E10" s="191"/>
      <c r="F10" s="191"/>
      <c r="G10" s="190">
        <f>'Položkový rozpočet'!G89</f>
        <v>0</v>
      </c>
      <c r="H10" s="190"/>
      <c r="I10" s="190">
        <f>'Položkový rozpočet'!I89</f>
        <v>0</v>
      </c>
      <c r="J10" s="190"/>
    </row>
    <row r="11" spans="1:10">
      <c r="A11" s="191" t="str">
        <f>'Položkový rozpočet'!A92</f>
        <v>Zařízení č. AD2 - Větrání 1.NP</v>
      </c>
      <c r="B11" s="191"/>
      <c r="C11" s="191"/>
      <c r="D11" s="191"/>
      <c r="E11" s="191"/>
      <c r="F11" s="191"/>
      <c r="G11" s="190">
        <f>'Položkový rozpočet'!G167</f>
        <v>0</v>
      </c>
      <c r="H11" s="190"/>
      <c r="I11" s="190">
        <f>'Položkový rozpočet'!I167</f>
        <v>0</v>
      </c>
      <c r="J11" s="190"/>
    </row>
    <row r="12" spans="1:10">
      <c r="A12" s="191" t="str">
        <f>'Položkový rozpočet'!A170</f>
        <v>Zařízení č. AD2A - Zdroj chladu pro VZT jednotku 1.NP</v>
      </c>
      <c r="B12" s="191"/>
      <c r="C12" s="191"/>
      <c r="D12" s="191"/>
      <c r="E12" s="191"/>
      <c r="F12" s="191"/>
      <c r="G12" s="190">
        <f>'Položkový rozpočet'!G184</f>
        <v>0</v>
      </c>
      <c r="H12" s="190"/>
      <c r="I12" s="190">
        <f>'Položkový rozpočet'!I184</f>
        <v>0</v>
      </c>
      <c r="J12" s="190"/>
    </row>
    <row r="13" spans="1:10">
      <c r="A13" s="191" t="str">
        <f>'Položkový rozpočet'!A187</f>
        <v>Zařízení č. AD3 - Větrání 2.NP část „A“</v>
      </c>
      <c r="B13" s="191"/>
      <c r="C13" s="191"/>
      <c r="D13" s="191"/>
      <c r="E13" s="191"/>
      <c r="F13" s="191"/>
      <c r="G13" s="190">
        <f>'Položkový rozpočet'!G265</f>
        <v>0</v>
      </c>
      <c r="H13" s="190"/>
      <c r="I13" s="190">
        <f>'Položkový rozpočet'!I265</f>
        <v>0</v>
      </c>
      <c r="J13" s="190"/>
    </row>
    <row r="14" spans="1:10">
      <c r="A14" s="191" t="str">
        <f>'Položkový rozpočet'!A268</f>
        <v>Zařízení č. AD3A - Zdroj chladu pro VZT jednotku 2.NP část "A"</v>
      </c>
      <c r="B14" s="191"/>
      <c r="C14" s="191"/>
      <c r="D14" s="191"/>
      <c r="E14" s="191"/>
      <c r="F14" s="191"/>
      <c r="G14" s="190">
        <f>'Položkový rozpočet'!G282</f>
        <v>0</v>
      </c>
      <c r="H14" s="190"/>
      <c r="I14" s="190">
        <f>'Položkový rozpočet'!I282</f>
        <v>0</v>
      </c>
      <c r="J14" s="190"/>
    </row>
    <row r="15" spans="1:10">
      <c r="A15" s="191" t="str">
        <f>'Položkový rozpočet'!A285</f>
        <v>Zařízení č. AD4 - Větrání 2.NP část „B“</v>
      </c>
      <c r="B15" s="191"/>
      <c r="C15" s="191"/>
      <c r="D15" s="191"/>
      <c r="E15" s="191"/>
      <c r="F15" s="191"/>
      <c r="G15" s="190">
        <f>'Položkový rozpočet'!G359</f>
        <v>0</v>
      </c>
      <c r="H15" s="190"/>
      <c r="I15" s="190">
        <f>'Položkový rozpočet'!I359</f>
        <v>0</v>
      </c>
      <c r="J15" s="190"/>
    </row>
    <row r="16" spans="1:10">
      <c r="A16" s="191" t="str">
        <f>'Položkový rozpočet'!A362</f>
        <v>Zařízení č. AD4A - Zdroj chladu pro VZT jednotku 2.NP část "B"</v>
      </c>
      <c r="B16" s="191"/>
      <c r="C16" s="191"/>
      <c r="D16" s="191"/>
      <c r="E16" s="191"/>
      <c r="F16" s="191"/>
      <c r="G16" s="190">
        <f>'Položkový rozpočet'!G376</f>
        <v>0</v>
      </c>
      <c r="H16" s="190"/>
      <c r="I16" s="190">
        <f>'Položkový rozpočet'!I376</f>
        <v>0</v>
      </c>
      <c r="J16" s="190"/>
    </row>
    <row r="17" spans="1:10">
      <c r="A17" s="191" t="str">
        <f>'Položkový rozpočet'!A379</f>
        <v>Zařízení č. AD5 - Větrání 3.NP</v>
      </c>
      <c r="B17" s="191"/>
      <c r="C17" s="191"/>
      <c r="D17" s="191"/>
      <c r="E17" s="191"/>
      <c r="F17" s="191"/>
      <c r="G17" s="190">
        <f>'Položkový rozpočet'!G444</f>
        <v>0</v>
      </c>
      <c r="H17" s="190"/>
      <c r="I17" s="190">
        <f>'Položkový rozpočet'!I444</f>
        <v>0</v>
      </c>
      <c r="J17" s="190"/>
    </row>
    <row r="18" spans="1:10">
      <c r="A18" s="191" t="str">
        <f>'Položkový rozpočet'!A447</f>
        <v>Zařízení č. AD5A - Zdroj chladu pro VZT jednotku 3.NP</v>
      </c>
      <c r="B18" s="191"/>
      <c r="C18" s="191"/>
      <c r="D18" s="191"/>
      <c r="E18" s="191"/>
      <c r="F18" s="191"/>
      <c r="G18" s="190">
        <f>'Položkový rozpočet'!G461</f>
        <v>0</v>
      </c>
      <c r="H18" s="190"/>
      <c r="I18" s="190">
        <f>'Položkový rozpočet'!I461</f>
        <v>0</v>
      </c>
      <c r="J18" s="190"/>
    </row>
    <row r="19" spans="1:10">
      <c r="A19" s="191" t="str">
        <f>'Položkový rozpočet'!A464</f>
        <v>Zařízení č. AD6 - Větrání denní místnosti</v>
      </c>
      <c r="B19" s="191"/>
      <c r="C19" s="191"/>
      <c r="D19" s="191"/>
      <c r="E19" s="191"/>
      <c r="F19" s="191"/>
      <c r="G19" s="190">
        <f>'Položkový rozpočet'!G486</f>
        <v>0</v>
      </c>
      <c r="H19" s="190"/>
      <c r="I19" s="190">
        <f>'Položkový rozpočet'!I486</f>
        <v>0</v>
      </c>
      <c r="J19" s="190"/>
    </row>
    <row r="20" spans="1:10">
      <c r="A20" s="191" t="str">
        <f>'Položkový rozpočet'!A489</f>
        <v>Zařízení č. AD7 - Chlazení kanceláří 3.NP</v>
      </c>
      <c r="B20" s="191"/>
      <c r="C20" s="191"/>
      <c r="D20" s="191"/>
      <c r="E20" s="191"/>
      <c r="F20" s="191"/>
      <c r="G20" s="190">
        <f>'Položkový rozpočet'!G513</f>
        <v>0</v>
      </c>
      <c r="H20" s="190"/>
      <c r="I20" s="190">
        <f>'Položkový rozpočet'!I513</f>
        <v>0</v>
      </c>
      <c r="J20" s="190"/>
    </row>
    <row r="21" spans="1:10">
      <c r="A21" s="191" t="str">
        <f>'Položkový rozpočet'!A516</f>
        <v>Zařízení č. AD8 - Chlazení kanceláří 2.NP část „A“</v>
      </c>
      <c r="B21" s="191"/>
      <c r="C21" s="191"/>
      <c r="D21" s="191"/>
      <c r="E21" s="191"/>
      <c r="F21" s="191"/>
      <c r="G21" s="190">
        <f>'Položkový rozpočet'!G537</f>
        <v>0</v>
      </c>
      <c r="H21" s="190"/>
      <c r="I21" s="190">
        <f>'Položkový rozpočet'!I537</f>
        <v>0</v>
      </c>
      <c r="J21" s="190"/>
    </row>
    <row r="22" spans="1:10">
      <c r="A22" s="191" t="str">
        <f>'Položkový rozpočet'!A540</f>
        <v>Zařízení č. AD9 - Chlazení kanceláří 2.NP část „B“</v>
      </c>
      <c r="B22" s="191"/>
      <c r="C22" s="191"/>
      <c r="D22" s="191"/>
      <c r="E22" s="191"/>
      <c r="F22" s="191"/>
      <c r="G22" s="190">
        <f>'Položkový rozpočet'!G564</f>
        <v>0</v>
      </c>
      <c r="H22" s="190"/>
      <c r="I22" s="190">
        <f>'Položkový rozpočet'!I564</f>
        <v>0</v>
      </c>
      <c r="J22" s="190"/>
    </row>
    <row r="23" spans="1:10">
      <c r="A23" s="191" t="str">
        <f>'Položkový rozpočet'!A567</f>
        <v>Zařízení č. AD10 - Chlazení kanceláří 1.PP a 1.NP</v>
      </c>
      <c r="B23" s="191"/>
      <c r="C23" s="191"/>
      <c r="D23" s="191"/>
      <c r="E23" s="191"/>
      <c r="F23" s="191"/>
      <c r="G23" s="190">
        <f>'Položkový rozpočet'!G599</f>
        <v>0</v>
      </c>
      <c r="H23" s="190"/>
      <c r="I23" s="190">
        <f>'Položkový rozpočet'!I599</f>
        <v>0</v>
      </c>
      <c r="J23" s="190"/>
    </row>
    <row r="24" spans="1:10">
      <c r="A24" s="191" t="str">
        <f>'Položkový rozpočet'!A602</f>
        <v>Zařízení č. AD11 - Chlazení serverovny v 1.PP</v>
      </c>
      <c r="B24" s="191"/>
      <c r="C24" s="191"/>
      <c r="D24" s="191"/>
      <c r="E24" s="191"/>
      <c r="F24" s="191"/>
      <c r="G24" s="190">
        <f>'Položkový rozpočet'!G619</f>
        <v>0</v>
      </c>
      <c r="H24" s="190"/>
      <c r="I24" s="190">
        <f>'Položkový rozpočet'!I619</f>
        <v>0</v>
      </c>
      <c r="J24" s="190"/>
    </row>
    <row r="25" spans="1:10">
      <c r="A25" s="196"/>
      <c r="B25" s="197"/>
      <c r="C25" s="197"/>
      <c r="D25" s="197"/>
      <c r="E25" s="197"/>
      <c r="F25" s="198"/>
      <c r="G25" s="199"/>
      <c r="H25" s="200"/>
      <c r="I25" s="199"/>
      <c r="J25" s="200"/>
    </row>
    <row r="26" spans="1:10" ht="9.9" customHeight="1">
      <c r="A26" s="125"/>
      <c r="B26" s="125"/>
      <c r="C26" s="125"/>
      <c r="D26" s="125"/>
      <c r="E26" s="125"/>
      <c r="F26" s="125"/>
      <c r="G26" s="125"/>
      <c r="H26" s="125"/>
      <c r="I26" s="125"/>
    </row>
    <row r="27" spans="1:10">
      <c r="A27" s="201" t="s">
        <v>729</v>
      </c>
      <c r="B27" s="202"/>
      <c r="C27" s="202"/>
      <c r="D27" s="202"/>
      <c r="E27" s="202"/>
      <c r="F27" s="203"/>
      <c r="G27" s="204">
        <f>SUM(G9:H25)</f>
        <v>0</v>
      </c>
      <c r="H27" s="203"/>
      <c r="I27" s="204">
        <f>SUM(I9:J25)</f>
        <v>0</v>
      </c>
      <c r="J27" s="203"/>
    </row>
    <row r="28" spans="1:10">
      <c r="A28" s="125"/>
      <c r="B28" s="125"/>
      <c r="C28" s="125"/>
      <c r="D28" s="125"/>
      <c r="E28" s="125"/>
      <c r="F28" s="125"/>
      <c r="G28" s="125"/>
      <c r="H28" s="125"/>
      <c r="I28" s="125"/>
    </row>
    <row r="29" spans="1:10" ht="9.9" customHeight="1">
      <c r="A29" s="125"/>
      <c r="B29" s="125"/>
      <c r="C29" s="125"/>
      <c r="D29" s="125"/>
      <c r="E29" s="125"/>
      <c r="F29" s="125"/>
      <c r="G29" s="125"/>
      <c r="H29" s="125"/>
      <c r="I29" s="125"/>
    </row>
    <row r="30" spans="1:10">
      <c r="A30" s="210" t="s">
        <v>730</v>
      </c>
      <c r="B30" s="211"/>
      <c r="C30" s="211"/>
      <c r="D30" s="211"/>
      <c r="E30" s="211"/>
      <c r="F30" s="211"/>
      <c r="G30" s="192" t="s">
        <v>75</v>
      </c>
      <c r="H30" s="192"/>
      <c r="I30" s="192" t="s">
        <v>77</v>
      </c>
      <c r="J30" s="192"/>
    </row>
    <row r="31" spans="1:10">
      <c r="A31" s="206" t="str">
        <f>'Položkový rozpočet'!A622</f>
        <v>Zařízení č. SZ1 - Větrání 1.PP a 1.NP</v>
      </c>
      <c r="B31" s="207"/>
      <c r="C31" s="207"/>
      <c r="D31" s="207"/>
      <c r="E31" s="207"/>
      <c r="F31" s="208"/>
      <c r="G31" s="209">
        <f>'Položkový rozpočet'!G697</f>
        <v>0</v>
      </c>
      <c r="H31" s="209"/>
      <c r="I31" s="209">
        <f>'Položkový rozpočet'!I697</f>
        <v>0</v>
      </c>
      <c r="J31" s="209"/>
    </row>
    <row r="32" spans="1:10">
      <c r="A32" s="191" t="str">
        <f>'Položkový rozpočet'!A700</f>
        <v>Zařízení č. SZ1A - Zdroj chladu pro VZT jednotku SZ1</v>
      </c>
      <c r="B32" s="191"/>
      <c r="C32" s="191"/>
      <c r="D32" s="191"/>
      <c r="E32" s="191"/>
      <c r="F32" s="191"/>
      <c r="G32" s="190">
        <f>'Položkový rozpočet'!G714</f>
        <v>0</v>
      </c>
      <c r="H32" s="190"/>
      <c r="I32" s="190">
        <f>'Položkový rozpočet'!I714</f>
        <v>0</v>
      </c>
      <c r="J32" s="190"/>
    </row>
    <row r="33" spans="1:10">
      <c r="A33" s="191" t="str">
        <f>'Položkový rozpočet'!A717</f>
        <v>Zařízení č. SZ2 - Větrání sociálního zázemí 1.NP</v>
      </c>
      <c r="B33" s="191"/>
      <c r="C33" s="191"/>
      <c r="D33" s="191"/>
      <c r="E33" s="191"/>
      <c r="F33" s="191"/>
      <c r="G33" s="190">
        <f>'Položkový rozpočet'!G741</f>
        <v>0</v>
      </c>
      <c r="H33" s="190"/>
      <c r="I33" s="190">
        <f>'Položkový rozpočet'!I741</f>
        <v>0</v>
      </c>
      <c r="J33" s="190"/>
    </row>
    <row r="34" spans="1:10">
      <c r="A34" s="191" t="str">
        <f>'Položkový rozpočet'!A744</f>
        <v>Zařízení č. SZ3 - Větrání sociálního zázemí 1.PP</v>
      </c>
      <c r="B34" s="191"/>
      <c r="C34" s="191"/>
      <c r="D34" s="191"/>
      <c r="E34" s="191"/>
      <c r="F34" s="191"/>
      <c r="G34" s="190">
        <f>'Položkový rozpočet'!G772</f>
        <v>0</v>
      </c>
      <c r="H34" s="190"/>
      <c r="I34" s="190">
        <f>'Položkový rozpočet'!I772</f>
        <v>0</v>
      </c>
      <c r="J34" s="190"/>
    </row>
    <row r="35" spans="1:10">
      <c r="A35" s="191" t="str">
        <f>'Položkový rozpočet'!A775</f>
        <v>Zařízení č. SZ4 - Chlazení čekárny</v>
      </c>
      <c r="B35" s="191"/>
      <c r="C35" s="191"/>
      <c r="D35" s="191"/>
      <c r="E35" s="191"/>
      <c r="F35" s="191"/>
      <c r="G35" s="190">
        <f>'Položkový rozpočet'!G787</f>
        <v>0</v>
      </c>
      <c r="H35" s="190"/>
      <c r="I35" s="190">
        <f>'Položkový rozpočet'!I787</f>
        <v>0</v>
      </c>
      <c r="J35" s="190"/>
    </row>
    <row r="36" spans="1:10">
      <c r="A36" s="191" t="str">
        <f>'Položkový rozpočet'!A790</f>
        <v>Zařízení č. SZ5 - Chlazení dopravní kanceláře v 1.NP</v>
      </c>
      <c r="B36" s="191"/>
      <c r="C36" s="191"/>
      <c r="D36" s="191"/>
      <c r="E36" s="191"/>
      <c r="F36" s="191"/>
      <c r="G36" s="190">
        <f>'Položkový rozpočet'!G804</f>
        <v>0</v>
      </c>
      <c r="H36" s="190"/>
      <c r="I36" s="190">
        <f>'Položkový rozpočet'!I804</f>
        <v>0</v>
      </c>
      <c r="J36" s="190"/>
    </row>
    <row r="37" spans="1:10">
      <c r="A37" s="191" t="str">
        <f>'Položkový rozpočet'!A807</f>
        <v>Zařízení č. SZ6 - Chlazení místnosti č.0P.18 v 1.NP</v>
      </c>
      <c r="B37" s="191"/>
      <c r="C37" s="191"/>
      <c r="D37" s="191"/>
      <c r="E37" s="191"/>
      <c r="F37" s="191"/>
      <c r="G37" s="190">
        <f>'Položkový rozpočet'!G821</f>
        <v>0</v>
      </c>
      <c r="H37" s="190"/>
      <c r="I37" s="190">
        <f>'Položkový rozpočet'!I821</f>
        <v>0</v>
      </c>
      <c r="J37" s="190"/>
    </row>
    <row r="38" spans="1:10">
      <c r="A38" s="191" t="str">
        <f>'Položkový rozpočet'!A824</f>
        <v>Zařízení č. SZ7 - Stávající chlazení technologie 1.PP a 1.NP</v>
      </c>
      <c r="B38" s="191"/>
      <c r="C38" s="191"/>
      <c r="D38" s="191"/>
      <c r="E38" s="191"/>
      <c r="F38" s="191"/>
      <c r="G38" s="190">
        <f>'Položkový rozpočet'!G836</f>
        <v>0</v>
      </c>
      <c r="H38" s="190"/>
      <c r="I38" s="190">
        <f>'Položkový rozpočet'!I836</f>
        <v>0</v>
      </c>
      <c r="J38" s="190"/>
    </row>
    <row r="39" spans="1:10">
      <c r="A39" s="191" t="str">
        <f>'Položkový rozpočet'!A839</f>
        <v>Zařízení č. SZ8 - Větrání strojoven VZT</v>
      </c>
      <c r="B39" s="191"/>
      <c r="C39" s="191"/>
      <c r="D39" s="191"/>
      <c r="E39" s="191"/>
      <c r="F39" s="191"/>
      <c r="G39" s="190">
        <f>'Položkový rozpočet'!G850</f>
        <v>0</v>
      </c>
      <c r="H39" s="190"/>
      <c r="I39" s="190">
        <f>'Položkový rozpočet'!I850</f>
        <v>0</v>
      </c>
      <c r="J39" s="190"/>
    </row>
    <row r="40" spans="1:10">
      <c r="A40" s="191" t="str">
        <f>'Položkový rozpočet'!A853</f>
        <v>Zařízení č. SZ9 - Větrání místnosti SEE v 1.PP</v>
      </c>
      <c r="B40" s="191"/>
      <c r="C40" s="191"/>
      <c r="D40" s="191"/>
      <c r="E40" s="191"/>
      <c r="F40" s="191"/>
      <c r="G40" s="190">
        <f>'Položkový rozpočet'!G868</f>
        <v>0</v>
      </c>
      <c r="H40" s="190"/>
      <c r="I40" s="190">
        <f>'Položkový rozpočet'!I868</f>
        <v>0</v>
      </c>
      <c r="J40" s="190"/>
    </row>
    <row r="41" spans="1:10">
      <c r="A41" s="191" t="str">
        <f>'Položkový rozpočet'!A871</f>
        <v>Zařízení č. SZ10 - Chlazení rozvaděče SLP v 1.PP</v>
      </c>
      <c r="B41" s="191"/>
      <c r="C41" s="191"/>
      <c r="D41" s="191"/>
      <c r="E41" s="191"/>
      <c r="F41" s="191"/>
      <c r="G41" s="190">
        <f>'Položkový rozpočet'!G888</f>
        <v>0</v>
      </c>
      <c r="H41" s="190"/>
      <c r="I41" s="190">
        <f>'Položkový rozpočet'!I888</f>
        <v>0</v>
      </c>
      <c r="J41" s="190"/>
    </row>
    <row r="42" spans="1:10">
      <c r="A42" s="196"/>
      <c r="B42" s="197"/>
      <c r="C42" s="197"/>
      <c r="D42" s="197"/>
      <c r="E42" s="197"/>
      <c r="F42" s="198"/>
      <c r="G42" s="199"/>
      <c r="H42" s="200"/>
      <c r="I42" s="199"/>
      <c r="J42" s="200"/>
    </row>
    <row r="43" spans="1:10" ht="9.9" customHeight="1">
      <c r="A43" s="125"/>
      <c r="B43" s="125"/>
      <c r="C43" s="125"/>
      <c r="D43" s="125"/>
      <c r="E43" s="125"/>
      <c r="F43" s="125"/>
      <c r="G43" s="125"/>
      <c r="H43" s="125"/>
      <c r="I43" s="125"/>
    </row>
    <row r="44" spans="1:10">
      <c r="A44" s="201" t="s">
        <v>731</v>
      </c>
      <c r="B44" s="202"/>
      <c r="C44" s="202"/>
      <c r="D44" s="202"/>
      <c r="E44" s="202"/>
      <c r="F44" s="203"/>
      <c r="G44" s="204">
        <f>SUM(G31:H42)</f>
        <v>0</v>
      </c>
      <c r="H44" s="203"/>
      <c r="I44" s="204">
        <f>SUM(I31:J42)</f>
        <v>0</v>
      </c>
      <c r="J44" s="203"/>
    </row>
    <row r="45" spans="1:10">
      <c r="A45" s="125"/>
      <c r="B45" s="125"/>
      <c r="C45" s="125"/>
      <c r="D45" s="125"/>
      <c r="E45" s="125"/>
      <c r="F45" s="125"/>
      <c r="G45" s="125"/>
      <c r="H45" s="125"/>
      <c r="I45" s="125"/>
    </row>
    <row r="46" spans="1:10" ht="9.9" customHeight="1">
      <c r="A46" s="125"/>
      <c r="B46" s="125"/>
      <c r="C46" s="125"/>
      <c r="D46" s="125"/>
      <c r="E46" s="125"/>
      <c r="F46" s="125"/>
      <c r="G46" s="125"/>
      <c r="H46" s="125"/>
      <c r="I46" s="125"/>
    </row>
    <row r="47" spans="1:10">
      <c r="A47" s="210" t="s">
        <v>732</v>
      </c>
      <c r="B47" s="211"/>
      <c r="C47" s="211"/>
      <c r="D47" s="211"/>
      <c r="E47" s="211"/>
      <c r="F47" s="211"/>
      <c r="G47" s="192" t="s">
        <v>75</v>
      </c>
      <c r="H47" s="192"/>
      <c r="I47" s="192" t="s">
        <v>77</v>
      </c>
      <c r="J47" s="192"/>
    </row>
    <row r="48" spans="1:10">
      <c r="A48" s="206" t="str">
        <f>'Položkový rozpočet'!A891</f>
        <v>Zařízení č. CD1 - Větrání pokladny v 1.PP</v>
      </c>
      <c r="B48" s="207"/>
      <c r="C48" s="207"/>
      <c r="D48" s="207"/>
      <c r="E48" s="207"/>
      <c r="F48" s="208"/>
      <c r="G48" s="209">
        <f>'Položkový rozpočet'!G923</f>
        <v>0</v>
      </c>
      <c r="H48" s="209"/>
      <c r="I48" s="209">
        <f>'Položkový rozpočet'!I923</f>
        <v>0</v>
      </c>
      <c r="J48" s="209"/>
    </row>
    <row r="49" spans="1:10">
      <c r="A49" s="191" t="str">
        <f>'Položkový rozpočet'!A926</f>
        <v>Zařízení č. CD2 - Chlazení pokladny v 1.PP</v>
      </c>
      <c r="B49" s="191"/>
      <c r="C49" s="191"/>
      <c r="D49" s="191"/>
      <c r="E49" s="191"/>
      <c r="F49" s="191"/>
      <c r="G49" s="190">
        <f>'Položkový rozpočet'!G938</f>
        <v>0</v>
      </c>
      <c r="H49" s="190"/>
      <c r="I49" s="190">
        <f>'Položkový rozpočet'!I938</f>
        <v>0</v>
      </c>
      <c r="J49" s="190"/>
    </row>
    <row r="50" spans="1:10">
      <c r="A50" s="196"/>
      <c r="B50" s="197"/>
      <c r="C50" s="197"/>
      <c r="D50" s="197"/>
      <c r="E50" s="197"/>
      <c r="F50" s="198"/>
      <c r="G50" s="199"/>
      <c r="H50" s="200"/>
      <c r="I50" s="199"/>
      <c r="J50" s="200"/>
    </row>
    <row r="51" spans="1:10" ht="9.9" customHeight="1">
      <c r="A51" s="125"/>
      <c r="B51" s="125"/>
      <c r="C51" s="125"/>
      <c r="D51" s="125"/>
      <c r="E51" s="125"/>
      <c r="F51" s="125"/>
      <c r="G51" s="125"/>
      <c r="H51" s="125"/>
      <c r="I51" s="125"/>
    </row>
    <row r="52" spans="1:10">
      <c r="A52" s="201" t="s">
        <v>733</v>
      </c>
      <c r="B52" s="202"/>
      <c r="C52" s="202"/>
      <c r="D52" s="202"/>
      <c r="E52" s="202"/>
      <c r="F52" s="203"/>
      <c r="G52" s="204">
        <f>SUM(G48:H50)</f>
        <v>0</v>
      </c>
      <c r="H52" s="203"/>
      <c r="I52" s="204">
        <f>SUM(I48:J50)</f>
        <v>0</v>
      </c>
      <c r="J52" s="203"/>
    </row>
    <row r="53" spans="1:10">
      <c r="A53" s="177"/>
      <c r="B53" s="177"/>
      <c r="C53" s="177"/>
      <c r="D53" s="177"/>
      <c r="E53" s="177"/>
      <c r="F53" s="177"/>
      <c r="G53" s="178"/>
      <c r="H53" s="177"/>
      <c r="I53" s="178"/>
      <c r="J53" s="177"/>
    </row>
    <row r="54" spans="1:10">
      <c r="A54" s="177"/>
      <c r="B54" s="177"/>
      <c r="C54" s="177"/>
      <c r="D54" s="177"/>
      <c r="E54" s="177"/>
      <c r="F54" s="177"/>
      <c r="G54" s="178"/>
      <c r="H54" s="177"/>
      <c r="I54" s="178"/>
      <c r="J54" s="177"/>
    </row>
    <row r="55" spans="1:10">
      <c r="A55" s="177"/>
      <c r="B55" s="177"/>
      <c r="C55" s="177"/>
      <c r="D55" s="177"/>
      <c r="E55" s="177"/>
      <c r="F55" s="177"/>
      <c r="G55" s="178"/>
      <c r="H55" s="177"/>
      <c r="I55" s="178"/>
      <c r="J55" s="177"/>
    </row>
    <row r="56" spans="1:10">
      <c r="A56" s="177"/>
      <c r="B56" s="177"/>
      <c r="C56" s="177"/>
      <c r="D56" s="177"/>
      <c r="E56" s="177"/>
      <c r="F56" s="177"/>
      <c r="G56" s="178"/>
      <c r="H56" s="177"/>
      <c r="I56" s="178"/>
      <c r="J56" s="177"/>
    </row>
    <row r="57" spans="1:10" ht="9.9" customHeight="1">
      <c r="A57" s="125"/>
      <c r="B57" s="125"/>
      <c r="C57" s="125"/>
      <c r="D57" s="125"/>
      <c r="E57" s="125"/>
      <c r="F57" s="125"/>
      <c r="G57" s="125"/>
      <c r="H57" s="125"/>
      <c r="I57" s="125"/>
    </row>
    <row r="58" spans="1:10">
      <c r="A58" s="210" t="s">
        <v>734</v>
      </c>
      <c r="B58" s="211"/>
      <c r="C58" s="211"/>
      <c r="D58" s="211"/>
      <c r="E58" s="211"/>
      <c r="F58" s="211"/>
      <c r="G58" s="192" t="s">
        <v>75</v>
      </c>
      <c r="H58" s="192"/>
      <c r="I58" s="192" t="s">
        <v>77</v>
      </c>
      <c r="J58" s="192"/>
    </row>
    <row r="59" spans="1:10">
      <c r="A59" s="206" t="str">
        <f>'Položkový rozpočet'!A941</f>
        <v>Zařízení č. KM1 - Větrání haly</v>
      </c>
      <c r="B59" s="207"/>
      <c r="C59" s="207"/>
      <c r="D59" s="207"/>
      <c r="E59" s="207"/>
      <c r="F59" s="208"/>
      <c r="G59" s="209">
        <f>'Položkový rozpočet'!G997</f>
        <v>0</v>
      </c>
      <c r="H59" s="209"/>
      <c r="I59" s="209">
        <f>'Položkový rozpočet'!I997</f>
        <v>0</v>
      </c>
      <c r="J59" s="209"/>
    </row>
    <row r="60" spans="1:10">
      <c r="A60" s="191" t="str">
        <f>'Položkový rozpočet'!A1000</f>
        <v>Zařízení č. KM2 - Větrání sociálního zázemí v 1.NP</v>
      </c>
      <c r="B60" s="191"/>
      <c r="C60" s="191"/>
      <c r="D60" s="191"/>
      <c r="E60" s="191"/>
      <c r="F60" s="191"/>
      <c r="G60" s="190">
        <f>'Položkový rozpočet'!G1020</f>
        <v>0</v>
      </c>
      <c r="H60" s="190"/>
      <c r="I60" s="190">
        <f>'Položkový rozpočet'!I1020</f>
        <v>0</v>
      </c>
      <c r="J60" s="190"/>
    </row>
    <row r="61" spans="1:10">
      <c r="A61" s="191" t="str">
        <f>'Položkový rozpočet'!A1023</f>
        <v>Zařízení č. KM3 - Větrání místnosti úklidu a WC imobilní v 1.NP</v>
      </c>
      <c r="B61" s="191"/>
      <c r="C61" s="191"/>
      <c r="D61" s="191"/>
      <c r="E61" s="191"/>
      <c r="F61" s="191"/>
      <c r="G61" s="190">
        <f>'Položkový rozpočet'!G1036</f>
        <v>0</v>
      </c>
      <c r="H61" s="190"/>
      <c r="I61" s="190">
        <f>'Položkový rozpočet'!I1036</f>
        <v>0</v>
      </c>
      <c r="J61" s="190"/>
    </row>
    <row r="62" spans="1:10">
      <c r="A62" s="191" t="str">
        <f>'Položkový rozpočet'!A1039</f>
        <v>Zařízení č. KM4 - Destratifikátory</v>
      </c>
      <c r="B62" s="191"/>
      <c r="C62" s="191"/>
      <c r="D62" s="191"/>
      <c r="E62" s="191"/>
      <c r="F62" s="191"/>
      <c r="G62" s="190">
        <f>'Položkový rozpočet'!G1045</f>
        <v>0</v>
      </c>
      <c r="H62" s="190"/>
      <c r="I62" s="190">
        <f>'Položkový rozpočet'!I1045</f>
        <v>0</v>
      </c>
      <c r="J62" s="190"/>
    </row>
    <row r="63" spans="1:10">
      <c r="A63" s="196"/>
      <c r="B63" s="197"/>
      <c r="C63" s="197"/>
      <c r="D63" s="197"/>
      <c r="E63" s="197"/>
      <c r="F63" s="198"/>
      <c r="G63" s="199"/>
      <c r="H63" s="200"/>
      <c r="I63" s="199"/>
      <c r="J63" s="200"/>
    </row>
    <row r="64" spans="1:10" ht="9.9" customHeight="1">
      <c r="A64" s="125"/>
      <c r="B64" s="125"/>
      <c r="C64" s="125"/>
      <c r="D64" s="125"/>
      <c r="E64" s="125"/>
      <c r="F64" s="125"/>
      <c r="G64" s="125"/>
      <c r="H64" s="125"/>
      <c r="I64" s="125"/>
    </row>
    <row r="65" spans="1:19">
      <c r="A65" s="201" t="s">
        <v>735</v>
      </c>
      <c r="B65" s="202"/>
      <c r="C65" s="202"/>
      <c r="D65" s="202"/>
      <c r="E65" s="202"/>
      <c r="F65" s="203"/>
      <c r="G65" s="204">
        <f>SUM(G59:H63)</f>
        <v>0</v>
      </c>
      <c r="H65" s="203"/>
      <c r="I65" s="204">
        <f>SUM(I59:J63)</f>
        <v>0</v>
      </c>
      <c r="J65" s="203"/>
    </row>
    <row r="66" spans="1:19">
      <c r="A66" s="177"/>
      <c r="B66" s="177"/>
      <c r="C66" s="177"/>
      <c r="D66" s="177"/>
      <c r="E66" s="177"/>
      <c r="F66" s="177"/>
      <c r="G66" s="178"/>
      <c r="H66" s="177"/>
      <c r="I66" s="178"/>
      <c r="J66" s="177"/>
    </row>
    <row r="67" spans="1:19">
      <c r="A67" s="177"/>
      <c r="B67" s="177"/>
      <c r="C67" s="177"/>
      <c r="D67" s="177"/>
      <c r="E67" s="177"/>
      <c r="F67" s="177"/>
      <c r="G67" s="178"/>
      <c r="H67" s="177"/>
      <c r="I67" s="178"/>
      <c r="J67" s="177"/>
    </row>
    <row r="68" spans="1:19">
      <c r="A68" s="201" t="s">
        <v>92</v>
      </c>
      <c r="B68" s="202"/>
      <c r="C68" s="202"/>
      <c r="D68" s="202"/>
      <c r="E68" s="202"/>
      <c r="F68" s="203"/>
      <c r="G68" s="204">
        <f>G27+G44+G52+G65</f>
        <v>0</v>
      </c>
      <c r="H68" s="203"/>
      <c r="I68" s="204">
        <f>I27+I44+I52+I65</f>
        <v>0</v>
      </c>
      <c r="J68" s="203"/>
    </row>
    <row r="69" spans="1:19">
      <c r="A69" s="177"/>
      <c r="B69" s="177"/>
      <c r="C69" s="177"/>
      <c r="D69" s="177"/>
      <c r="E69" s="177"/>
      <c r="F69" s="177"/>
      <c r="G69" s="178"/>
      <c r="H69" s="177"/>
      <c r="I69" s="178"/>
      <c r="J69" s="177"/>
    </row>
    <row r="70" spans="1:19" ht="9.9" customHeight="1">
      <c r="A70" s="125"/>
      <c r="B70" s="125"/>
      <c r="C70" s="125"/>
      <c r="D70" s="125"/>
      <c r="E70" s="125"/>
      <c r="F70" s="125"/>
      <c r="G70" s="125"/>
      <c r="H70" s="125"/>
      <c r="I70" s="125"/>
    </row>
    <row r="71" spans="1:19">
      <c r="A71" s="210" t="s">
        <v>95</v>
      </c>
      <c r="B71" s="211"/>
      <c r="C71" s="211"/>
      <c r="D71" s="211"/>
      <c r="E71" s="211"/>
      <c r="F71" s="211"/>
      <c r="G71" s="211"/>
      <c r="H71" s="213"/>
      <c r="I71" s="214" t="s">
        <v>75</v>
      </c>
      <c r="J71" s="214"/>
      <c r="N71" s="131"/>
      <c r="O71" s="131"/>
      <c r="P71" s="131"/>
      <c r="Q71" s="131"/>
      <c r="R71" s="131"/>
    </row>
    <row r="72" spans="1:19" s="131" customFormat="1" ht="9.9" customHeight="1">
      <c r="A72" s="129"/>
      <c r="B72" s="129"/>
      <c r="C72" s="129"/>
      <c r="D72" s="129"/>
      <c r="E72" s="129"/>
      <c r="F72" s="129"/>
      <c r="G72" s="130"/>
      <c r="H72" s="130"/>
      <c r="I72" s="130"/>
      <c r="J72" s="130"/>
    </row>
    <row r="73" spans="1:19">
      <c r="A73" s="165" t="s">
        <v>81</v>
      </c>
      <c r="B73" s="206" t="s">
        <v>1259</v>
      </c>
      <c r="C73" s="207"/>
      <c r="D73" s="207"/>
      <c r="E73" s="207"/>
      <c r="F73" s="207"/>
      <c r="G73" s="207"/>
      <c r="H73" s="208"/>
      <c r="I73" s="215">
        <v>0</v>
      </c>
      <c r="J73" s="216"/>
      <c r="S73" s="154"/>
    </row>
    <row r="74" spans="1:19">
      <c r="A74" s="170" t="s">
        <v>82</v>
      </c>
      <c r="B74" s="193" t="s">
        <v>291</v>
      </c>
      <c r="C74" s="188"/>
      <c r="D74" s="188"/>
      <c r="E74" s="188"/>
      <c r="F74" s="188"/>
      <c r="G74" s="188"/>
      <c r="H74" s="189"/>
      <c r="I74" s="194">
        <v>0</v>
      </c>
      <c r="J74" s="195"/>
      <c r="N74" s="136"/>
      <c r="S74" s="154"/>
    </row>
    <row r="75" spans="1:19">
      <c r="A75" s="170" t="s">
        <v>83</v>
      </c>
      <c r="B75" s="193" t="s">
        <v>1260</v>
      </c>
      <c r="C75" s="188"/>
      <c r="D75" s="188"/>
      <c r="E75" s="188"/>
      <c r="F75" s="188"/>
      <c r="G75" s="188"/>
      <c r="H75" s="189"/>
      <c r="I75" s="194">
        <v>0</v>
      </c>
      <c r="J75" s="195"/>
      <c r="K75" s="144"/>
      <c r="L75" s="144"/>
      <c r="S75" s="154"/>
    </row>
    <row r="76" spans="1:19">
      <c r="A76" s="170" t="s">
        <v>84</v>
      </c>
      <c r="B76" s="193" t="s">
        <v>1261</v>
      </c>
      <c r="C76" s="188"/>
      <c r="D76" s="188"/>
      <c r="E76" s="188"/>
      <c r="F76" s="188"/>
      <c r="G76" s="188"/>
      <c r="H76" s="189"/>
      <c r="I76" s="194">
        <v>0</v>
      </c>
      <c r="J76" s="195"/>
      <c r="L76" s="144"/>
      <c r="S76" s="154"/>
    </row>
    <row r="77" spans="1:19">
      <c r="A77" s="170" t="s">
        <v>88</v>
      </c>
      <c r="B77" s="188" t="s">
        <v>1262</v>
      </c>
      <c r="C77" s="188"/>
      <c r="D77" s="188"/>
      <c r="E77" s="188"/>
      <c r="F77" s="188"/>
      <c r="G77" s="188"/>
      <c r="H77" s="189"/>
      <c r="I77" s="190">
        <v>0</v>
      </c>
      <c r="J77" s="190"/>
      <c r="L77" s="173"/>
      <c r="M77" s="171"/>
      <c r="N77" s="171"/>
      <c r="O77" s="171"/>
      <c r="P77" s="171"/>
      <c r="S77" s="154"/>
    </row>
    <row r="78" spans="1:19">
      <c r="A78" s="175" t="s">
        <v>90</v>
      </c>
      <c r="B78" s="188" t="s">
        <v>1263</v>
      </c>
      <c r="C78" s="188"/>
      <c r="D78" s="188"/>
      <c r="E78" s="188"/>
      <c r="F78" s="188"/>
      <c r="G78" s="188"/>
      <c r="H78" s="189"/>
      <c r="I78" s="190">
        <v>0</v>
      </c>
      <c r="J78" s="190"/>
      <c r="L78" s="173"/>
      <c r="M78" s="171"/>
      <c r="N78" s="171"/>
      <c r="O78" s="171"/>
      <c r="P78" s="171"/>
      <c r="S78" s="154"/>
    </row>
    <row r="79" spans="1:19">
      <c r="A79" s="175" t="s">
        <v>91</v>
      </c>
      <c r="B79" s="188" t="s">
        <v>292</v>
      </c>
      <c r="C79" s="188"/>
      <c r="D79" s="188"/>
      <c r="E79" s="188"/>
      <c r="F79" s="188"/>
      <c r="G79" s="188"/>
      <c r="H79" s="189"/>
      <c r="I79" s="190">
        <v>0</v>
      </c>
      <c r="J79" s="190"/>
      <c r="L79" s="173"/>
      <c r="M79" s="171"/>
      <c r="N79" s="171"/>
      <c r="O79" s="171"/>
      <c r="P79" s="171"/>
      <c r="S79" s="154"/>
    </row>
    <row r="80" spans="1:19">
      <c r="A80" s="175" t="s">
        <v>90</v>
      </c>
      <c r="B80" s="168" t="s">
        <v>93</v>
      </c>
      <c r="C80" s="168"/>
      <c r="D80" s="168"/>
      <c r="E80" s="168"/>
      <c r="F80" s="168"/>
      <c r="G80" s="168"/>
      <c r="H80" s="169"/>
      <c r="I80" s="190">
        <v>0</v>
      </c>
      <c r="J80" s="190"/>
      <c r="L80" s="171"/>
      <c r="M80" s="171"/>
      <c r="N80" s="171"/>
      <c r="O80" s="171"/>
      <c r="P80" s="171"/>
      <c r="S80" s="154"/>
    </row>
    <row r="81" spans="1:19">
      <c r="A81" s="140" t="s">
        <v>127</v>
      </c>
      <c r="B81" s="217" t="s">
        <v>289</v>
      </c>
      <c r="C81" s="218"/>
      <c r="D81" s="218"/>
      <c r="E81" s="218"/>
      <c r="F81" s="218"/>
      <c r="G81" s="218"/>
      <c r="H81" s="219"/>
      <c r="I81" s="220">
        <v>0</v>
      </c>
      <c r="J81" s="221"/>
      <c r="N81" s="136"/>
      <c r="O81" s="136"/>
      <c r="S81" s="154"/>
    </row>
    <row r="82" spans="1:19">
      <c r="A82" s="166"/>
      <c r="B82" s="222" t="s">
        <v>94</v>
      </c>
      <c r="C82" s="223"/>
      <c r="D82" s="223"/>
      <c r="E82" s="223"/>
      <c r="F82" s="223"/>
      <c r="G82" s="223"/>
      <c r="H82" s="224"/>
      <c r="I82" s="225"/>
      <c r="J82" s="226"/>
      <c r="N82" s="136"/>
      <c r="O82" s="136"/>
      <c r="S82" s="154"/>
    </row>
    <row r="83" spans="1:19">
      <c r="A83" s="175" t="s">
        <v>128</v>
      </c>
      <c r="B83" s="193" t="s">
        <v>1264</v>
      </c>
      <c r="C83" s="188"/>
      <c r="D83" s="188"/>
      <c r="E83" s="188"/>
      <c r="F83" s="188"/>
      <c r="G83" s="188"/>
      <c r="H83" s="189"/>
      <c r="I83" s="190">
        <v>0</v>
      </c>
      <c r="J83" s="190"/>
      <c r="L83" s="171"/>
      <c r="M83" s="171"/>
      <c r="N83" s="172"/>
      <c r="O83" s="136"/>
      <c r="S83" s="154"/>
    </row>
    <row r="84" spans="1:19">
      <c r="A84" s="164" t="s">
        <v>293</v>
      </c>
      <c r="B84" s="197" t="s">
        <v>1265</v>
      </c>
      <c r="C84" s="197"/>
      <c r="D84" s="197"/>
      <c r="E84" s="197"/>
      <c r="F84" s="197"/>
      <c r="G84" s="197"/>
      <c r="H84" s="198"/>
      <c r="I84" s="212">
        <v>0</v>
      </c>
      <c r="J84" s="212"/>
      <c r="N84" s="136"/>
      <c r="S84" s="154"/>
    </row>
    <row r="85" spans="1:19" ht="9.9" customHeight="1"/>
    <row r="86" spans="1:19">
      <c r="A86" s="201" t="s">
        <v>85</v>
      </c>
      <c r="B86" s="202"/>
      <c r="C86" s="202"/>
      <c r="D86" s="202"/>
      <c r="E86" s="202"/>
      <c r="F86" s="202"/>
      <c r="G86" s="202"/>
      <c r="H86" s="203"/>
      <c r="I86" s="204">
        <f>SUM(I73:J85)</f>
        <v>0</v>
      </c>
      <c r="J86" s="203"/>
    </row>
    <row r="87" spans="1:19" ht="9.9" customHeight="1"/>
  </sheetData>
  <mergeCells count="166">
    <mergeCell ref="A68:F68"/>
    <mergeCell ref="G68:H68"/>
    <mergeCell ref="I68:J68"/>
    <mergeCell ref="I62:J62"/>
    <mergeCell ref="G62:H62"/>
    <mergeCell ref="A62:F62"/>
    <mergeCell ref="I48:J48"/>
    <mergeCell ref="G48:H48"/>
    <mergeCell ref="A48:F48"/>
    <mergeCell ref="I65:J65"/>
    <mergeCell ref="G65:H65"/>
    <mergeCell ref="A65:F65"/>
    <mergeCell ref="I63:J63"/>
    <mergeCell ref="G63:H63"/>
    <mergeCell ref="A63:F63"/>
    <mergeCell ref="I49:J49"/>
    <mergeCell ref="G49:H49"/>
    <mergeCell ref="A49:F49"/>
    <mergeCell ref="I50:J50"/>
    <mergeCell ref="G50:H50"/>
    <mergeCell ref="A50:F50"/>
    <mergeCell ref="I52:J52"/>
    <mergeCell ref="G52:H52"/>
    <mergeCell ref="A52:F52"/>
    <mergeCell ref="I59:J59"/>
    <mergeCell ref="G59:H59"/>
    <mergeCell ref="A59:F59"/>
    <mergeCell ref="I58:J58"/>
    <mergeCell ref="G58:H58"/>
    <mergeCell ref="A58:F58"/>
    <mergeCell ref="G61:H61"/>
    <mergeCell ref="A61:F61"/>
    <mergeCell ref="I60:J60"/>
    <mergeCell ref="G60:H60"/>
    <mergeCell ref="A60:F60"/>
    <mergeCell ref="I61:J61"/>
    <mergeCell ref="I33:J33"/>
    <mergeCell ref="G33:H33"/>
    <mergeCell ref="A33:F33"/>
    <mergeCell ref="I36:J36"/>
    <mergeCell ref="G36:H36"/>
    <mergeCell ref="A36:F36"/>
    <mergeCell ref="I30:J30"/>
    <mergeCell ref="G30:H30"/>
    <mergeCell ref="A30:F30"/>
    <mergeCell ref="I32:J32"/>
    <mergeCell ref="G32:H32"/>
    <mergeCell ref="A32:F32"/>
    <mergeCell ref="I31:J31"/>
    <mergeCell ref="G31:H31"/>
    <mergeCell ref="A31:F31"/>
    <mergeCell ref="A47:F47"/>
    <mergeCell ref="I40:J40"/>
    <mergeCell ref="G40:H40"/>
    <mergeCell ref="A40:F40"/>
    <mergeCell ref="I39:J39"/>
    <mergeCell ref="G39:H39"/>
    <mergeCell ref="A39:F39"/>
    <mergeCell ref="I41:J41"/>
    <mergeCell ref="G41:H41"/>
    <mergeCell ref="A41:F41"/>
    <mergeCell ref="A17:F17"/>
    <mergeCell ref="G17:H17"/>
    <mergeCell ref="I17:J17"/>
    <mergeCell ref="A18:F18"/>
    <mergeCell ref="G18:H18"/>
    <mergeCell ref="I18:J18"/>
    <mergeCell ref="I44:J44"/>
    <mergeCell ref="G44:H44"/>
    <mergeCell ref="A44:F44"/>
    <mergeCell ref="I42:J42"/>
    <mergeCell ref="G42:H42"/>
    <mergeCell ref="A42:F42"/>
    <mergeCell ref="I35:J35"/>
    <mergeCell ref="G35:H35"/>
    <mergeCell ref="A35:F35"/>
    <mergeCell ref="I38:J38"/>
    <mergeCell ref="G38:H38"/>
    <mergeCell ref="A38:F38"/>
    <mergeCell ref="I37:J37"/>
    <mergeCell ref="G37:H37"/>
    <mergeCell ref="A37:F37"/>
    <mergeCell ref="I34:J34"/>
    <mergeCell ref="G34:H34"/>
    <mergeCell ref="A34:F34"/>
    <mergeCell ref="A10:F10"/>
    <mergeCell ref="G10:H10"/>
    <mergeCell ref="I10:J10"/>
    <mergeCell ref="A11:F11"/>
    <mergeCell ref="G11:H11"/>
    <mergeCell ref="I11:J11"/>
    <mergeCell ref="A16:F16"/>
    <mergeCell ref="G16:H16"/>
    <mergeCell ref="I16:J16"/>
    <mergeCell ref="A1:I1"/>
    <mergeCell ref="G8:H8"/>
    <mergeCell ref="I8:J8"/>
    <mergeCell ref="A9:F9"/>
    <mergeCell ref="G9:H9"/>
    <mergeCell ref="I9:J9"/>
    <mergeCell ref="A8:F8"/>
    <mergeCell ref="I86:J86"/>
    <mergeCell ref="A86:H86"/>
    <mergeCell ref="I84:J84"/>
    <mergeCell ref="B73:H73"/>
    <mergeCell ref="A71:H71"/>
    <mergeCell ref="B74:H74"/>
    <mergeCell ref="B84:H84"/>
    <mergeCell ref="I74:J74"/>
    <mergeCell ref="I71:J71"/>
    <mergeCell ref="I73:J73"/>
    <mergeCell ref="I75:J75"/>
    <mergeCell ref="B75:H75"/>
    <mergeCell ref="B81:H81"/>
    <mergeCell ref="I81:J81"/>
    <mergeCell ref="B82:H82"/>
    <mergeCell ref="I82:J82"/>
    <mergeCell ref="B83:H83"/>
    <mergeCell ref="I83:J83"/>
    <mergeCell ref="B76:H76"/>
    <mergeCell ref="I76:J76"/>
    <mergeCell ref="A12:F12"/>
    <mergeCell ref="G12:H12"/>
    <mergeCell ref="I12:J12"/>
    <mergeCell ref="I80:J80"/>
    <mergeCell ref="A25:F25"/>
    <mergeCell ref="G25:H25"/>
    <mergeCell ref="I25:J25"/>
    <mergeCell ref="A27:F27"/>
    <mergeCell ref="G27:H27"/>
    <mergeCell ref="I27:J27"/>
    <mergeCell ref="B77:H77"/>
    <mergeCell ref="I77:J77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B78:H78"/>
    <mergeCell ref="I78:J78"/>
    <mergeCell ref="B79:H79"/>
    <mergeCell ref="I79:J79"/>
    <mergeCell ref="A19:F19"/>
    <mergeCell ref="G19:H19"/>
    <mergeCell ref="I19:J19"/>
    <mergeCell ref="A20:F20"/>
    <mergeCell ref="G20:H20"/>
    <mergeCell ref="I20:J20"/>
    <mergeCell ref="A21:F21"/>
    <mergeCell ref="G21:H21"/>
    <mergeCell ref="I21:J21"/>
    <mergeCell ref="A22:F22"/>
    <mergeCell ref="G22:H22"/>
    <mergeCell ref="I22:J22"/>
    <mergeCell ref="A23:F23"/>
    <mergeCell ref="G23:H23"/>
    <mergeCell ref="I23:J23"/>
    <mergeCell ref="A24:F24"/>
    <mergeCell ref="G24:H24"/>
    <mergeCell ref="I24:J24"/>
    <mergeCell ref="I47:J47"/>
    <mergeCell ref="G47:H47"/>
  </mergeCells>
  <printOptions horizontalCentered="1"/>
  <pageMargins left="0.51181102362204722" right="0.51181102362204722" top="0.39370078740157483" bottom="0.39370078740157483" header="0.11811023622047245" footer="0.11811023622047245"/>
  <pageSetup paperSize="9" orientation="portrait" horizontalDpi="4294967293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047"/>
  <sheetViews>
    <sheetView zoomScale="130" zoomScaleNormal="130" workbookViewId="0">
      <selection activeCell="H1042" sqref="H1042"/>
    </sheetView>
  </sheetViews>
  <sheetFormatPr defaultRowHeight="14.4"/>
  <cols>
    <col min="1" max="1" width="6.77734375" customWidth="1"/>
    <col min="2" max="2" width="9.6640625" customWidth="1"/>
    <col min="3" max="3" width="74" style="112" customWidth="1"/>
    <col min="4" max="4" width="3.44140625" customWidth="1"/>
    <col min="5" max="5" width="4.88671875" customWidth="1"/>
    <col min="6" max="6" width="10.109375" customWidth="1"/>
    <col min="7" max="7" width="10.44140625" customWidth="1"/>
    <col min="8" max="9" width="10.6640625" customWidth="1"/>
    <col min="10" max="10" width="2.88671875" customWidth="1"/>
    <col min="11" max="11" width="9.109375" style="137"/>
  </cols>
  <sheetData>
    <row r="1" spans="1:11" ht="14.25" customHeight="1">
      <c r="A1" s="227" t="s">
        <v>72</v>
      </c>
      <c r="B1" s="227"/>
      <c r="C1" s="227"/>
      <c r="D1" s="227"/>
      <c r="E1" s="227"/>
      <c r="F1" s="227"/>
      <c r="G1" s="227"/>
      <c r="H1" s="227"/>
      <c r="I1" s="227"/>
    </row>
    <row r="2" spans="1:11" ht="12.75" customHeight="1">
      <c r="A2" s="157" t="s">
        <v>63</v>
      </c>
      <c r="B2" s="147" t="s">
        <v>294</v>
      </c>
      <c r="C2" s="146"/>
      <c r="D2" s="157" t="s">
        <v>66</v>
      </c>
      <c r="E2" s="147"/>
      <c r="F2" s="147" t="s">
        <v>130</v>
      </c>
      <c r="G2" s="147"/>
      <c r="H2" s="147"/>
      <c r="I2" s="147"/>
    </row>
    <row r="3" spans="1:11" ht="12" customHeight="1">
      <c r="A3" s="157" t="s">
        <v>64</v>
      </c>
      <c r="B3" s="147" t="s">
        <v>295</v>
      </c>
      <c r="C3" s="146"/>
      <c r="D3" s="157" t="s">
        <v>67</v>
      </c>
      <c r="E3" s="147"/>
      <c r="F3" s="147"/>
      <c r="G3" s="147"/>
      <c r="H3" s="147"/>
      <c r="I3" s="147"/>
    </row>
    <row r="4" spans="1:11" ht="8.1" customHeight="1">
      <c r="A4" s="123"/>
      <c r="B4" s="123"/>
      <c r="C4" s="123"/>
      <c r="D4" s="123"/>
      <c r="E4" s="123"/>
      <c r="F4" s="123"/>
      <c r="G4" s="123"/>
      <c r="H4" s="123"/>
      <c r="I4" s="123"/>
    </row>
    <row r="5" spans="1:11" ht="20.399999999999999">
      <c r="A5" s="132" t="s">
        <v>78</v>
      </c>
      <c r="B5" s="133" t="s">
        <v>69</v>
      </c>
      <c r="C5" s="133" t="s">
        <v>70</v>
      </c>
      <c r="D5" s="133" t="s">
        <v>71</v>
      </c>
      <c r="E5" s="133" t="s">
        <v>73</v>
      </c>
      <c r="F5" s="133" t="s">
        <v>74</v>
      </c>
      <c r="G5" s="133" t="s">
        <v>75</v>
      </c>
      <c r="H5" s="133" t="s">
        <v>76</v>
      </c>
      <c r="I5" s="134" t="s">
        <v>77</v>
      </c>
    </row>
    <row r="6" spans="1:11" s="113" customFormat="1" ht="3.75" customHeight="1">
      <c r="A6" s="115"/>
      <c r="B6" s="115"/>
      <c r="C6" s="141"/>
      <c r="D6" s="115"/>
      <c r="E6" s="115"/>
      <c r="F6" s="115"/>
      <c r="G6" s="115"/>
      <c r="H6" s="115"/>
      <c r="I6" s="115"/>
      <c r="K6" s="138"/>
    </row>
    <row r="7" spans="1:11" s="113" customFormat="1" ht="5.0999999999999996" customHeight="1">
      <c r="A7" s="116"/>
      <c r="B7" s="117"/>
      <c r="C7" s="142"/>
      <c r="D7" s="117"/>
      <c r="E7" s="117"/>
      <c r="F7" s="117"/>
      <c r="G7" s="117"/>
      <c r="H7" s="117"/>
      <c r="I7" s="118"/>
      <c r="K7" s="138"/>
    </row>
    <row r="8" spans="1:11" s="113" customFormat="1" ht="14.1" customHeight="1">
      <c r="A8" s="119" t="s">
        <v>426</v>
      </c>
      <c r="B8" s="114"/>
      <c r="C8" s="143"/>
      <c r="D8" s="114"/>
      <c r="E8" s="114"/>
      <c r="F8" s="114"/>
      <c r="G8" s="114"/>
      <c r="H8" s="114"/>
      <c r="I8" s="120"/>
      <c r="K8" s="138"/>
    </row>
    <row r="9" spans="1:11" s="113" customFormat="1" ht="5.0999999999999996" customHeight="1">
      <c r="A9" s="121"/>
      <c r="B9" s="115"/>
      <c r="C9" s="141"/>
      <c r="D9" s="115"/>
      <c r="E9" s="115"/>
      <c r="F9" s="115"/>
      <c r="G9" s="115"/>
      <c r="H9" s="115"/>
      <c r="I9" s="122"/>
      <c r="K9" s="138"/>
    </row>
    <row r="10" spans="1:11" s="150" customFormat="1" ht="14.1" customHeight="1">
      <c r="A10" s="158" t="s">
        <v>310</v>
      </c>
      <c r="B10" s="146" t="s">
        <v>97</v>
      </c>
      <c r="C10" s="146" t="s">
        <v>301</v>
      </c>
      <c r="D10" s="151" t="s">
        <v>79</v>
      </c>
      <c r="E10" s="139">
        <v>1</v>
      </c>
      <c r="F10" s="135">
        <v>0</v>
      </c>
      <c r="G10" s="135">
        <f t="shared" ref="G10" si="0">E10*F10</f>
        <v>0</v>
      </c>
      <c r="H10" s="135">
        <v>0</v>
      </c>
      <c r="I10" s="135">
        <f t="shared" ref="I10" si="1">E10*H10</f>
        <v>0</v>
      </c>
      <c r="J10" s="112"/>
      <c r="K10" s="163"/>
    </row>
    <row r="11" spans="1:11" s="150" customFormat="1" ht="14.1" customHeight="1">
      <c r="A11" s="158"/>
      <c r="B11" s="146"/>
      <c r="C11" s="146" t="s">
        <v>296</v>
      </c>
      <c r="D11" s="151"/>
      <c r="E11" s="139"/>
      <c r="F11" s="135"/>
      <c r="G11" s="135"/>
      <c r="H11" s="135"/>
      <c r="I11" s="135"/>
      <c r="J11" s="112"/>
      <c r="K11" s="163"/>
    </row>
    <row r="12" spans="1:11" s="150" customFormat="1" ht="14.1" customHeight="1">
      <c r="A12" s="158"/>
      <c r="B12" s="146"/>
      <c r="C12" s="174" t="s">
        <v>131</v>
      </c>
      <c r="D12" s="151"/>
      <c r="E12" s="139"/>
      <c r="F12" s="135"/>
      <c r="G12" s="135"/>
      <c r="H12" s="135"/>
      <c r="I12" s="135"/>
      <c r="J12" s="112"/>
      <c r="K12" s="163"/>
    </row>
    <row r="13" spans="1:11" s="150" customFormat="1" ht="14.1" customHeight="1">
      <c r="A13" s="158"/>
      <c r="B13" s="146"/>
      <c r="C13" s="146" t="s">
        <v>302</v>
      </c>
      <c r="D13" s="151"/>
      <c r="E13" s="139"/>
      <c r="F13" s="135"/>
      <c r="G13" s="135"/>
      <c r="H13" s="135"/>
      <c r="I13" s="135"/>
      <c r="J13" s="112"/>
      <c r="K13" s="163"/>
    </row>
    <row r="14" spans="1:11" s="150" customFormat="1" ht="14.1" customHeight="1">
      <c r="A14" s="158"/>
      <c r="B14" s="146"/>
      <c r="C14" s="146" t="s">
        <v>297</v>
      </c>
      <c r="D14" s="151"/>
      <c r="E14" s="139"/>
      <c r="F14" s="135"/>
      <c r="G14" s="135"/>
      <c r="H14" s="135"/>
      <c r="I14" s="135"/>
      <c r="J14" s="112"/>
      <c r="K14" s="163"/>
    </row>
    <row r="15" spans="1:11" s="150" customFormat="1" ht="14.1" customHeight="1">
      <c r="A15" s="158"/>
      <c r="B15" s="146"/>
      <c r="C15" s="146" t="s">
        <v>298</v>
      </c>
      <c r="D15" s="151"/>
      <c r="E15" s="139"/>
      <c r="F15" s="135"/>
      <c r="G15" s="135"/>
      <c r="H15" s="135"/>
      <c r="I15" s="135"/>
      <c r="J15" s="112"/>
      <c r="K15" s="163"/>
    </row>
    <row r="16" spans="1:11" s="150" customFormat="1" ht="14.1" customHeight="1">
      <c r="A16" s="158"/>
      <c r="B16" s="146"/>
      <c r="C16" s="146" t="s">
        <v>496</v>
      </c>
      <c r="D16" s="151"/>
      <c r="E16" s="139"/>
      <c r="F16" s="135"/>
      <c r="G16" s="135"/>
      <c r="H16" s="135"/>
      <c r="I16" s="135"/>
      <c r="J16" s="112"/>
      <c r="K16" s="163"/>
    </row>
    <row r="17" spans="1:11" s="150" customFormat="1" ht="14.1" customHeight="1">
      <c r="A17" s="158"/>
      <c r="B17" s="146"/>
      <c r="C17" s="146" t="s">
        <v>145</v>
      </c>
      <c r="D17" s="151"/>
      <c r="E17" s="139"/>
      <c r="F17" s="135"/>
      <c r="G17" s="135"/>
      <c r="H17" s="135"/>
      <c r="I17" s="135"/>
      <c r="J17" s="112"/>
      <c r="K17" s="163"/>
    </row>
    <row r="18" spans="1:11" s="150" customFormat="1" ht="14.1" customHeight="1">
      <c r="A18" s="158"/>
      <c r="B18" s="146"/>
      <c r="C18" s="146" t="s">
        <v>305</v>
      </c>
      <c r="D18" s="151"/>
      <c r="E18" s="139"/>
      <c r="F18" s="135"/>
      <c r="G18" s="135"/>
      <c r="H18" s="135"/>
      <c r="I18" s="135"/>
      <c r="J18" s="112"/>
      <c r="K18" s="163"/>
    </row>
    <row r="19" spans="1:11" s="150" customFormat="1" ht="14.1" customHeight="1">
      <c r="A19" s="158"/>
      <c r="B19" s="146"/>
      <c r="C19" s="146" t="s">
        <v>303</v>
      </c>
      <c r="D19" s="151"/>
      <c r="E19" s="139"/>
      <c r="F19" s="135"/>
      <c r="G19" s="135"/>
      <c r="H19" s="135"/>
      <c r="I19" s="135"/>
      <c r="J19" s="112"/>
      <c r="K19" s="163"/>
    </row>
    <row r="20" spans="1:11" s="150" customFormat="1" ht="14.1" customHeight="1">
      <c r="A20" s="158"/>
      <c r="B20" s="146"/>
      <c r="C20" s="146" t="s">
        <v>306</v>
      </c>
      <c r="D20" s="151"/>
      <c r="E20" s="139"/>
      <c r="F20" s="135"/>
      <c r="G20" s="135"/>
      <c r="H20" s="135"/>
      <c r="I20" s="135"/>
      <c r="J20" s="112"/>
      <c r="K20" s="163"/>
    </row>
    <row r="21" spans="1:11" s="150" customFormat="1" ht="14.1" customHeight="1">
      <c r="A21" s="158"/>
      <c r="B21" s="146"/>
      <c r="C21" s="146" t="s">
        <v>307</v>
      </c>
      <c r="D21" s="151"/>
      <c r="E21" s="139"/>
      <c r="F21" s="135"/>
      <c r="G21" s="135"/>
      <c r="H21" s="135"/>
      <c r="I21" s="135"/>
      <c r="J21" s="112"/>
      <c r="K21" s="163"/>
    </row>
    <row r="22" spans="1:11" s="150" customFormat="1" ht="14.1" customHeight="1">
      <c r="A22" s="158"/>
      <c r="B22" s="146"/>
      <c r="C22" s="146" t="s">
        <v>343</v>
      </c>
      <c r="D22" s="151"/>
      <c r="E22" s="139"/>
      <c r="F22" s="135"/>
      <c r="G22" s="135"/>
      <c r="H22" s="135"/>
      <c r="I22" s="135"/>
      <c r="J22" s="112"/>
      <c r="K22" s="163"/>
    </row>
    <row r="23" spans="1:11" s="150" customFormat="1" ht="14.1" customHeight="1">
      <c r="A23" s="158"/>
      <c r="B23" s="146"/>
      <c r="C23" s="146" t="s">
        <v>302</v>
      </c>
      <c r="D23" s="151"/>
      <c r="E23" s="139"/>
      <c r="F23" s="135"/>
      <c r="G23" s="135"/>
      <c r="H23" s="135"/>
      <c r="I23" s="135"/>
      <c r="J23" s="112"/>
      <c r="K23" s="163"/>
    </row>
    <row r="24" spans="1:11" s="150" customFormat="1" ht="14.1" customHeight="1">
      <c r="A24" s="158"/>
      <c r="B24" s="146"/>
      <c r="C24" s="174" t="s">
        <v>132</v>
      </c>
      <c r="D24" s="151"/>
      <c r="E24" s="139"/>
      <c r="F24" s="135"/>
      <c r="G24" s="135"/>
      <c r="H24" s="135"/>
      <c r="I24" s="135"/>
      <c r="J24" s="112"/>
      <c r="K24" s="163"/>
    </row>
    <row r="25" spans="1:11" s="150" customFormat="1" ht="14.1" customHeight="1">
      <c r="A25" s="158"/>
      <c r="B25" s="146"/>
      <c r="C25" s="146" t="s">
        <v>302</v>
      </c>
      <c r="D25" s="151"/>
      <c r="E25" s="139"/>
      <c r="F25" s="135"/>
      <c r="G25" s="135"/>
      <c r="H25" s="135"/>
      <c r="I25" s="135"/>
      <c r="J25" s="112"/>
      <c r="K25" s="163"/>
    </row>
    <row r="26" spans="1:11" s="150" customFormat="1" ht="14.1" customHeight="1">
      <c r="A26" s="158"/>
      <c r="B26" s="146"/>
      <c r="C26" s="146" t="s">
        <v>298</v>
      </c>
      <c r="D26" s="151"/>
      <c r="E26" s="139"/>
      <c r="F26" s="135"/>
      <c r="G26" s="135"/>
      <c r="H26" s="135"/>
      <c r="I26" s="135"/>
      <c r="J26" s="112"/>
      <c r="K26" s="163"/>
    </row>
    <row r="27" spans="1:11" s="150" customFormat="1" ht="14.1" customHeight="1">
      <c r="A27" s="158"/>
      <c r="B27" s="146"/>
      <c r="C27" s="146" t="s">
        <v>305</v>
      </c>
      <c r="D27" s="151"/>
      <c r="E27" s="139"/>
      <c r="F27" s="135"/>
      <c r="G27" s="135"/>
      <c r="H27" s="135"/>
      <c r="I27" s="135"/>
      <c r="J27" s="112"/>
      <c r="K27" s="163"/>
    </row>
    <row r="28" spans="1:11" s="150" customFormat="1" ht="14.1" customHeight="1">
      <c r="A28" s="158"/>
      <c r="B28" s="146"/>
      <c r="C28" s="146" t="s">
        <v>304</v>
      </c>
      <c r="D28" s="151"/>
      <c r="E28" s="139"/>
      <c r="F28" s="135"/>
      <c r="G28" s="135"/>
      <c r="H28" s="135"/>
      <c r="I28" s="135"/>
      <c r="J28" s="112"/>
      <c r="K28" s="163"/>
    </row>
    <row r="29" spans="1:11" s="150" customFormat="1" ht="14.1" customHeight="1">
      <c r="A29" s="158"/>
      <c r="B29" s="146"/>
      <c r="C29" s="146" t="s">
        <v>299</v>
      </c>
      <c r="D29" s="151"/>
      <c r="E29" s="139"/>
      <c r="F29" s="135"/>
      <c r="G29" s="135"/>
      <c r="H29" s="135"/>
      <c r="I29" s="135"/>
      <c r="J29" s="112"/>
      <c r="K29" s="163"/>
    </row>
    <row r="30" spans="1:11" s="150" customFormat="1" ht="14.1" customHeight="1">
      <c r="A30" s="158"/>
      <c r="B30" s="146"/>
      <c r="C30" s="146" t="s">
        <v>297</v>
      </c>
      <c r="D30" s="151"/>
      <c r="E30" s="139"/>
      <c r="F30" s="135"/>
      <c r="G30" s="135"/>
      <c r="H30" s="135"/>
      <c r="I30" s="135"/>
      <c r="J30" s="112"/>
      <c r="K30" s="163"/>
    </row>
    <row r="31" spans="1:11" s="150" customFormat="1" ht="14.1" customHeight="1">
      <c r="A31" s="158"/>
      <c r="B31" s="146"/>
      <c r="C31" s="146" t="s">
        <v>302</v>
      </c>
      <c r="D31" s="151"/>
      <c r="E31" s="139"/>
      <c r="F31" s="135"/>
      <c r="G31" s="135"/>
      <c r="H31" s="135"/>
      <c r="I31" s="135"/>
      <c r="J31" s="112"/>
      <c r="K31" s="163"/>
    </row>
    <row r="32" spans="1:11" s="150" customFormat="1" ht="14.1" customHeight="1">
      <c r="A32" s="158"/>
      <c r="B32" s="146"/>
      <c r="C32" s="146" t="s">
        <v>300</v>
      </c>
      <c r="D32" s="151"/>
      <c r="E32" s="139"/>
      <c r="F32" s="135"/>
      <c r="G32" s="135"/>
      <c r="H32" s="135"/>
      <c r="I32" s="135"/>
      <c r="J32" s="112"/>
      <c r="K32" s="163"/>
    </row>
    <row r="33" spans="1:11" s="150" customFormat="1" ht="14.1" customHeight="1">
      <c r="A33" s="158"/>
      <c r="B33" s="146"/>
      <c r="C33" s="167" t="s">
        <v>112</v>
      </c>
      <c r="D33" s="151"/>
      <c r="E33" s="139"/>
      <c r="F33" s="135"/>
      <c r="G33" s="135"/>
      <c r="H33" s="135"/>
      <c r="I33" s="135"/>
      <c r="J33" s="112"/>
      <c r="K33" s="163"/>
    </row>
    <row r="34" spans="1:11" s="150" customFormat="1" ht="14.1" customHeight="1">
      <c r="A34" s="158"/>
      <c r="B34" s="146"/>
      <c r="C34" s="167" t="s">
        <v>308</v>
      </c>
      <c r="D34" s="161"/>
      <c r="E34" s="162"/>
      <c r="F34" s="135"/>
      <c r="G34" s="160"/>
      <c r="H34" s="160"/>
      <c r="I34" s="160"/>
      <c r="J34" s="112"/>
      <c r="K34" s="163"/>
    </row>
    <row r="35" spans="1:11" s="150" customFormat="1" ht="14.1" customHeight="1">
      <c r="A35" s="158" t="s">
        <v>311</v>
      </c>
      <c r="B35" s="146" t="s">
        <v>98</v>
      </c>
      <c r="C35" s="146" t="s">
        <v>309</v>
      </c>
      <c r="D35" s="161" t="s">
        <v>79</v>
      </c>
      <c r="E35" s="162">
        <v>2</v>
      </c>
      <c r="F35" s="135">
        <v>0</v>
      </c>
      <c r="G35" s="160">
        <f>E35*F35</f>
        <v>0</v>
      </c>
      <c r="H35" s="135">
        <v>0</v>
      </c>
      <c r="I35" s="160">
        <f>E35*H35</f>
        <v>0</v>
      </c>
      <c r="J35" s="112"/>
      <c r="K35" s="163"/>
    </row>
    <row r="36" spans="1:11" s="150" customFormat="1" ht="14.1" customHeight="1">
      <c r="A36" s="158" t="s">
        <v>312</v>
      </c>
      <c r="B36" s="146" t="s">
        <v>99</v>
      </c>
      <c r="C36" s="146" t="s">
        <v>313</v>
      </c>
      <c r="D36" s="161" t="s">
        <v>79</v>
      </c>
      <c r="E36" s="162">
        <v>4</v>
      </c>
      <c r="F36" s="135">
        <v>0</v>
      </c>
      <c r="G36" s="160">
        <f t="shared" ref="G36" si="2">E36*F36</f>
        <v>0</v>
      </c>
      <c r="H36" s="135">
        <v>0</v>
      </c>
      <c r="I36" s="160">
        <f t="shared" ref="I36" si="3">E36*H36</f>
        <v>0</v>
      </c>
      <c r="J36" s="112"/>
      <c r="K36" s="163"/>
    </row>
    <row r="37" spans="1:11" s="150" customFormat="1" ht="14.1" customHeight="1">
      <c r="A37" s="158"/>
      <c r="B37" s="146"/>
      <c r="C37" s="146" t="s">
        <v>314</v>
      </c>
      <c r="D37" s="161"/>
      <c r="E37" s="162"/>
      <c r="F37" s="135"/>
      <c r="G37" s="160"/>
      <c r="H37" s="135"/>
      <c r="I37" s="160"/>
      <c r="J37" s="112"/>
      <c r="K37" s="163"/>
    </row>
    <row r="38" spans="1:11" s="150" customFormat="1" ht="14.1" customHeight="1">
      <c r="A38" s="158"/>
      <c r="B38" s="146"/>
      <c r="C38" s="146" t="s">
        <v>315</v>
      </c>
      <c r="D38" s="161"/>
      <c r="E38" s="162"/>
      <c r="F38" s="135"/>
      <c r="G38" s="160"/>
      <c r="H38" s="135"/>
      <c r="I38" s="160"/>
      <c r="J38" s="112"/>
      <c r="K38" s="163"/>
    </row>
    <row r="39" spans="1:11" s="150" customFormat="1" ht="14.1" customHeight="1">
      <c r="A39" s="158" t="s">
        <v>318</v>
      </c>
      <c r="B39" s="146" t="s">
        <v>100</v>
      </c>
      <c r="C39" s="159" t="s">
        <v>316</v>
      </c>
      <c r="D39" s="161" t="s">
        <v>79</v>
      </c>
      <c r="E39" s="162">
        <v>2</v>
      </c>
      <c r="F39" s="135">
        <v>0</v>
      </c>
      <c r="G39" s="160">
        <f>E39*F39</f>
        <v>0</v>
      </c>
      <c r="H39" s="135">
        <v>0</v>
      </c>
      <c r="I39" s="160">
        <f>E39*H39</f>
        <v>0</v>
      </c>
      <c r="J39" s="112"/>
      <c r="K39" s="163"/>
    </row>
    <row r="40" spans="1:11" s="150" customFormat="1" ht="14.1" customHeight="1">
      <c r="C40" s="146" t="s">
        <v>317</v>
      </c>
      <c r="D40" s="161"/>
      <c r="E40" s="162"/>
      <c r="F40" s="135"/>
      <c r="G40" s="160"/>
      <c r="H40" s="135"/>
      <c r="I40" s="160"/>
      <c r="J40" s="112"/>
      <c r="K40" s="163"/>
    </row>
    <row r="41" spans="1:11" s="150" customFormat="1" ht="14.1" customHeight="1">
      <c r="A41" s="158" t="s">
        <v>320</v>
      </c>
      <c r="B41" s="146" t="s">
        <v>101</v>
      </c>
      <c r="C41" s="146" t="s">
        <v>319</v>
      </c>
      <c r="D41" s="151" t="s">
        <v>79</v>
      </c>
      <c r="E41" s="139">
        <v>8</v>
      </c>
      <c r="F41" s="135">
        <v>0</v>
      </c>
      <c r="G41" s="160">
        <f t="shared" ref="G41:G49" si="4">E41*F41</f>
        <v>0</v>
      </c>
      <c r="H41" s="135">
        <v>0</v>
      </c>
      <c r="I41" s="160">
        <f t="shared" ref="I41:I49" si="5">E41*H41</f>
        <v>0</v>
      </c>
      <c r="J41" s="112"/>
      <c r="K41" s="163"/>
    </row>
    <row r="42" spans="1:11" s="150" customFormat="1" ht="14.1" customHeight="1">
      <c r="A42" s="158" t="s">
        <v>321</v>
      </c>
      <c r="B42" s="146" t="s">
        <v>260</v>
      </c>
      <c r="C42" s="146" t="s">
        <v>324</v>
      </c>
      <c r="D42" s="151" t="s">
        <v>79</v>
      </c>
      <c r="E42" s="139">
        <v>4</v>
      </c>
      <c r="F42" s="135">
        <v>0</v>
      </c>
      <c r="G42" s="160">
        <f t="shared" si="4"/>
        <v>0</v>
      </c>
      <c r="H42" s="135">
        <v>0</v>
      </c>
      <c r="I42" s="160">
        <f t="shared" si="5"/>
        <v>0</v>
      </c>
      <c r="J42" s="112"/>
      <c r="K42" s="163"/>
    </row>
    <row r="43" spans="1:11" s="150" customFormat="1" ht="14.1" customHeight="1">
      <c r="A43" s="158" t="s">
        <v>322</v>
      </c>
      <c r="B43" s="146" t="s">
        <v>261</v>
      </c>
      <c r="C43" s="146" t="s">
        <v>135</v>
      </c>
      <c r="D43" s="151" t="s">
        <v>79</v>
      </c>
      <c r="E43" s="139">
        <v>4</v>
      </c>
      <c r="F43" s="135">
        <v>0</v>
      </c>
      <c r="G43" s="160">
        <f t="shared" si="4"/>
        <v>0</v>
      </c>
      <c r="H43" s="135">
        <v>0</v>
      </c>
      <c r="I43" s="160">
        <f t="shared" si="5"/>
        <v>0</v>
      </c>
      <c r="J43" s="112"/>
      <c r="K43" s="163"/>
    </row>
    <row r="44" spans="1:11" s="150" customFormat="1" ht="14.1" customHeight="1">
      <c r="A44" s="158" t="s">
        <v>323</v>
      </c>
      <c r="B44" s="146" t="s">
        <v>262</v>
      </c>
      <c r="C44" s="146" t="s">
        <v>137</v>
      </c>
      <c r="D44" s="151" t="s">
        <v>79</v>
      </c>
      <c r="E44" s="139">
        <v>2</v>
      </c>
      <c r="F44" s="135">
        <v>0</v>
      </c>
      <c r="G44" s="160">
        <f t="shared" si="4"/>
        <v>0</v>
      </c>
      <c r="H44" s="135">
        <v>0</v>
      </c>
      <c r="I44" s="160">
        <f t="shared" si="5"/>
        <v>0</v>
      </c>
      <c r="J44" s="112"/>
      <c r="K44" s="163"/>
    </row>
    <row r="45" spans="1:11" s="150" customFormat="1" ht="14.1" customHeight="1">
      <c r="A45" s="158" t="s">
        <v>325</v>
      </c>
      <c r="B45" s="146" t="s">
        <v>263</v>
      </c>
      <c r="C45" s="146" t="s">
        <v>329</v>
      </c>
      <c r="D45" s="151" t="s">
        <v>79</v>
      </c>
      <c r="E45" s="139">
        <v>8</v>
      </c>
      <c r="F45" s="135">
        <v>0</v>
      </c>
      <c r="G45" s="160">
        <f t="shared" si="4"/>
        <v>0</v>
      </c>
      <c r="H45" s="135">
        <v>0</v>
      </c>
      <c r="I45" s="160">
        <f t="shared" si="5"/>
        <v>0</v>
      </c>
      <c r="J45" s="112"/>
      <c r="K45" s="163"/>
    </row>
    <row r="46" spans="1:11" s="150" customFormat="1" ht="14.1" customHeight="1">
      <c r="A46" s="158" t="s">
        <v>326</v>
      </c>
      <c r="B46" s="146" t="s">
        <v>264</v>
      </c>
      <c r="C46" s="146" t="s">
        <v>1128</v>
      </c>
      <c r="D46" s="151" t="s">
        <v>79</v>
      </c>
      <c r="E46" s="139">
        <v>2</v>
      </c>
      <c r="F46" s="135">
        <v>0</v>
      </c>
      <c r="G46" s="160">
        <f t="shared" si="4"/>
        <v>0</v>
      </c>
      <c r="H46" s="135">
        <v>0</v>
      </c>
      <c r="I46" s="160">
        <f t="shared" si="5"/>
        <v>0</v>
      </c>
      <c r="J46" s="112"/>
      <c r="K46" s="163"/>
    </row>
    <row r="47" spans="1:11" s="150" customFormat="1" ht="14.1" customHeight="1">
      <c r="A47" s="158" t="s">
        <v>327</v>
      </c>
      <c r="B47" s="146" t="s">
        <v>265</v>
      </c>
      <c r="C47" s="146" t="s">
        <v>138</v>
      </c>
      <c r="D47" s="151" t="s">
        <v>79</v>
      </c>
      <c r="E47" s="139">
        <v>7</v>
      </c>
      <c r="F47" s="135">
        <v>0</v>
      </c>
      <c r="G47" s="160">
        <f t="shared" si="4"/>
        <v>0</v>
      </c>
      <c r="H47" s="135">
        <v>0</v>
      </c>
      <c r="I47" s="160">
        <f t="shared" si="5"/>
        <v>0</v>
      </c>
      <c r="J47" s="112"/>
      <c r="K47" s="163"/>
    </row>
    <row r="48" spans="1:11" s="150" customFormat="1" ht="14.1" customHeight="1">
      <c r="A48" s="158" t="s">
        <v>328</v>
      </c>
      <c r="B48" s="146" t="s">
        <v>266</v>
      </c>
      <c r="C48" s="146" t="s">
        <v>139</v>
      </c>
      <c r="D48" s="151" t="s">
        <v>79</v>
      </c>
      <c r="E48" s="139">
        <v>1</v>
      </c>
      <c r="F48" s="135">
        <v>0</v>
      </c>
      <c r="G48" s="160">
        <f t="shared" si="4"/>
        <v>0</v>
      </c>
      <c r="H48" s="135">
        <v>0</v>
      </c>
      <c r="I48" s="160">
        <f t="shared" si="5"/>
        <v>0</v>
      </c>
      <c r="J48" s="112"/>
      <c r="K48" s="163"/>
    </row>
    <row r="49" spans="1:11" s="150" customFormat="1" ht="14.1" customHeight="1">
      <c r="A49" s="158" t="s">
        <v>330</v>
      </c>
      <c r="B49" s="146" t="s">
        <v>267</v>
      </c>
      <c r="C49" s="146" t="s">
        <v>332</v>
      </c>
      <c r="D49" s="161" t="s">
        <v>79</v>
      </c>
      <c r="E49" s="162">
        <v>2</v>
      </c>
      <c r="F49" s="160">
        <v>0</v>
      </c>
      <c r="G49" s="135">
        <f t="shared" si="4"/>
        <v>0</v>
      </c>
      <c r="H49" s="160">
        <v>0</v>
      </c>
      <c r="I49" s="135">
        <f t="shared" si="5"/>
        <v>0</v>
      </c>
      <c r="J49" s="112"/>
      <c r="K49" s="163"/>
    </row>
    <row r="50" spans="1:11" s="150" customFormat="1" ht="14.1" customHeight="1">
      <c r="A50" s="158" t="s">
        <v>333</v>
      </c>
      <c r="B50" s="146" t="s">
        <v>268</v>
      </c>
      <c r="C50" s="146" t="s">
        <v>331</v>
      </c>
      <c r="D50" s="161" t="s">
        <v>79</v>
      </c>
      <c r="E50" s="162">
        <v>1</v>
      </c>
      <c r="F50" s="160">
        <v>0</v>
      </c>
      <c r="G50" s="135">
        <f t="shared" ref="G50" si="6">E50*F50</f>
        <v>0</v>
      </c>
      <c r="H50" s="160">
        <v>0</v>
      </c>
      <c r="I50" s="135">
        <f t="shared" ref="I50" si="7">E50*H50</f>
        <v>0</v>
      </c>
      <c r="J50" s="112"/>
      <c r="K50" s="163"/>
    </row>
    <row r="51" spans="1:11" s="150" customFormat="1" ht="14.1" customHeight="1">
      <c r="A51" s="158" t="s">
        <v>334</v>
      </c>
      <c r="B51" s="146" t="s">
        <v>269</v>
      </c>
      <c r="C51" s="146" t="s">
        <v>335</v>
      </c>
      <c r="D51" s="161" t="s">
        <v>79</v>
      </c>
      <c r="E51" s="162">
        <v>1</v>
      </c>
      <c r="F51" s="160">
        <v>0</v>
      </c>
      <c r="G51" s="135">
        <f t="shared" ref="G51" si="8">E51*F51</f>
        <v>0</v>
      </c>
      <c r="H51" s="160">
        <v>0</v>
      </c>
      <c r="I51" s="135">
        <f t="shared" ref="I51" si="9">E51*H51</f>
        <v>0</v>
      </c>
      <c r="J51" s="112"/>
      <c r="K51" s="163"/>
    </row>
    <row r="52" spans="1:11" s="150" customFormat="1" ht="14.1" customHeight="1">
      <c r="A52" s="158" t="s">
        <v>336</v>
      </c>
      <c r="B52" s="146" t="s">
        <v>270</v>
      </c>
      <c r="C52" s="146" t="s">
        <v>398</v>
      </c>
      <c r="D52" s="161" t="s">
        <v>79</v>
      </c>
      <c r="E52" s="162">
        <v>1</v>
      </c>
      <c r="F52" s="135">
        <v>0</v>
      </c>
      <c r="G52" s="160">
        <f t="shared" ref="G52" si="10">E52*F52</f>
        <v>0</v>
      </c>
      <c r="H52" s="135">
        <v>0</v>
      </c>
      <c r="I52" s="160">
        <f t="shared" ref="I52" si="11">E52*H52</f>
        <v>0</v>
      </c>
      <c r="J52" s="112"/>
      <c r="K52" s="163"/>
    </row>
    <row r="53" spans="1:11" s="150" customFormat="1" ht="14.1" customHeight="1">
      <c r="A53" s="158" t="s">
        <v>337</v>
      </c>
      <c r="B53" s="146" t="s">
        <v>271</v>
      </c>
      <c r="C53" s="146" t="s">
        <v>397</v>
      </c>
      <c r="D53" s="161" t="s">
        <v>79</v>
      </c>
      <c r="E53" s="162">
        <v>1</v>
      </c>
      <c r="F53" s="135">
        <v>0</v>
      </c>
      <c r="G53" s="160">
        <f t="shared" ref="G53" si="12">E53*F53</f>
        <v>0</v>
      </c>
      <c r="H53" s="135">
        <v>0</v>
      </c>
      <c r="I53" s="160">
        <f t="shared" ref="I53" si="13">E53*H53</f>
        <v>0</v>
      </c>
      <c r="J53" s="112"/>
      <c r="K53" s="163"/>
    </row>
    <row r="54" spans="1:11" s="150" customFormat="1" ht="14.1" customHeight="1">
      <c r="A54" s="158" t="s">
        <v>338</v>
      </c>
      <c r="B54" s="146" t="s">
        <v>272</v>
      </c>
      <c r="C54" s="146" t="s">
        <v>399</v>
      </c>
      <c r="D54" s="161" t="s">
        <v>79</v>
      </c>
      <c r="E54" s="162">
        <v>4</v>
      </c>
      <c r="F54" s="135">
        <v>0</v>
      </c>
      <c r="G54" s="160">
        <f t="shared" ref="G54:G55" si="14">E54*F54</f>
        <v>0</v>
      </c>
      <c r="H54" s="135">
        <v>0</v>
      </c>
      <c r="I54" s="160">
        <f t="shared" ref="I54:I55" si="15">E54*H54</f>
        <v>0</v>
      </c>
      <c r="J54" s="112"/>
      <c r="K54" s="163"/>
    </row>
    <row r="55" spans="1:11" s="150" customFormat="1" ht="14.1" customHeight="1">
      <c r="A55" s="158" t="s">
        <v>339</v>
      </c>
      <c r="B55" s="146" t="s">
        <v>273</v>
      </c>
      <c r="C55" s="146" t="s">
        <v>400</v>
      </c>
      <c r="D55" s="161" t="s">
        <v>79</v>
      </c>
      <c r="E55" s="162">
        <v>3</v>
      </c>
      <c r="F55" s="135">
        <v>0</v>
      </c>
      <c r="G55" s="160">
        <f t="shared" si="14"/>
        <v>0</v>
      </c>
      <c r="H55" s="135">
        <v>0</v>
      </c>
      <c r="I55" s="160">
        <f t="shared" si="15"/>
        <v>0</v>
      </c>
      <c r="J55" s="112"/>
      <c r="K55" s="163"/>
    </row>
    <row r="56" spans="1:11" s="150" customFormat="1" ht="14.1" customHeight="1">
      <c r="A56" s="158" t="s">
        <v>340</v>
      </c>
      <c r="B56" s="146" t="s">
        <v>274</v>
      </c>
      <c r="C56" s="159" t="s">
        <v>129</v>
      </c>
      <c r="D56" s="161" t="s">
        <v>79</v>
      </c>
      <c r="E56" s="162">
        <v>4</v>
      </c>
      <c r="F56" s="160">
        <v>0</v>
      </c>
      <c r="G56" s="160">
        <f>E56*F56</f>
        <v>0</v>
      </c>
      <c r="H56" s="160">
        <v>0</v>
      </c>
      <c r="I56" s="160">
        <f>E56*H56</f>
        <v>0</v>
      </c>
      <c r="J56" s="112"/>
      <c r="K56" s="163"/>
    </row>
    <row r="57" spans="1:11" s="150" customFormat="1" ht="14.1" customHeight="1">
      <c r="A57" s="158"/>
      <c r="C57" s="146"/>
      <c r="D57" s="161"/>
      <c r="E57" s="162"/>
      <c r="F57" s="135"/>
      <c r="G57" s="160"/>
      <c r="H57" s="160"/>
      <c r="I57" s="160"/>
      <c r="J57" s="112"/>
      <c r="K57" s="163"/>
    </row>
    <row r="58" spans="1:11" s="150" customFormat="1" ht="14.1" customHeight="1">
      <c r="A58" s="158"/>
      <c r="B58" s="146" t="s">
        <v>275</v>
      </c>
      <c r="C58" s="159" t="s">
        <v>1122</v>
      </c>
      <c r="D58" s="161" t="s">
        <v>113</v>
      </c>
      <c r="E58" s="139">
        <v>70</v>
      </c>
      <c r="F58" s="135">
        <v>0</v>
      </c>
      <c r="G58" s="135">
        <f>E58*F58</f>
        <v>0</v>
      </c>
      <c r="H58" s="135">
        <v>0</v>
      </c>
      <c r="I58" s="160">
        <f>E58*H58</f>
        <v>0</v>
      </c>
      <c r="J58" s="112"/>
      <c r="K58" s="163"/>
    </row>
    <row r="59" spans="1:11" s="150" customFormat="1" ht="14.1" customHeight="1">
      <c r="A59" s="158"/>
      <c r="C59" s="159" t="s">
        <v>1129</v>
      </c>
      <c r="D59" s="161"/>
      <c r="E59" s="139"/>
      <c r="F59" s="160"/>
      <c r="G59" s="160"/>
      <c r="H59" s="160"/>
      <c r="I59" s="160"/>
      <c r="J59" s="112"/>
      <c r="K59" s="163"/>
    </row>
    <row r="60" spans="1:11" s="150" customFormat="1" ht="14.1" customHeight="1">
      <c r="A60" s="158"/>
      <c r="B60" s="146" t="s">
        <v>276</v>
      </c>
      <c r="C60" s="146" t="s">
        <v>115</v>
      </c>
      <c r="D60" s="151" t="s">
        <v>113</v>
      </c>
      <c r="E60" s="139">
        <v>180</v>
      </c>
      <c r="F60" s="135">
        <v>0</v>
      </c>
      <c r="G60" s="135">
        <f>E60*F60</f>
        <v>0</v>
      </c>
      <c r="H60" s="135">
        <v>0</v>
      </c>
      <c r="I60" s="135">
        <f>E60*H60</f>
        <v>0</v>
      </c>
      <c r="J60" s="112"/>
      <c r="K60" s="163"/>
    </row>
    <row r="61" spans="1:11" s="150" customFormat="1" ht="14.1" customHeight="1">
      <c r="A61" s="158"/>
      <c r="C61" s="146" t="s">
        <v>96</v>
      </c>
      <c r="D61" s="151"/>
      <c r="E61" s="139"/>
      <c r="F61" s="135"/>
      <c r="G61" s="135"/>
      <c r="H61" s="135"/>
      <c r="I61" s="135"/>
      <c r="J61" s="112"/>
      <c r="K61" s="163"/>
    </row>
    <row r="62" spans="1:11" s="150" customFormat="1" ht="14.1" customHeight="1">
      <c r="A62" s="158"/>
      <c r="C62" s="146" t="s">
        <v>114</v>
      </c>
      <c r="D62" s="151"/>
      <c r="E62" s="139"/>
      <c r="F62" s="135"/>
      <c r="G62" s="135"/>
      <c r="H62" s="135"/>
      <c r="I62" s="135"/>
      <c r="J62" s="112"/>
      <c r="K62" s="163"/>
    </row>
    <row r="63" spans="1:11" s="150" customFormat="1" ht="14.1" customHeight="1">
      <c r="A63" s="158"/>
      <c r="B63" s="146" t="s">
        <v>277</v>
      </c>
      <c r="C63" s="147" t="s">
        <v>143</v>
      </c>
      <c r="D63" s="145" t="s">
        <v>87</v>
      </c>
      <c r="E63" s="139">
        <v>33</v>
      </c>
      <c r="F63" s="135">
        <v>0</v>
      </c>
      <c r="G63" s="135">
        <f t="shared" ref="G63" si="16">E63*F63</f>
        <v>0</v>
      </c>
      <c r="H63" s="135">
        <v>0</v>
      </c>
      <c r="I63" s="135">
        <f t="shared" ref="I63" si="17">E63*H63</f>
        <v>0</v>
      </c>
      <c r="J63" s="112"/>
      <c r="K63" s="163"/>
    </row>
    <row r="64" spans="1:11" s="150" customFormat="1" ht="14.1" customHeight="1">
      <c r="A64" s="158"/>
      <c r="B64" s="146" t="s">
        <v>278</v>
      </c>
      <c r="C64" s="147" t="s">
        <v>1126</v>
      </c>
      <c r="D64" s="145" t="s">
        <v>87</v>
      </c>
      <c r="E64" s="139">
        <v>15</v>
      </c>
      <c r="F64" s="135">
        <v>0</v>
      </c>
      <c r="G64" s="135">
        <f t="shared" ref="G64:G69" si="18">E64*F64</f>
        <v>0</v>
      </c>
      <c r="H64" s="135">
        <v>0</v>
      </c>
      <c r="I64" s="135">
        <f t="shared" ref="I64:I69" si="19">E64*H64</f>
        <v>0</v>
      </c>
      <c r="J64" s="112"/>
      <c r="K64" s="163"/>
    </row>
    <row r="65" spans="1:11" s="150" customFormat="1" ht="14.1" customHeight="1">
      <c r="A65" s="158"/>
      <c r="B65" s="146" t="s">
        <v>279</v>
      </c>
      <c r="C65" s="147" t="s">
        <v>144</v>
      </c>
      <c r="D65" s="145" t="s">
        <v>87</v>
      </c>
      <c r="E65" s="139">
        <v>3</v>
      </c>
      <c r="F65" s="135">
        <v>0</v>
      </c>
      <c r="G65" s="135">
        <f t="shared" si="18"/>
        <v>0</v>
      </c>
      <c r="H65" s="135">
        <v>0</v>
      </c>
      <c r="I65" s="135">
        <f t="shared" si="19"/>
        <v>0</v>
      </c>
      <c r="J65" s="112"/>
      <c r="K65" s="163"/>
    </row>
    <row r="66" spans="1:11" s="150" customFormat="1" ht="14.1" customHeight="1">
      <c r="A66" s="158"/>
      <c r="B66" s="146" t="s">
        <v>280</v>
      </c>
      <c r="C66" s="147" t="s">
        <v>124</v>
      </c>
      <c r="D66" s="145" t="s">
        <v>87</v>
      </c>
      <c r="E66" s="139">
        <v>27</v>
      </c>
      <c r="F66" s="135">
        <v>0</v>
      </c>
      <c r="G66" s="135">
        <f t="shared" si="18"/>
        <v>0</v>
      </c>
      <c r="H66" s="135">
        <v>0</v>
      </c>
      <c r="I66" s="135">
        <f t="shared" si="19"/>
        <v>0</v>
      </c>
      <c r="J66" s="112"/>
      <c r="K66" s="163"/>
    </row>
    <row r="67" spans="1:11" s="150" customFormat="1" ht="14.1" customHeight="1">
      <c r="A67" s="158"/>
      <c r="B67" s="146" t="s">
        <v>1125</v>
      </c>
      <c r="C67" s="147" t="s">
        <v>125</v>
      </c>
      <c r="D67" s="145" t="s">
        <v>87</v>
      </c>
      <c r="E67" s="139">
        <v>45</v>
      </c>
      <c r="F67" s="135">
        <v>0</v>
      </c>
      <c r="G67" s="135">
        <f t="shared" si="18"/>
        <v>0</v>
      </c>
      <c r="H67" s="135">
        <v>0</v>
      </c>
      <c r="I67" s="135">
        <f t="shared" si="19"/>
        <v>0</v>
      </c>
    </row>
    <row r="68" spans="1:11" s="150" customFormat="1" ht="14.1" customHeight="1">
      <c r="A68" s="158"/>
      <c r="B68" s="146" t="s">
        <v>1127</v>
      </c>
      <c r="C68" s="146" t="s">
        <v>187</v>
      </c>
      <c r="D68" s="161" t="s">
        <v>107</v>
      </c>
      <c r="E68" s="162">
        <v>1</v>
      </c>
      <c r="F68" s="160">
        <v>0</v>
      </c>
      <c r="G68" s="135">
        <f t="shared" si="18"/>
        <v>0</v>
      </c>
      <c r="H68" s="160">
        <v>0</v>
      </c>
      <c r="I68" s="135">
        <f t="shared" si="19"/>
        <v>0</v>
      </c>
      <c r="J68" s="112"/>
      <c r="K68" s="163"/>
    </row>
    <row r="69" spans="1:11" s="150" customFormat="1" ht="14.1" customHeight="1">
      <c r="A69" s="158"/>
      <c r="B69" s="146" t="s">
        <v>281</v>
      </c>
      <c r="C69" s="146" t="s">
        <v>126</v>
      </c>
      <c r="D69" s="161" t="s">
        <v>107</v>
      </c>
      <c r="E69" s="162">
        <v>1</v>
      </c>
      <c r="F69" s="160">
        <v>0</v>
      </c>
      <c r="G69" s="135">
        <f t="shared" si="18"/>
        <v>0</v>
      </c>
      <c r="H69" s="160">
        <v>0</v>
      </c>
      <c r="I69" s="135">
        <f t="shared" si="19"/>
        <v>0</v>
      </c>
      <c r="J69" s="112"/>
      <c r="K69" s="163"/>
    </row>
    <row r="70" spans="1:11" s="150" customFormat="1" ht="14.1" customHeight="1">
      <c r="A70" s="158"/>
      <c r="B70" s="146" t="s">
        <v>282</v>
      </c>
      <c r="C70" s="147" t="s">
        <v>1123</v>
      </c>
      <c r="D70" s="151" t="s">
        <v>113</v>
      </c>
      <c r="E70" s="139">
        <v>85</v>
      </c>
      <c r="F70" s="135">
        <v>0</v>
      </c>
      <c r="G70" s="135">
        <f t="shared" ref="G70" si="20">E70*F70</f>
        <v>0</v>
      </c>
      <c r="H70" s="135">
        <v>0</v>
      </c>
      <c r="I70" s="135">
        <f t="shared" ref="I70" si="21">E70*H70</f>
        <v>0</v>
      </c>
      <c r="J70" s="112"/>
      <c r="K70" s="163"/>
    </row>
    <row r="71" spans="1:11" s="150" customFormat="1" ht="14.1" customHeight="1">
      <c r="A71" s="158"/>
      <c r="B71" s="146"/>
      <c r="C71" s="146" t="s">
        <v>1124</v>
      </c>
      <c r="D71" s="161"/>
      <c r="E71" s="162"/>
      <c r="F71" s="160"/>
      <c r="G71" s="135"/>
      <c r="H71" s="135"/>
      <c r="I71" s="135"/>
      <c r="J71" s="112"/>
      <c r="K71" s="163"/>
    </row>
    <row r="72" spans="1:11" s="150" customFormat="1" ht="14.1" customHeight="1">
      <c r="A72" s="152"/>
      <c r="B72" s="146"/>
      <c r="C72" s="155" t="s">
        <v>341</v>
      </c>
      <c r="D72" s="149"/>
      <c r="E72" s="139"/>
      <c r="F72" s="135"/>
      <c r="G72" s="156">
        <f>SUM(G10:G71)</f>
        <v>0</v>
      </c>
      <c r="H72" s="156"/>
      <c r="I72" s="156">
        <f>SUM(I10:I71)</f>
        <v>0</v>
      </c>
      <c r="K72" s="148"/>
    </row>
    <row r="73" spans="1:11" s="150" customFormat="1" ht="9.9" customHeight="1">
      <c r="A73" s="152"/>
      <c r="B73" s="146"/>
      <c r="C73" s="153"/>
      <c r="D73" s="149"/>
      <c r="E73" s="139"/>
      <c r="F73" s="135"/>
      <c r="G73" s="135"/>
      <c r="H73" s="135"/>
      <c r="I73" s="135"/>
      <c r="K73" s="148"/>
    </row>
    <row r="74" spans="1:11" s="113" customFormat="1" ht="5.0999999999999996" customHeight="1">
      <c r="A74" s="116"/>
      <c r="B74" s="117"/>
      <c r="C74" s="142"/>
      <c r="D74" s="117"/>
      <c r="E74" s="117"/>
      <c r="F74" s="117"/>
      <c r="G74" s="117"/>
      <c r="H74" s="117"/>
      <c r="I74" s="118"/>
      <c r="K74" s="138"/>
    </row>
    <row r="75" spans="1:11" s="113" customFormat="1" ht="14.1" customHeight="1">
      <c r="A75" s="119" t="s">
        <v>425</v>
      </c>
      <c r="B75" s="114"/>
      <c r="C75" s="143"/>
      <c r="D75" s="114"/>
      <c r="E75" s="114"/>
      <c r="F75" s="114"/>
      <c r="G75" s="114"/>
      <c r="H75" s="114"/>
      <c r="I75" s="120"/>
      <c r="K75" s="148"/>
    </row>
    <row r="76" spans="1:11" s="113" customFormat="1" ht="5.0999999999999996" customHeight="1">
      <c r="A76" s="121"/>
      <c r="B76" s="115"/>
      <c r="C76" s="141"/>
      <c r="D76" s="115"/>
      <c r="E76" s="115"/>
      <c r="F76" s="115"/>
      <c r="G76" s="115"/>
      <c r="H76" s="115"/>
      <c r="I76" s="122"/>
      <c r="K76" s="148"/>
    </row>
    <row r="77" spans="1:11" s="150" customFormat="1" ht="14.1" customHeight="1">
      <c r="A77" s="158" t="s">
        <v>342</v>
      </c>
      <c r="B77" s="146" t="s">
        <v>102</v>
      </c>
      <c r="C77" s="146" t="s">
        <v>344</v>
      </c>
      <c r="D77" s="151" t="s">
        <v>79</v>
      </c>
      <c r="E77" s="139">
        <v>1</v>
      </c>
      <c r="F77" s="135">
        <v>0</v>
      </c>
      <c r="G77" s="135">
        <f>E77*F77</f>
        <v>0</v>
      </c>
      <c r="H77" s="135"/>
      <c r="I77" s="135"/>
      <c r="K77" s="138"/>
    </row>
    <row r="78" spans="1:11" s="150" customFormat="1" ht="14.1" customHeight="1">
      <c r="C78" s="146" t="s">
        <v>345</v>
      </c>
      <c r="D78" s="151"/>
      <c r="E78" s="139"/>
      <c r="F78" s="135"/>
      <c r="G78" s="135"/>
      <c r="H78" s="135"/>
      <c r="I78" s="135"/>
      <c r="K78" s="138"/>
    </row>
    <row r="79" spans="1:11" s="150" customFormat="1" ht="14.1" customHeight="1">
      <c r="A79" s="158"/>
      <c r="B79" s="146"/>
      <c r="C79" s="146" t="s">
        <v>346</v>
      </c>
      <c r="D79" s="151"/>
      <c r="E79" s="139"/>
      <c r="F79" s="135"/>
      <c r="G79" s="135"/>
      <c r="H79" s="135"/>
      <c r="I79" s="135"/>
      <c r="K79" s="138"/>
    </row>
    <row r="80" spans="1:11" s="150" customFormat="1" ht="14.1" customHeight="1">
      <c r="A80" s="158" t="s">
        <v>348</v>
      </c>
      <c r="B80" s="146" t="s">
        <v>103</v>
      </c>
      <c r="C80" s="146" t="s">
        <v>347</v>
      </c>
      <c r="D80" s="151" t="s">
        <v>79</v>
      </c>
      <c r="E80" s="139">
        <v>1</v>
      </c>
      <c r="F80" s="135">
        <v>0</v>
      </c>
      <c r="G80" s="135">
        <f>E80*F80</f>
        <v>0</v>
      </c>
      <c r="H80" s="135">
        <v>0</v>
      </c>
      <c r="I80" s="135">
        <f>E80*H80</f>
        <v>0</v>
      </c>
      <c r="K80" s="138"/>
    </row>
    <row r="81" spans="1:11" s="150" customFormat="1" ht="14.1" customHeight="1">
      <c r="A81" s="158" t="s">
        <v>349</v>
      </c>
      <c r="B81" s="146" t="s">
        <v>104</v>
      </c>
      <c r="C81" s="146" t="s">
        <v>197</v>
      </c>
      <c r="D81" s="161" t="s">
        <v>79</v>
      </c>
      <c r="E81" s="162">
        <v>1</v>
      </c>
      <c r="F81" s="160">
        <v>0</v>
      </c>
      <c r="G81" s="135">
        <f>E81*F81</f>
        <v>0</v>
      </c>
      <c r="H81" s="135">
        <v>0</v>
      </c>
      <c r="I81" s="135">
        <f>E81*H81</f>
        <v>0</v>
      </c>
      <c r="J81" s="112"/>
      <c r="K81" s="163"/>
    </row>
    <row r="82" spans="1:11" s="150" customFormat="1" ht="14.1" customHeight="1">
      <c r="C82" s="146" t="s">
        <v>198</v>
      </c>
      <c r="D82" s="161"/>
      <c r="E82" s="162"/>
      <c r="F82" s="160"/>
      <c r="G82" s="135"/>
      <c r="H82" s="135"/>
      <c r="I82" s="135"/>
      <c r="J82" s="112"/>
      <c r="K82" s="163"/>
    </row>
    <row r="83" spans="1:11" s="150" customFormat="1" ht="14.1" customHeight="1">
      <c r="A83" s="158" t="s">
        <v>350</v>
      </c>
      <c r="B83" s="146" t="s">
        <v>108</v>
      </c>
      <c r="C83" s="146" t="s">
        <v>214</v>
      </c>
      <c r="D83" s="161" t="s">
        <v>79</v>
      </c>
      <c r="E83" s="162">
        <v>1</v>
      </c>
      <c r="F83" s="160">
        <v>0</v>
      </c>
      <c r="G83" s="135">
        <f>E83*F83</f>
        <v>0</v>
      </c>
      <c r="H83" s="135">
        <v>0</v>
      </c>
      <c r="I83" s="135">
        <f>E83*H83</f>
        <v>0</v>
      </c>
      <c r="J83" s="112"/>
      <c r="K83" s="163"/>
    </row>
    <row r="84" spans="1:11" s="150" customFormat="1" ht="14.1" customHeight="1">
      <c r="A84" s="158"/>
      <c r="C84" s="146"/>
      <c r="D84" s="151"/>
      <c r="E84" s="139"/>
      <c r="F84" s="135"/>
      <c r="G84" s="135"/>
      <c r="H84" s="135"/>
      <c r="I84" s="135"/>
      <c r="J84" s="112"/>
      <c r="K84" s="163"/>
    </row>
    <row r="85" spans="1:11" s="150" customFormat="1" ht="14.1" customHeight="1">
      <c r="A85" s="158"/>
      <c r="B85" s="146" t="s">
        <v>109</v>
      </c>
      <c r="C85" s="146" t="s">
        <v>148</v>
      </c>
      <c r="D85" s="151" t="s">
        <v>87</v>
      </c>
      <c r="E85" s="139">
        <v>8</v>
      </c>
      <c r="F85" s="135"/>
      <c r="G85" s="135"/>
      <c r="H85" s="135">
        <v>0</v>
      </c>
      <c r="I85" s="135">
        <f>E85*H85</f>
        <v>0</v>
      </c>
      <c r="J85" s="112"/>
      <c r="K85" s="163"/>
    </row>
    <row r="86" spans="1:11" s="150" customFormat="1" ht="14.1" customHeight="1">
      <c r="A86" s="158"/>
      <c r="C86" s="146" t="s">
        <v>149</v>
      </c>
      <c r="D86" s="151"/>
      <c r="E86" s="139"/>
      <c r="F86" s="135"/>
      <c r="G86" s="135"/>
      <c r="H86" s="135"/>
      <c r="I86" s="135"/>
      <c r="J86" s="112"/>
      <c r="K86" s="163"/>
    </row>
    <row r="87" spans="1:11" s="150" customFormat="1" ht="14.1" customHeight="1">
      <c r="A87" s="158"/>
      <c r="B87" s="146" t="s">
        <v>110</v>
      </c>
      <c r="C87" s="146" t="s">
        <v>351</v>
      </c>
      <c r="D87" s="151" t="s">
        <v>87</v>
      </c>
      <c r="E87" s="139">
        <v>1</v>
      </c>
      <c r="F87" s="135">
        <v>0</v>
      </c>
      <c r="G87" s="135">
        <f t="shared" ref="G87" si="22">E87*F87</f>
        <v>0</v>
      </c>
      <c r="H87" s="135">
        <v>0</v>
      </c>
      <c r="I87" s="135">
        <f>E87*H87</f>
        <v>0</v>
      </c>
      <c r="J87" s="112"/>
      <c r="K87" s="163"/>
    </row>
    <row r="88" spans="1:11" s="150" customFormat="1" ht="14.1" customHeight="1">
      <c r="A88" s="158"/>
      <c r="B88" s="146" t="s">
        <v>111</v>
      </c>
      <c r="C88" s="146" t="s">
        <v>151</v>
      </c>
      <c r="D88" s="151" t="s">
        <v>79</v>
      </c>
      <c r="E88" s="139">
        <v>1</v>
      </c>
      <c r="F88" s="135"/>
      <c r="G88" s="135"/>
      <c r="H88" s="135">
        <v>0</v>
      </c>
      <c r="I88" s="135">
        <f>E88*H88</f>
        <v>0</v>
      </c>
      <c r="J88" s="112"/>
      <c r="K88" s="163"/>
    </row>
    <row r="89" spans="1:11" s="150" customFormat="1" ht="14.1" customHeight="1">
      <c r="A89" s="152"/>
      <c r="B89" s="146"/>
      <c r="C89" s="155" t="s">
        <v>352</v>
      </c>
      <c r="D89" s="149"/>
      <c r="E89" s="139"/>
      <c r="F89" s="135"/>
      <c r="G89" s="156">
        <f>SUM(G77:G88)</f>
        <v>0</v>
      </c>
      <c r="H89" s="156"/>
      <c r="I89" s="156">
        <f>SUM(I77:I88)</f>
        <v>0</v>
      </c>
      <c r="K89" s="148"/>
    </row>
    <row r="90" spans="1:11" s="150" customFormat="1" ht="9.9" customHeight="1">
      <c r="A90" s="152"/>
      <c r="B90" s="146"/>
      <c r="C90" s="153"/>
      <c r="D90" s="149"/>
      <c r="E90" s="139"/>
      <c r="F90" s="135"/>
      <c r="G90" s="135"/>
      <c r="H90" s="135"/>
      <c r="I90" s="135"/>
      <c r="K90" s="148"/>
    </row>
    <row r="91" spans="1:11" s="113" customFormat="1" ht="5.0999999999999996" customHeight="1">
      <c r="A91" s="116"/>
      <c r="B91" s="117"/>
      <c r="C91" s="142"/>
      <c r="D91" s="117"/>
      <c r="E91" s="117"/>
      <c r="F91" s="117"/>
      <c r="G91" s="117"/>
      <c r="H91" s="117"/>
      <c r="I91" s="118"/>
      <c r="K91" s="138"/>
    </row>
    <row r="92" spans="1:11" s="113" customFormat="1" ht="14.1" customHeight="1">
      <c r="A92" s="119" t="s">
        <v>424</v>
      </c>
      <c r="B92" s="114"/>
      <c r="C92" s="143"/>
      <c r="D92" s="114"/>
      <c r="E92" s="114"/>
      <c r="F92" s="114"/>
      <c r="G92" s="114"/>
      <c r="H92" s="114"/>
      <c r="I92" s="120"/>
      <c r="K92" s="148"/>
    </row>
    <row r="93" spans="1:11" s="113" customFormat="1" ht="5.0999999999999996" customHeight="1">
      <c r="A93" s="121"/>
      <c r="B93" s="115"/>
      <c r="C93" s="141"/>
      <c r="D93" s="115"/>
      <c r="E93" s="115"/>
      <c r="F93" s="115"/>
      <c r="G93" s="115"/>
      <c r="H93" s="115"/>
      <c r="I93" s="122"/>
      <c r="K93" s="148"/>
    </row>
    <row r="94" spans="1:11" s="150" customFormat="1" ht="14.1" customHeight="1">
      <c r="A94" s="158" t="s">
        <v>354</v>
      </c>
      <c r="B94" s="146" t="s">
        <v>116</v>
      </c>
      <c r="C94" s="146" t="s">
        <v>301</v>
      </c>
      <c r="D94" s="151" t="s">
        <v>79</v>
      </c>
      <c r="E94" s="139">
        <v>1</v>
      </c>
      <c r="F94" s="135">
        <v>0</v>
      </c>
      <c r="G94" s="135">
        <f t="shared" ref="G94" si="23">E94*F94</f>
        <v>0</v>
      </c>
      <c r="H94" s="135">
        <v>0</v>
      </c>
      <c r="I94" s="135">
        <f t="shared" ref="I94" si="24">E94*H94</f>
        <v>0</v>
      </c>
      <c r="J94" s="112"/>
      <c r="K94" s="163"/>
    </row>
    <row r="95" spans="1:11" s="150" customFormat="1" ht="14.1" customHeight="1">
      <c r="C95" s="146" t="s">
        <v>356</v>
      </c>
      <c r="D95" s="151"/>
      <c r="E95" s="139"/>
      <c r="F95" s="135"/>
      <c r="G95" s="135"/>
      <c r="H95" s="135"/>
      <c r="I95" s="135"/>
      <c r="J95" s="112"/>
      <c r="K95" s="163"/>
    </row>
    <row r="96" spans="1:11" s="150" customFormat="1" ht="14.1" customHeight="1">
      <c r="C96" s="174" t="s">
        <v>131</v>
      </c>
      <c r="D96" s="151"/>
      <c r="E96" s="139"/>
      <c r="F96" s="135"/>
      <c r="G96" s="135"/>
      <c r="H96" s="135"/>
      <c r="I96" s="135"/>
      <c r="J96" s="112"/>
      <c r="K96" s="163"/>
    </row>
    <row r="97" spans="3:11" s="150" customFormat="1" ht="14.1" customHeight="1">
      <c r="C97" s="146" t="s">
        <v>355</v>
      </c>
      <c r="D97" s="151"/>
      <c r="E97" s="139"/>
      <c r="F97" s="135"/>
      <c r="G97" s="135"/>
      <c r="H97" s="135"/>
      <c r="I97" s="135"/>
      <c r="J97" s="112"/>
      <c r="K97" s="163"/>
    </row>
    <row r="98" spans="3:11" s="150" customFormat="1" ht="14.1" customHeight="1">
      <c r="C98" s="146" t="s">
        <v>297</v>
      </c>
      <c r="D98" s="151"/>
      <c r="E98" s="139"/>
      <c r="F98" s="135"/>
      <c r="G98" s="135"/>
      <c r="H98" s="135"/>
      <c r="I98" s="135"/>
      <c r="J98" s="112"/>
      <c r="K98" s="163"/>
    </row>
    <row r="99" spans="3:11" s="150" customFormat="1" ht="14.1" customHeight="1">
      <c r="C99" s="146" t="s">
        <v>298</v>
      </c>
      <c r="D99" s="151"/>
      <c r="E99" s="139"/>
      <c r="F99" s="135"/>
      <c r="G99" s="135"/>
      <c r="H99" s="135"/>
      <c r="I99" s="135"/>
      <c r="J99" s="112"/>
      <c r="K99" s="163"/>
    </row>
    <row r="100" spans="3:11" s="150" customFormat="1" ht="14.1" customHeight="1">
      <c r="C100" s="146" t="s">
        <v>495</v>
      </c>
      <c r="D100" s="151"/>
      <c r="E100" s="139"/>
      <c r="F100" s="135"/>
      <c r="G100" s="135"/>
      <c r="H100" s="135"/>
      <c r="I100" s="135"/>
      <c r="J100" s="112"/>
      <c r="K100" s="163"/>
    </row>
    <row r="101" spans="3:11" s="150" customFormat="1" ht="14.1" customHeight="1">
      <c r="C101" s="146" t="s">
        <v>358</v>
      </c>
      <c r="D101" s="151"/>
      <c r="E101" s="139"/>
      <c r="F101" s="135"/>
      <c r="G101" s="135"/>
      <c r="H101" s="135"/>
      <c r="I101" s="135"/>
      <c r="J101" s="112"/>
      <c r="K101" s="163"/>
    </row>
    <row r="102" spans="3:11" s="150" customFormat="1" ht="14.1" customHeight="1">
      <c r="C102" s="146" t="s">
        <v>357</v>
      </c>
      <c r="D102" s="151"/>
      <c r="E102" s="139"/>
      <c r="F102" s="135"/>
      <c r="G102" s="135"/>
      <c r="H102" s="135"/>
      <c r="I102" s="135"/>
      <c r="J102" s="112"/>
      <c r="K102" s="163"/>
    </row>
    <row r="103" spans="3:11" s="150" customFormat="1" ht="14.1" customHeight="1">
      <c r="C103" s="146" t="s">
        <v>359</v>
      </c>
      <c r="D103" s="151"/>
      <c r="E103" s="139"/>
      <c r="F103" s="135"/>
      <c r="G103" s="135"/>
      <c r="H103" s="135"/>
      <c r="I103" s="135"/>
      <c r="J103" s="112"/>
      <c r="K103" s="163"/>
    </row>
    <row r="104" spans="3:11" s="150" customFormat="1" ht="14.1" customHeight="1">
      <c r="C104" s="146" t="s">
        <v>360</v>
      </c>
      <c r="D104" s="151"/>
      <c r="E104" s="139"/>
      <c r="F104" s="135"/>
      <c r="G104" s="135"/>
      <c r="H104" s="135"/>
      <c r="I104" s="135"/>
      <c r="J104" s="112"/>
      <c r="K104" s="163"/>
    </row>
    <row r="105" spans="3:11" s="150" customFormat="1" ht="14.1" customHeight="1">
      <c r="C105" s="146" t="s">
        <v>307</v>
      </c>
      <c r="D105" s="151"/>
      <c r="E105" s="139"/>
      <c r="F105" s="135"/>
      <c r="G105" s="135"/>
      <c r="H105" s="135"/>
      <c r="I105" s="135"/>
      <c r="J105" s="112"/>
      <c r="K105" s="163"/>
    </row>
    <row r="106" spans="3:11" s="150" customFormat="1" ht="14.1" customHeight="1">
      <c r="C106" s="146" t="s">
        <v>361</v>
      </c>
      <c r="D106" s="151"/>
      <c r="E106" s="139"/>
      <c r="F106" s="135"/>
      <c r="G106" s="135"/>
      <c r="H106" s="135"/>
      <c r="I106" s="135"/>
      <c r="J106" s="112"/>
      <c r="K106" s="163"/>
    </row>
    <row r="107" spans="3:11" s="150" customFormat="1" ht="14.1" customHeight="1">
      <c r="C107" s="146" t="s">
        <v>355</v>
      </c>
      <c r="D107" s="151"/>
      <c r="E107" s="139"/>
      <c r="F107" s="135"/>
      <c r="G107" s="135"/>
      <c r="H107" s="135"/>
      <c r="I107" s="135"/>
      <c r="J107" s="112"/>
      <c r="K107" s="163"/>
    </row>
    <row r="108" spans="3:11" s="150" customFormat="1" ht="14.1" customHeight="1">
      <c r="C108" s="174" t="s">
        <v>132</v>
      </c>
      <c r="D108" s="151"/>
      <c r="E108" s="139"/>
      <c r="F108" s="135"/>
      <c r="G108" s="135"/>
      <c r="H108" s="135"/>
      <c r="I108" s="135"/>
      <c r="J108" s="112"/>
      <c r="K108" s="163"/>
    </row>
    <row r="109" spans="3:11" s="150" customFormat="1" ht="14.1" customHeight="1">
      <c r="C109" s="146" t="s">
        <v>355</v>
      </c>
      <c r="D109" s="151"/>
      <c r="E109" s="139"/>
      <c r="F109" s="135"/>
      <c r="G109" s="135"/>
      <c r="H109" s="135"/>
      <c r="I109" s="135"/>
      <c r="J109" s="112"/>
      <c r="K109" s="163"/>
    </row>
    <row r="110" spans="3:11" s="150" customFormat="1" ht="14.1" customHeight="1">
      <c r="C110" s="146" t="s">
        <v>298</v>
      </c>
      <c r="D110" s="151"/>
      <c r="E110" s="139"/>
      <c r="F110" s="135"/>
      <c r="G110" s="135"/>
      <c r="H110" s="135"/>
      <c r="I110" s="135"/>
      <c r="J110" s="112"/>
      <c r="K110" s="163"/>
    </row>
    <row r="111" spans="3:11" s="150" customFormat="1" ht="14.1" customHeight="1">
      <c r="C111" s="146" t="s">
        <v>357</v>
      </c>
      <c r="D111" s="151"/>
      <c r="E111" s="139"/>
      <c r="F111" s="135"/>
      <c r="G111" s="135"/>
      <c r="H111" s="135"/>
      <c r="I111" s="135"/>
      <c r="J111" s="112"/>
      <c r="K111" s="163"/>
    </row>
    <row r="112" spans="3:11" s="150" customFormat="1" ht="14.1" customHeight="1">
      <c r="C112" s="146" t="s">
        <v>362</v>
      </c>
      <c r="D112" s="151"/>
      <c r="E112" s="139"/>
      <c r="F112" s="135"/>
      <c r="G112" s="135"/>
      <c r="H112" s="135"/>
      <c r="I112" s="135"/>
      <c r="J112" s="112"/>
      <c r="K112" s="163"/>
    </row>
    <row r="113" spans="1:11" s="150" customFormat="1" ht="14.1" customHeight="1">
      <c r="C113" s="146" t="s">
        <v>299</v>
      </c>
      <c r="D113" s="151"/>
      <c r="E113" s="139"/>
      <c r="F113" s="135"/>
      <c r="G113" s="135"/>
      <c r="H113" s="135"/>
      <c r="I113" s="135"/>
      <c r="J113" s="112"/>
      <c r="K113" s="163"/>
    </row>
    <row r="114" spans="1:11" s="150" customFormat="1" ht="14.1" customHeight="1">
      <c r="C114" s="146" t="s">
        <v>297</v>
      </c>
      <c r="D114" s="151"/>
      <c r="E114" s="139"/>
      <c r="F114" s="135"/>
      <c r="G114" s="135"/>
      <c r="H114" s="135"/>
      <c r="I114" s="135"/>
      <c r="J114" s="112"/>
      <c r="K114" s="163"/>
    </row>
    <row r="115" spans="1:11" s="150" customFormat="1" ht="14.1" customHeight="1">
      <c r="C115" s="146" t="s">
        <v>355</v>
      </c>
      <c r="D115" s="151"/>
      <c r="E115" s="139"/>
      <c r="F115" s="135"/>
      <c r="G115" s="135"/>
      <c r="H115" s="135"/>
      <c r="I115" s="135"/>
      <c r="J115" s="112"/>
      <c r="K115" s="163"/>
    </row>
    <row r="116" spans="1:11" s="150" customFormat="1" ht="14.1" customHeight="1">
      <c r="C116" s="146" t="s">
        <v>300</v>
      </c>
      <c r="D116" s="151"/>
      <c r="E116" s="139"/>
      <c r="F116" s="135"/>
      <c r="G116" s="135"/>
      <c r="H116" s="135"/>
      <c r="I116" s="135"/>
      <c r="J116" s="112"/>
      <c r="K116" s="163"/>
    </row>
    <row r="117" spans="1:11" s="150" customFormat="1" ht="14.1" customHeight="1">
      <c r="C117" s="167" t="s">
        <v>112</v>
      </c>
      <c r="D117" s="151"/>
      <c r="E117" s="139"/>
      <c r="F117" s="135"/>
      <c r="G117" s="135"/>
      <c r="H117" s="135"/>
      <c r="I117" s="135"/>
      <c r="J117" s="112"/>
      <c r="K117" s="163"/>
    </row>
    <row r="118" spans="1:11" s="150" customFormat="1" ht="14.1" customHeight="1">
      <c r="C118" s="167" t="s">
        <v>308</v>
      </c>
      <c r="D118" s="161"/>
      <c r="E118" s="162"/>
      <c r="F118" s="135"/>
      <c r="G118" s="160"/>
      <c r="H118" s="160"/>
      <c r="I118" s="160"/>
      <c r="J118" s="112"/>
      <c r="K118" s="163"/>
    </row>
    <row r="119" spans="1:11" s="150" customFormat="1" ht="14.1" customHeight="1">
      <c r="A119" s="158" t="s">
        <v>363</v>
      </c>
      <c r="B119" s="146" t="s">
        <v>117</v>
      </c>
      <c r="C119" s="146" t="s">
        <v>364</v>
      </c>
      <c r="D119" s="161" t="s">
        <v>79</v>
      </c>
      <c r="E119" s="162">
        <v>2</v>
      </c>
      <c r="F119" s="135">
        <v>0</v>
      </c>
      <c r="G119" s="160">
        <f>E119*F119</f>
        <v>0</v>
      </c>
      <c r="H119" s="135">
        <v>0</v>
      </c>
      <c r="I119" s="160">
        <f>E119*H119</f>
        <v>0</v>
      </c>
      <c r="J119" s="112"/>
      <c r="K119" s="163"/>
    </row>
    <row r="120" spans="1:11" s="150" customFormat="1" ht="14.1" customHeight="1">
      <c r="A120" s="158" t="s">
        <v>365</v>
      </c>
      <c r="B120" s="146" t="s">
        <v>118</v>
      </c>
      <c r="C120" s="146" t="s">
        <v>366</v>
      </c>
      <c r="D120" s="161" t="s">
        <v>79</v>
      </c>
      <c r="E120" s="162">
        <v>4</v>
      </c>
      <c r="F120" s="135">
        <v>0</v>
      </c>
      <c r="G120" s="160">
        <f t="shared" ref="G120" si="25">E120*F120</f>
        <v>0</v>
      </c>
      <c r="H120" s="135">
        <v>0</v>
      </c>
      <c r="I120" s="160">
        <f t="shared" ref="I120" si="26">E120*H120</f>
        <v>0</v>
      </c>
      <c r="J120" s="112"/>
      <c r="K120" s="163"/>
    </row>
    <row r="121" spans="1:11" s="150" customFormat="1" ht="14.1" customHeight="1">
      <c r="C121" s="146" t="s">
        <v>314</v>
      </c>
      <c r="D121" s="161"/>
      <c r="E121" s="162"/>
      <c r="F121" s="135"/>
      <c r="G121" s="160"/>
      <c r="H121" s="135"/>
      <c r="I121" s="160"/>
      <c r="J121" s="112"/>
      <c r="K121" s="163"/>
    </row>
    <row r="122" spans="1:11" s="150" customFormat="1" ht="14.1" customHeight="1">
      <c r="A122" s="158"/>
      <c r="B122" s="146"/>
      <c r="C122" s="146" t="s">
        <v>367</v>
      </c>
      <c r="D122" s="161"/>
      <c r="E122" s="162"/>
      <c r="F122" s="135"/>
      <c r="G122" s="160"/>
      <c r="H122" s="135"/>
      <c r="I122" s="160"/>
      <c r="J122" s="112"/>
      <c r="K122" s="163"/>
    </row>
    <row r="123" spans="1:11" s="150" customFormat="1" ht="14.1" customHeight="1">
      <c r="A123" s="158" t="s">
        <v>368</v>
      </c>
      <c r="B123" s="146" t="s">
        <v>119</v>
      </c>
      <c r="C123" s="159" t="s">
        <v>369</v>
      </c>
      <c r="D123" s="161" t="s">
        <v>79</v>
      </c>
      <c r="E123" s="162">
        <v>2</v>
      </c>
      <c r="F123" s="135">
        <v>0</v>
      </c>
      <c r="G123" s="160">
        <f>E123*F123</f>
        <v>0</v>
      </c>
      <c r="H123" s="135">
        <v>0</v>
      </c>
      <c r="I123" s="160">
        <f>E123*H123</f>
        <v>0</v>
      </c>
      <c r="J123" s="112"/>
      <c r="K123" s="163"/>
    </row>
    <row r="124" spans="1:11" s="150" customFormat="1" ht="14.1" customHeight="1">
      <c r="C124" s="146" t="s">
        <v>317</v>
      </c>
      <c r="D124" s="161"/>
      <c r="E124" s="162"/>
      <c r="F124" s="135"/>
      <c r="G124" s="160"/>
      <c r="H124" s="135"/>
      <c r="I124" s="160"/>
      <c r="J124" s="112"/>
      <c r="K124" s="163"/>
    </row>
    <row r="125" spans="1:11" s="150" customFormat="1" ht="14.1" customHeight="1">
      <c r="A125" s="158" t="s">
        <v>370</v>
      </c>
      <c r="B125" s="146" t="s">
        <v>120</v>
      </c>
      <c r="C125" s="146" t="s">
        <v>379</v>
      </c>
      <c r="D125" s="151" t="s">
        <v>79</v>
      </c>
      <c r="E125" s="139">
        <v>7</v>
      </c>
      <c r="F125" s="135">
        <v>0</v>
      </c>
      <c r="G125" s="160">
        <f t="shared" ref="G125" si="27">E125*F125</f>
        <v>0</v>
      </c>
      <c r="H125" s="135">
        <v>0</v>
      </c>
      <c r="I125" s="160">
        <f t="shared" ref="I125" si="28">E125*H125</f>
        <v>0</v>
      </c>
      <c r="J125" s="112"/>
      <c r="K125" s="163"/>
    </row>
    <row r="126" spans="1:11" s="150" customFormat="1" ht="14.1" customHeight="1">
      <c r="A126" s="158" t="s">
        <v>372</v>
      </c>
      <c r="B126" s="146" t="s">
        <v>121</v>
      </c>
      <c r="C126" s="146" t="s">
        <v>373</v>
      </c>
      <c r="D126" s="161" t="s">
        <v>79</v>
      </c>
      <c r="E126" s="162">
        <v>7</v>
      </c>
      <c r="F126" s="135">
        <v>0</v>
      </c>
      <c r="G126" s="160">
        <f t="shared" ref="G126" si="29">E126*F126</f>
        <v>0</v>
      </c>
      <c r="H126" s="135">
        <v>0</v>
      </c>
      <c r="I126" s="160">
        <f t="shared" ref="I126" si="30">E126*H126</f>
        <v>0</v>
      </c>
      <c r="J126" s="112"/>
      <c r="K126" s="163"/>
    </row>
    <row r="127" spans="1:11" s="150" customFormat="1" ht="14.1" customHeight="1">
      <c r="A127" s="158"/>
      <c r="C127" s="146" t="s">
        <v>374</v>
      </c>
      <c r="D127" s="161"/>
      <c r="E127" s="162"/>
      <c r="F127" s="135"/>
      <c r="G127" s="160"/>
      <c r="H127" s="135"/>
      <c r="I127" s="160"/>
      <c r="J127" s="112"/>
      <c r="K127" s="163"/>
    </row>
    <row r="128" spans="1:11" s="150" customFormat="1" ht="14.1" customHeight="1">
      <c r="A128" s="158"/>
      <c r="C128" s="146" t="s">
        <v>375</v>
      </c>
      <c r="D128" s="161"/>
      <c r="E128" s="162"/>
      <c r="F128" s="135"/>
      <c r="G128" s="160"/>
      <c r="H128" s="135"/>
      <c r="I128" s="160"/>
      <c r="J128" s="112"/>
      <c r="K128" s="163"/>
    </row>
    <row r="129" spans="1:11" s="150" customFormat="1" ht="14.1" customHeight="1">
      <c r="A129" s="158"/>
      <c r="C129" s="146" t="s">
        <v>376</v>
      </c>
      <c r="D129" s="161"/>
      <c r="E129" s="162"/>
      <c r="F129" s="135"/>
      <c r="G129" s="160"/>
      <c r="H129" s="135"/>
      <c r="I129" s="160"/>
      <c r="J129" s="112"/>
      <c r="K129" s="163"/>
    </row>
    <row r="130" spans="1:11" s="150" customFormat="1" ht="14.1" customHeight="1">
      <c r="A130" s="158" t="s">
        <v>371</v>
      </c>
      <c r="B130" s="146" t="s">
        <v>122</v>
      </c>
      <c r="C130" s="146" t="s">
        <v>380</v>
      </c>
      <c r="D130" s="151" t="s">
        <v>79</v>
      </c>
      <c r="E130" s="139">
        <v>11</v>
      </c>
      <c r="F130" s="135">
        <v>0</v>
      </c>
      <c r="G130" s="160">
        <f t="shared" ref="G130:G131" si="31">E130*F130</f>
        <v>0</v>
      </c>
      <c r="H130" s="135">
        <v>0</v>
      </c>
      <c r="I130" s="160">
        <f t="shared" ref="I130:I131" si="32">E130*H130</f>
        <v>0</v>
      </c>
      <c r="J130" s="112"/>
      <c r="K130" s="163"/>
    </row>
    <row r="131" spans="1:11" s="150" customFormat="1" ht="14.1" customHeight="1">
      <c r="A131" s="158" t="s">
        <v>378</v>
      </c>
      <c r="B131" s="146" t="s">
        <v>188</v>
      </c>
      <c r="C131" s="146" t="s">
        <v>377</v>
      </c>
      <c r="D131" s="161" t="s">
        <v>79</v>
      </c>
      <c r="E131" s="162">
        <v>11</v>
      </c>
      <c r="F131" s="135">
        <v>0</v>
      </c>
      <c r="G131" s="160">
        <f t="shared" si="31"/>
        <v>0</v>
      </c>
      <c r="H131" s="135">
        <v>0</v>
      </c>
      <c r="I131" s="160">
        <f t="shared" si="32"/>
        <v>0</v>
      </c>
      <c r="J131" s="112"/>
      <c r="K131" s="163"/>
    </row>
    <row r="132" spans="1:11" s="150" customFormat="1" ht="14.1" customHeight="1">
      <c r="A132" s="158"/>
      <c r="C132" s="146" t="s">
        <v>374</v>
      </c>
      <c r="D132" s="161"/>
      <c r="E132" s="162"/>
      <c r="F132" s="135"/>
      <c r="G132" s="160"/>
      <c r="H132" s="135"/>
      <c r="I132" s="160"/>
      <c r="J132" s="112"/>
      <c r="K132" s="163"/>
    </row>
    <row r="133" spans="1:11" s="150" customFormat="1" ht="14.1" customHeight="1">
      <c r="A133" s="158"/>
      <c r="C133" s="146" t="s">
        <v>375</v>
      </c>
      <c r="D133" s="161"/>
      <c r="E133" s="162"/>
      <c r="F133" s="135"/>
      <c r="G133" s="160"/>
      <c r="H133" s="135"/>
      <c r="I133" s="160"/>
      <c r="J133" s="112"/>
      <c r="K133" s="163"/>
    </row>
    <row r="134" spans="1:11" s="150" customFormat="1" ht="14.1" customHeight="1">
      <c r="A134" s="158"/>
      <c r="C134" s="146" t="s">
        <v>376</v>
      </c>
      <c r="D134" s="161"/>
      <c r="E134" s="162"/>
      <c r="F134" s="135"/>
      <c r="G134" s="160"/>
      <c r="H134" s="135"/>
      <c r="I134" s="160"/>
      <c r="J134" s="112"/>
      <c r="K134" s="163"/>
    </row>
    <row r="135" spans="1:11" s="150" customFormat="1" ht="14.1" customHeight="1">
      <c r="A135" s="158" t="s">
        <v>385</v>
      </c>
      <c r="B135" s="146" t="s">
        <v>383</v>
      </c>
      <c r="C135" s="146" t="s">
        <v>381</v>
      </c>
      <c r="D135" s="151" t="s">
        <v>79</v>
      </c>
      <c r="E135" s="139">
        <v>16</v>
      </c>
      <c r="F135" s="135">
        <v>0</v>
      </c>
      <c r="G135" s="160">
        <f t="shared" ref="G135:G136" si="33">E135*F135</f>
        <v>0</v>
      </c>
      <c r="H135" s="135">
        <v>0</v>
      </c>
      <c r="I135" s="160">
        <f t="shared" ref="I135:I136" si="34">E135*H135</f>
        <v>0</v>
      </c>
      <c r="J135" s="112"/>
      <c r="K135" s="163"/>
    </row>
    <row r="136" spans="1:11" s="150" customFormat="1" ht="14.1" customHeight="1">
      <c r="A136" s="158" t="s">
        <v>386</v>
      </c>
      <c r="B136" s="146" t="s">
        <v>384</v>
      </c>
      <c r="C136" s="146" t="s">
        <v>382</v>
      </c>
      <c r="D136" s="161" t="s">
        <v>79</v>
      </c>
      <c r="E136" s="162">
        <v>16</v>
      </c>
      <c r="F136" s="135">
        <v>0</v>
      </c>
      <c r="G136" s="160">
        <f t="shared" si="33"/>
        <v>0</v>
      </c>
      <c r="H136" s="135">
        <v>0</v>
      </c>
      <c r="I136" s="160">
        <f t="shared" si="34"/>
        <v>0</v>
      </c>
      <c r="J136" s="112"/>
      <c r="K136" s="163"/>
    </row>
    <row r="137" spans="1:11" s="150" customFormat="1" ht="14.1" customHeight="1">
      <c r="A137" s="158"/>
      <c r="C137" s="146" t="s">
        <v>374</v>
      </c>
      <c r="D137" s="161"/>
      <c r="E137" s="162"/>
      <c r="F137" s="135"/>
      <c r="G137" s="160"/>
      <c r="H137" s="160"/>
      <c r="I137" s="160"/>
      <c r="J137" s="112"/>
      <c r="K137" s="163"/>
    </row>
    <row r="138" spans="1:11" s="150" customFormat="1" ht="14.1" customHeight="1">
      <c r="A138" s="158"/>
      <c r="C138" s="146" t="s">
        <v>375</v>
      </c>
      <c r="D138" s="161"/>
      <c r="E138" s="162"/>
      <c r="F138" s="135"/>
      <c r="G138" s="160"/>
      <c r="H138" s="160"/>
      <c r="I138" s="160"/>
      <c r="J138" s="112"/>
      <c r="K138" s="163"/>
    </row>
    <row r="139" spans="1:11" s="150" customFormat="1" ht="14.1" customHeight="1">
      <c r="A139" s="158"/>
      <c r="C139" s="146" t="s">
        <v>376</v>
      </c>
      <c r="D139" s="161"/>
      <c r="E139" s="162"/>
      <c r="F139" s="135"/>
      <c r="G139" s="160"/>
      <c r="H139" s="160"/>
      <c r="I139" s="160"/>
      <c r="J139" s="112"/>
      <c r="K139" s="163"/>
    </row>
    <row r="140" spans="1:11" s="150" customFormat="1" ht="14.1" customHeight="1">
      <c r="A140" s="158" t="s">
        <v>390</v>
      </c>
      <c r="B140" s="146" t="s">
        <v>387</v>
      </c>
      <c r="C140" s="146" t="s">
        <v>135</v>
      </c>
      <c r="D140" s="151" t="s">
        <v>79</v>
      </c>
      <c r="E140" s="139">
        <v>1</v>
      </c>
      <c r="F140" s="135">
        <v>0</v>
      </c>
      <c r="G140" s="160">
        <f t="shared" ref="G140:G145" si="35">E140*F140</f>
        <v>0</v>
      </c>
      <c r="H140" s="135">
        <v>0</v>
      </c>
      <c r="I140" s="160">
        <f t="shared" ref="I140:I145" si="36">E140*H140</f>
        <v>0</v>
      </c>
      <c r="J140" s="112"/>
      <c r="K140" s="163"/>
    </row>
    <row r="141" spans="1:11" s="150" customFormat="1" ht="14.1" customHeight="1">
      <c r="A141" s="158" t="s">
        <v>391</v>
      </c>
      <c r="B141" s="146" t="s">
        <v>388</v>
      </c>
      <c r="C141" s="146" t="s">
        <v>138</v>
      </c>
      <c r="D141" s="151" t="s">
        <v>79</v>
      </c>
      <c r="E141" s="139">
        <v>20</v>
      </c>
      <c r="F141" s="135">
        <v>0</v>
      </c>
      <c r="G141" s="160">
        <f t="shared" si="35"/>
        <v>0</v>
      </c>
      <c r="H141" s="135">
        <v>0</v>
      </c>
      <c r="I141" s="160">
        <f t="shared" si="36"/>
        <v>0</v>
      </c>
      <c r="J141" s="112"/>
      <c r="K141" s="163"/>
    </row>
    <row r="142" spans="1:11" s="150" customFormat="1" ht="14.1" customHeight="1">
      <c r="A142" s="158" t="s">
        <v>392</v>
      </c>
      <c r="B142" s="146" t="s">
        <v>389</v>
      </c>
      <c r="C142" s="146" t="s">
        <v>139</v>
      </c>
      <c r="D142" s="151" t="s">
        <v>79</v>
      </c>
      <c r="E142" s="139">
        <v>2</v>
      </c>
      <c r="F142" s="135">
        <v>0</v>
      </c>
      <c r="G142" s="160">
        <f t="shared" si="35"/>
        <v>0</v>
      </c>
      <c r="H142" s="135">
        <v>0</v>
      </c>
      <c r="I142" s="160">
        <f t="shared" si="36"/>
        <v>0</v>
      </c>
      <c r="J142" s="112"/>
      <c r="K142" s="163"/>
    </row>
    <row r="143" spans="1:11" s="150" customFormat="1" ht="14.1" customHeight="1">
      <c r="A143" s="158" t="s">
        <v>393</v>
      </c>
      <c r="B143" s="146" t="s">
        <v>394</v>
      </c>
      <c r="C143" s="146" t="s">
        <v>465</v>
      </c>
      <c r="D143" s="151" t="s">
        <v>79</v>
      </c>
      <c r="E143" s="139">
        <v>6</v>
      </c>
      <c r="F143" s="135">
        <v>0</v>
      </c>
      <c r="G143" s="160">
        <f t="shared" si="35"/>
        <v>0</v>
      </c>
      <c r="H143" s="135">
        <v>0</v>
      </c>
      <c r="I143" s="160">
        <f t="shared" si="36"/>
        <v>0</v>
      </c>
      <c r="J143" s="112"/>
      <c r="K143" s="163"/>
    </row>
    <row r="144" spans="1:11" s="150" customFormat="1" ht="14.1" customHeight="1">
      <c r="A144" s="158" t="s">
        <v>395</v>
      </c>
      <c r="B144" s="146" t="s">
        <v>396</v>
      </c>
      <c r="C144" s="146" t="s">
        <v>464</v>
      </c>
      <c r="D144" s="151" t="s">
        <v>79</v>
      </c>
      <c r="E144" s="139">
        <v>6</v>
      </c>
      <c r="F144" s="135">
        <v>0</v>
      </c>
      <c r="G144" s="160">
        <f t="shared" si="35"/>
        <v>0</v>
      </c>
      <c r="H144" s="135">
        <v>0</v>
      </c>
      <c r="I144" s="160">
        <f t="shared" si="36"/>
        <v>0</v>
      </c>
      <c r="J144" s="112"/>
      <c r="K144" s="163"/>
    </row>
    <row r="145" spans="1:11" s="150" customFormat="1" ht="14.1" customHeight="1">
      <c r="A145" s="158" t="s">
        <v>401</v>
      </c>
      <c r="B145" s="146" t="s">
        <v>402</v>
      </c>
      <c r="C145" s="146" t="s">
        <v>403</v>
      </c>
      <c r="D145" s="161" t="s">
        <v>79</v>
      </c>
      <c r="E145" s="162">
        <v>1</v>
      </c>
      <c r="F145" s="160">
        <v>0</v>
      </c>
      <c r="G145" s="135">
        <f t="shared" si="35"/>
        <v>0</v>
      </c>
      <c r="H145" s="160">
        <v>0</v>
      </c>
      <c r="I145" s="135">
        <f t="shared" si="36"/>
        <v>0</v>
      </c>
      <c r="J145" s="112"/>
      <c r="K145" s="163"/>
    </row>
    <row r="146" spans="1:11" s="150" customFormat="1" ht="14.1" customHeight="1">
      <c r="A146" s="158" t="s">
        <v>404</v>
      </c>
      <c r="B146" s="146" t="s">
        <v>405</v>
      </c>
      <c r="C146" s="146" t="s">
        <v>406</v>
      </c>
      <c r="D146" s="161" t="s">
        <v>79</v>
      </c>
      <c r="E146" s="162">
        <v>1</v>
      </c>
      <c r="F146" s="160">
        <v>0</v>
      </c>
      <c r="G146" s="135">
        <f t="shared" ref="G146" si="37">E146*F146</f>
        <v>0</v>
      </c>
      <c r="H146" s="160">
        <v>0</v>
      </c>
      <c r="I146" s="135">
        <f t="shared" ref="I146" si="38">E146*H146</f>
        <v>0</v>
      </c>
      <c r="J146" s="112"/>
      <c r="K146" s="163"/>
    </row>
    <row r="147" spans="1:11" s="150" customFormat="1" ht="14.1" customHeight="1">
      <c r="A147" s="158" t="s">
        <v>407</v>
      </c>
      <c r="B147" s="146" t="s">
        <v>408</v>
      </c>
      <c r="C147" s="146" t="s">
        <v>409</v>
      </c>
      <c r="D147" s="161" t="s">
        <v>79</v>
      </c>
      <c r="E147" s="162">
        <v>1</v>
      </c>
      <c r="F147" s="160">
        <v>0</v>
      </c>
      <c r="G147" s="135">
        <f t="shared" ref="G147" si="39">E147*F147</f>
        <v>0</v>
      </c>
      <c r="H147" s="160">
        <v>0</v>
      </c>
      <c r="I147" s="135">
        <f t="shared" ref="I147" si="40">E147*H147</f>
        <v>0</v>
      </c>
      <c r="J147" s="112"/>
      <c r="K147" s="163"/>
    </row>
    <row r="148" spans="1:11" s="150" customFormat="1" ht="14.1" customHeight="1">
      <c r="A148" s="158" t="s">
        <v>410</v>
      </c>
      <c r="B148" s="146" t="s">
        <v>411</v>
      </c>
      <c r="C148" s="146" t="s">
        <v>398</v>
      </c>
      <c r="D148" s="161" t="s">
        <v>79</v>
      </c>
      <c r="E148" s="162">
        <v>1</v>
      </c>
      <c r="F148" s="135">
        <v>0</v>
      </c>
      <c r="G148" s="160">
        <f t="shared" ref="G148:G150" si="41">E148*F148</f>
        <v>0</v>
      </c>
      <c r="H148" s="135">
        <v>0</v>
      </c>
      <c r="I148" s="160">
        <f t="shared" ref="I148:I150" si="42">E148*H148</f>
        <v>0</v>
      </c>
      <c r="J148" s="112"/>
      <c r="K148" s="163"/>
    </row>
    <row r="149" spans="1:11" s="150" customFormat="1" ht="14.1" customHeight="1">
      <c r="A149" s="158" t="s">
        <v>412</v>
      </c>
      <c r="B149" s="146" t="s">
        <v>413</v>
      </c>
      <c r="C149" s="146" t="s">
        <v>397</v>
      </c>
      <c r="D149" s="161" t="s">
        <v>79</v>
      </c>
      <c r="E149" s="162">
        <v>5</v>
      </c>
      <c r="F149" s="135">
        <v>0</v>
      </c>
      <c r="G149" s="160">
        <f t="shared" si="41"/>
        <v>0</v>
      </c>
      <c r="H149" s="135">
        <v>0</v>
      </c>
      <c r="I149" s="160">
        <f t="shared" si="42"/>
        <v>0</v>
      </c>
      <c r="J149" s="112"/>
      <c r="K149" s="163"/>
    </row>
    <row r="150" spans="1:11" s="150" customFormat="1" ht="14.1" customHeight="1">
      <c r="A150" s="158" t="s">
        <v>414</v>
      </c>
      <c r="B150" s="146" t="s">
        <v>415</v>
      </c>
      <c r="C150" s="146" t="s">
        <v>399</v>
      </c>
      <c r="D150" s="161" t="s">
        <v>79</v>
      </c>
      <c r="E150" s="162">
        <v>7</v>
      </c>
      <c r="F150" s="135">
        <v>0</v>
      </c>
      <c r="G150" s="160">
        <f t="shared" si="41"/>
        <v>0</v>
      </c>
      <c r="H150" s="135">
        <v>0</v>
      </c>
      <c r="I150" s="160">
        <f t="shared" si="42"/>
        <v>0</v>
      </c>
      <c r="J150" s="112"/>
      <c r="K150" s="163"/>
    </row>
    <row r="151" spans="1:11" s="150" customFormat="1" ht="14.1" customHeight="1">
      <c r="A151" s="158" t="s">
        <v>416</v>
      </c>
      <c r="B151" s="146" t="s">
        <v>417</v>
      </c>
      <c r="C151" s="159" t="s">
        <v>129</v>
      </c>
      <c r="D151" s="161" t="s">
        <v>79</v>
      </c>
      <c r="E151" s="162">
        <v>10</v>
      </c>
      <c r="F151" s="160">
        <v>0</v>
      </c>
      <c r="G151" s="160">
        <f>E151*F151</f>
        <v>0</v>
      </c>
      <c r="H151" s="160">
        <v>0</v>
      </c>
      <c r="I151" s="160">
        <f>E151*H151</f>
        <v>0</v>
      </c>
      <c r="J151" s="112"/>
      <c r="K151" s="163"/>
    </row>
    <row r="152" spans="1:11" s="150" customFormat="1" ht="14.1" customHeight="1">
      <c r="A152" s="158"/>
    </row>
    <row r="153" spans="1:11" s="150" customFormat="1" ht="14.1" customHeight="1">
      <c r="A153" s="158"/>
      <c r="B153" s="146" t="s">
        <v>1131</v>
      </c>
      <c r="C153" s="159" t="s">
        <v>1122</v>
      </c>
      <c r="D153" s="161" t="s">
        <v>113</v>
      </c>
      <c r="E153" s="139">
        <v>80</v>
      </c>
      <c r="F153" s="135">
        <v>0</v>
      </c>
      <c r="G153" s="135">
        <f>E153*F153</f>
        <v>0</v>
      </c>
      <c r="H153" s="135">
        <v>0</v>
      </c>
      <c r="I153" s="160">
        <f>E153*H153</f>
        <v>0</v>
      </c>
      <c r="J153" s="112"/>
      <c r="K153" s="163"/>
    </row>
    <row r="154" spans="1:11" s="150" customFormat="1" ht="14.1" customHeight="1">
      <c r="A154" s="158"/>
      <c r="C154" s="159" t="s">
        <v>1129</v>
      </c>
      <c r="D154" s="161"/>
      <c r="E154" s="139"/>
      <c r="F154" s="160"/>
      <c r="G154" s="160"/>
      <c r="H154" s="160"/>
      <c r="I154" s="160"/>
      <c r="J154" s="112"/>
      <c r="K154" s="163"/>
    </row>
    <row r="155" spans="1:11" s="150" customFormat="1" ht="14.1" customHeight="1">
      <c r="A155" s="158"/>
      <c r="B155" s="146" t="s">
        <v>1132</v>
      </c>
      <c r="C155" s="146" t="s">
        <v>115</v>
      </c>
      <c r="D155" s="151" t="s">
        <v>113</v>
      </c>
      <c r="E155" s="139">
        <v>230</v>
      </c>
      <c r="F155" s="135">
        <v>0</v>
      </c>
      <c r="G155" s="135">
        <f>E155*F155</f>
        <v>0</v>
      </c>
      <c r="H155" s="135">
        <v>0</v>
      </c>
      <c r="I155" s="135">
        <f>E155*H155</f>
        <v>0</v>
      </c>
      <c r="J155" s="112"/>
      <c r="K155" s="163"/>
    </row>
    <row r="156" spans="1:11" s="150" customFormat="1" ht="14.1" customHeight="1">
      <c r="A156" s="158"/>
      <c r="C156" s="146" t="s">
        <v>96</v>
      </c>
      <c r="D156" s="151"/>
      <c r="E156" s="139"/>
      <c r="F156" s="135"/>
      <c r="G156" s="135"/>
      <c r="H156" s="135"/>
      <c r="I156" s="135"/>
      <c r="J156" s="112"/>
      <c r="K156" s="163"/>
    </row>
    <row r="157" spans="1:11" s="150" customFormat="1" ht="14.1" customHeight="1">
      <c r="A157" s="158"/>
      <c r="C157" s="146" t="s">
        <v>114</v>
      </c>
      <c r="D157" s="151"/>
      <c r="E157" s="139"/>
      <c r="F157" s="135"/>
      <c r="G157" s="135"/>
      <c r="H157" s="135"/>
      <c r="I157" s="135"/>
      <c r="J157" s="112"/>
      <c r="K157" s="163"/>
    </row>
    <row r="158" spans="1:11" s="150" customFormat="1" ht="14.1" customHeight="1">
      <c r="A158" s="158"/>
      <c r="B158" s="146" t="s">
        <v>1133</v>
      </c>
      <c r="C158" s="147" t="s">
        <v>143</v>
      </c>
      <c r="D158" s="145" t="s">
        <v>87</v>
      </c>
      <c r="E158" s="139">
        <v>18</v>
      </c>
      <c r="F158" s="135">
        <v>0</v>
      </c>
      <c r="G158" s="135">
        <f t="shared" ref="G158" si="43">E158*F158</f>
        <v>0</v>
      </c>
      <c r="H158" s="135">
        <v>0</v>
      </c>
      <c r="I158" s="135">
        <f t="shared" ref="I158" si="44">E158*H158</f>
        <v>0</v>
      </c>
      <c r="J158" s="112"/>
      <c r="K158" s="163"/>
    </row>
    <row r="159" spans="1:11" s="150" customFormat="1" ht="14.1" customHeight="1">
      <c r="A159" s="158"/>
      <c r="B159" s="146" t="s">
        <v>1134</v>
      </c>
      <c r="C159" s="147" t="s">
        <v>144</v>
      </c>
      <c r="D159" s="145" t="s">
        <v>87</v>
      </c>
      <c r="E159" s="139">
        <v>102</v>
      </c>
      <c r="F159" s="135">
        <v>0</v>
      </c>
      <c r="G159" s="135">
        <f t="shared" ref="G159:G164" si="45">E159*F159</f>
        <v>0</v>
      </c>
      <c r="H159" s="135">
        <v>0</v>
      </c>
      <c r="I159" s="135">
        <f t="shared" ref="I159:I164" si="46">E159*H159</f>
        <v>0</v>
      </c>
      <c r="J159" s="112"/>
      <c r="K159" s="163"/>
    </row>
    <row r="160" spans="1:11" s="150" customFormat="1" ht="14.1" customHeight="1">
      <c r="A160" s="158"/>
      <c r="B160" s="146" t="s">
        <v>1135</v>
      </c>
      <c r="C160" s="147" t="s">
        <v>124</v>
      </c>
      <c r="D160" s="145" t="s">
        <v>87</v>
      </c>
      <c r="E160" s="139">
        <v>114</v>
      </c>
      <c r="F160" s="135">
        <v>0</v>
      </c>
      <c r="G160" s="135">
        <f t="shared" si="45"/>
        <v>0</v>
      </c>
      <c r="H160" s="135">
        <v>0</v>
      </c>
      <c r="I160" s="135">
        <f t="shared" si="46"/>
        <v>0</v>
      </c>
      <c r="J160" s="112"/>
      <c r="K160" s="163"/>
    </row>
    <row r="161" spans="1:11" s="150" customFormat="1" ht="14.1" customHeight="1">
      <c r="A161" s="158"/>
      <c r="B161" s="146" t="s">
        <v>1136</v>
      </c>
      <c r="C161" s="147" t="s">
        <v>125</v>
      </c>
      <c r="D161" s="145" t="s">
        <v>87</v>
      </c>
      <c r="E161" s="139">
        <v>35</v>
      </c>
      <c r="F161" s="135">
        <v>0</v>
      </c>
      <c r="G161" s="135">
        <f t="shared" si="45"/>
        <v>0</v>
      </c>
      <c r="H161" s="135">
        <v>0</v>
      </c>
      <c r="I161" s="135">
        <f t="shared" si="46"/>
        <v>0</v>
      </c>
    </row>
    <row r="162" spans="1:11" s="150" customFormat="1" ht="14.1" customHeight="1">
      <c r="A162" s="158"/>
      <c r="B162" s="146" t="s">
        <v>1137</v>
      </c>
      <c r="C162" s="146" t="s">
        <v>1130</v>
      </c>
      <c r="D162" s="161" t="s">
        <v>107</v>
      </c>
      <c r="E162" s="162">
        <v>1</v>
      </c>
      <c r="F162" s="160">
        <v>0</v>
      </c>
      <c r="G162" s="135">
        <f t="shared" si="45"/>
        <v>0</v>
      </c>
      <c r="H162" s="160">
        <v>0</v>
      </c>
      <c r="I162" s="135">
        <f t="shared" si="46"/>
        <v>0</v>
      </c>
      <c r="J162" s="112"/>
      <c r="K162" s="163"/>
    </row>
    <row r="163" spans="1:11" s="150" customFormat="1" ht="14.1" customHeight="1">
      <c r="A163" s="158"/>
      <c r="B163" s="146" t="s">
        <v>1138</v>
      </c>
      <c r="C163" s="146" t="s">
        <v>187</v>
      </c>
      <c r="D163" s="161" t="s">
        <v>107</v>
      </c>
      <c r="E163" s="162">
        <v>4</v>
      </c>
      <c r="F163" s="160">
        <v>0</v>
      </c>
      <c r="G163" s="135">
        <f t="shared" si="45"/>
        <v>0</v>
      </c>
      <c r="H163" s="160">
        <v>0</v>
      </c>
      <c r="I163" s="135">
        <f t="shared" si="46"/>
        <v>0</v>
      </c>
      <c r="J163" s="112"/>
      <c r="K163" s="163"/>
    </row>
    <row r="164" spans="1:11" s="150" customFormat="1" ht="14.1" customHeight="1">
      <c r="A164" s="158"/>
      <c r="B164" s="146" t="s">
        <v>1139</v>
      </c>
      <c r="C164" s="146" t="s">
        <v>126</v>
      </c>
      <c r="D164" s="161" t="s">
        <v>107</v>
      </c>
      <c r="E164" s="162">
        <v>2</v>
      </c>
      <c r="F164" s="160">
        <v>0</v>
      </c>
      <c r="G164" s="135">
        <f t="shared" si="45"/>
        <v>0</v>
      </c>
      <c r="H164" s="160">
        <v>0</v>
      </c>
      <c r="I164" s="135">
        <f t="shared" si="46"/>
        <v>0</v>
      </c>
      <c r="J164" s="112"/>
      <c r="K164" s="163"/>
    </row>
    <row r="165" spans="1:11" s="150" customFormat="1" ht="14.1" customHeight="1">
      <c r="A165" s="158"/>
      <c r="B165" s="146" t="s">
        <v>1140</v>
      </c>
      <c r="C165" s="147" t="s">
        <v>1123</v>
      </c>
      <c r="D165" s="151" t="s">
        <v>113</v>
      </c>
      <c r="E165" s="139">
        <v>240</v>
      </c>
      <c r="F165" s="135">
        <v>0</v>
      </c>
      <c r="G165" s="135">
        <f t="shared" ref="G165" si="47">E165*F165</f>
        <v>0</v>
      </c>
      <c r="H165" s="135">
        <v>0</v>
      </c>
      <c r="I165" s="135">
        <f t="shared" ref="I165" si="48">E165*H165</f>
        <v>0</v>
      </c>
      <c r="J165" s="112"/>
      <c r="K165" s="163"/>
    </row>
    <row r="166" spans="1:11" s="150" customFormat="1" ht="14.1" customHeight="1">
      <c r="A166" s="158"/>
      <c r="C166" s="146" t="s">
        <v>1124</v>
      </c>
      <c r="D166" s="161"/>
      <c r="E166" s="162"/>
      <c r="F166" s="160"/>
      <c r="G166" s="135"/>
      <c r="H166" s="135"/>
      <c r="I166" s="135"/>
      <c r="J166" s="112"/>
      <c r="K166" s="163"/>
    </row>
    <row r="167" spans="1:11" s="150" customFormat="1" ht="14.1" customHeight="1">
      <c r="A167" s="152"/>
      <c r="B167" s="146"/>
      <c r="C167" s="155" t="s">
        <v>353</v>
      </c>
      <c r="D167" s="149"/>
      <c r="E167" s="139"/>
      <c r="F167" s="135"/>
      <c r="G167" s="156">
        <f>SUM(G94:G166)</f>
        <v>0</v>
      </c>
      <c r="H167" s="156"/>
      <c r="I167" s="156">
        <f>SUM(I94:I166)</f>
        <v>0</v>
      </c>
      <c r="K167" s="148"/>
    </row>
    <row r="168" spans="1:11" s="150" customFormat="1" ht="9.9" customHeight="1">
      <c r="A168" s="152"/>
      <c r="B168" s="146"/>
      <c r="C168" s="153"/>
      <c r="D168" s="149"/>
      <c r="E168" s="139"/>
      <c r="F168" s="135"/>
      <c r="G168" s="135"/>
      <c r="H168" s="135"/>
      <c r="I168" s="135"/>
      <c r="K168" s="148"/>
    </row>
    <row r="169" spans="1:11" s="113" customFormat="1" ht="5.0999999999999996" customHeight="1">
      <c r="A169" s="116"/>
      <c r="B169" s="117"/>
      <c r="C169" s="142"/>
      <c r="D169" s="117"/>
      <c r="E169" s="117"/>
      <c r="F169" s="117"/>
      <c r="G169" s="117"/>
      <c r="H169" s="117"/>
      <c r="I169" s="118"/>
      <c r="K169" s="138"/>
    </row>
    <row r="170" spans="1:11" s="113" customFormat="1" ht="14.1" customHeight="1">
      <c r="A170" s="119" t="s">
        <v>418</v>
      </c>
      <c r="B170" s="114"/>
      <c r="C170" s="143"/>
      <c r="D170" s="114"/>
      <c r="E170" s="114"/>
      <c r="F170" s="114"/>
      <c r="G170" s="114"/>
      <c r="H170" s="114"/>
      <c r="I170" s="120"/>
      <c r="K170" s="148"/>
    </row>
    <row r="171" spans="1:11" s="113" customFormat="1" ht="5.0999999999999996" customHeight="1">
      <c r="A171" s="121"/>
      <c r="B171" s="115"/>
      <c r="C171" s="141"/>
      <c r="D171" s="115"/>
      <c r="E171" s="115"/>
      <c r="F171" s="115"/>
      <c r="G171" s="115"/>
      <c r="H171" s="115"/>
      <c r="I171" s="122"/>
      <c r="K171" s="148"/>
    </row>
    <row r="172" spans="1:11" s="150" customFormat="1" ht="14.1" customHeight="1">
      <c r="A172" s="158" t="s">
        <v>420</v>
      </c>
      <c r="B172" s="146" t="s">
        <v>123</v>
      </c>
      <c r="C172" s="146" t="s">
        <v>240</v>
      </c>
      <c r="D172" s="151" t="s">
        <v>79</v>
      </c>
      <c r="E172" s="139">
        <v>1</v>
      </c>
      <c r="F172" s="135">
        <v>0</v>
      </c>
      <c r="G172" s="135">
        <f>E172*F172</f>
        <v>0</v>
      </c>
      <c r="H172" s="135"/>
      <c r="I172" s="135"/>
      <c r="K172" s="138"/>
    </row>
    <row r="173" spans="1:11" s="150" customFormat="1" ht="14.1" customHeight="1">
      <c r="C173" s="146" t="s">
        <v>831</v>
      </c>
      <c r="D173" s="151"/>
      <c r="E173" s="139"/>
      <c r="F173" s="135"/>
      <c r="G173" s="135"/>
      <c r="H173" s="135"/>
      <c r="I173" s="135"/>
      <c r="K173" s="138"/>
    </row>
    <row r="174" spans="1:11" s="150" customFormat="1" ht="14.1" customHeight="1">
      <c r="A174" s="158"/>
      <c r="B174" s="146"/>
      <c r="C174" s="146" t="s">
        <v>196</v>
      </c>
      <c r="D174" s="151"/>
      <c r="E174" s="139"/>
      <c r="F174" s="135"/>
      <c r="G174" s="135"/>
      <c r="H174" s="135"/>
      <c r="I174" s="135"/>
      <c r="K174" s="138"/>
    </row>
    <row r="175" spans="1:11" s="150" customFormat="1" ht="14.1" customHeight="1">
      <c r="A175" s="158" t="s">
        <v>421</v>
      </c>
      <c r="B175" s="146" t="s">
        <v>160</v>
      </c>
      <c r="C175" s="146" t="s">
        <v>347</v>
      </c>
      <c r="D175" s="151" t="s">
        <v>79</v>
      </c>
      <c r="E175" s="139">
        <v>1</v>
      </c>
      <c r="F175" s="135">
        <v>0</v>
      </c>
      <c r="G175" s="135">
        <f>E175*F175</f>
        <v>0</v>
      </c>
      <c r="H175" s="135">
        <v>0</v>
      </c>
      <c r="I175" s="135">
        <f>E175*H175</f>
        <v>0</v>
      </c>
      <c r="K175" s="138"/>
    </row>
    <row r="176" spans="1:11" s="150" customFormat="1" ht="14.1" customHeight="1">
      <c r="A176" s="158" t="s">
        <v>422</v>
      </c>
      <c r="B176" s="146" t="s">
        <v>161</v>
      </c>
      <c r="C176" s="146" t="s">
        <v>197</v>
      </c>
      <c r="D176" s="161" t="s">
        <v>79</v>
      </c>
      <c r="E176" s="162">
        <v>1</v>
      </c>
      <c r="F176" s="160">
        <v>0</v>
      </c>
      <c r="G176" s="135">
        <f>E176*F176</f>
        <v>0</v>
      </c>
      <c r="H176" s="135">
        <v>0</v>
      </c>
      <c r="I176" s="135">
        <f>E176*H176</f>
        <v>0</v>
      </c>
      <c r="J176" s="112"/>
      <c r="K176" s="163"/>
    </row>
    <row r="177" spans="1:11" s="150" customFormat="1" ht="14.1" customHeight="1">
      <c r="C177" s="146" t="s">
        <v>198</v>
      </c>
      <c r="D177" s="161"/>
      <c r="E177" s="162"/>
      <c r="F177" s="160"/>
      <c r="G177" s="135"/>
      <c r="H177" s="135"/>
      <c r="I177" s="135"/>
      <c r="J177" s="112"/>
      <c r="K177" s="163"/>
    </row>
    <row r="178" spans="1:11" s="150" customFormat="1" ht="14.1" customHeight="1">
      <c r="A178" s="158" t="s">
        <v>423</v>
      </c>
      <c r="B178" s="146" t="s">
        <v>162</v>
      </c>
      <c r="C178" s="146" t="s">
        <v>214</v>
      </c>
      <c r="D178" s="161" t="s">
        <v>79</v>
      </c>
      <c r="E178" s="162">
        <v>1</v>
      </c>
      <c r="F178" s="160">
        <v>0</v>
      </c>
      <c r="G178" s="135">
        <f>E178*F178</f>
        <v>0</v>
      </c>
      <c r="H178" s="135">
        <v>0</v>
      </c>
      <c r="I178" s="135">
        <f>E178*H178</f>
        <v>0</v>
      </c>
      <c r="J178" s="112"/>
      <c r="K178" s="163"/>
    </row>
    <row r="179" spans="1:11" s="150" customFormat="1" ht="14.1" customHeight="1">
      <c r="A179" s="158"/>
      <c r="C179" s="146"/>
      <c r="D179" s="151"/>
      <c r="E179" s="139"/>
      <c r="F179" s="135"/>
      <c r="G179" s="135"/>
      <c r="H179" s="135"/>
      <c r="I179" s="135"/>
      <c r="J179" s="112"/>
      <c r="K179" s="163"/>
    </row>
    <row r="180" spans="1:11" s="150" customFormat="1" ht="14.1" customHeight="1">
      <c r="A180" s="158"/>
      <c r="B180" s="146" t="s">
        <v>163</v>
      </c>
      <c r="C180" s="146" t="s">
        <v>148</v>
      </c>
      <c r="D180" s="151" t="s">
        <v>87</v>
      </c>
      <c r="E180" s="139">
        <v>8</v>
      </c>
      <c r="F180" s="135"/>
      <c r="G180" s="135"/>
      <c r="H180" s="135">
        <v>0</v>
      </c>
      <c r="I180" s="135">
        <f>E180*H180</f>
        <v>0</v>
      </c>
      <c r="J180" s="112"/>
      <c r="K180" s="163"/>
    </row>
    <row r="181" spans="1:11" s="150" customFormat="1" ht="14.1" customHeight="1">
      <c r="A181" s="158"/>
      <c r="C181" s="146" t="s">
        <v>149</v>
      </c>
      <c r="D181" s="151"/>
      <c r="E181" s="139"/>
      <c r="F181" s="135"/>
      <c r="G181" s="135"/>
      <c r="H181" s="135"/>
      <c r="I181" s="135"/>
      <c r="J181" s="112"/>
      <c r="K181" s="163"/>
    </row>
    <row r="182" spans="1:11" s="150" customFormat="1" ht="14.1" customHeight="1">
      <c r="A182" s="158"/>
      <c r="B182" s="146" t="s">
        <v>164</v>
      </c>
      <c r="C182" s="146" t="s">
        <v>351</v>
      </c>
      <c r="D182" s="151" t="s">
        <v>87</v>
      </c>
      <c r="E182" s="139">
        <v>1</v>
      </c>
      <c r="F182" s="135">
        <v>0</v>
      </c>
      <c r="G182" s="135">
        <f t="shared" ref="G182" si="49">E182*F182</f>
        <v>0</v>
      </c>
      <c r="H182" s="135">
        <v>0</v>
      </c>
      <c r="I182" s="135">
        <f>E182*H182</f>
        <v>0</v>
      </c>
      <c r="J182" s="112"/>
      <c r="K182" s="163"/>
    </row>
    <row r="183" spans="1:11" s="150" customFormat="1" ht="14.1" customHeight="1">
      <c r="A183" s="158"/>
      <c r="B183" s="146" t="s">
        <v>165</v>
      </c>
      <c r="C183" s="146" t="s">
        <v>151</v>
      </c>
      <c r="D183" s="151" t="s">
        <v>79</v>
      </c>
      <c r="E183" s="139">
        <v>1</v>
      </c>
      <c r="F183" s="135"/>
      <c r="G183" s="135"/>
      <c r="H183" s="135">
        <v>0</v>
      </c>
      <c r="I183" s="135">
        <f>E183*H183</f>
        <v>0</v>
      </c>
      <c r="J183" s="112"/>
      <c r="K183" s="163"/>
    </row>
    <row r="184" spans="1:11" s="150" customFormat="1" ht="14.1" customHeight="1">
      <c r="A184" s="152"/>
      <c r="B184" s="146"/>
      <c r="C184" s="155" t="s">
        <v>419</v>
      </c>
      <c r="D184" s="149"/>
      <c r="E184" s="139"/>
      <c r="F184" s="135"/>
      <c r="G184" s="156">
        <f>SUM(G172:G183)</f>
        <v>0</v>
      </c>
      <c r="H184" s="156"/>
      <c r="I184" s="156">
        <f>SUM(I172:I183)</f>
        <v>0</v>
      </c>
      <c r="K184" s="148"/>
    </row>
    <row r="185" spans="1:11" s="150" customFormat="1" ht="9.9" customHeight="1">
      <c r="A185" s="152"/>
      <c r="B185" s="146"/>
      <c r="C185" s="153"/>
      <c r="D185" s="149"/>
      <c r="E185" s="139"/>
      <c r="F185" s="135"/>
      <c r="G185" s="135"/>
      <c r="H185" s="135"/>
      <c r="I185" s="135"/>
      <c r="K185" s="148"/>
    </row>
    <row r="186" spans="1:11" s="113" customFormat="1" ht="5.0999999999999996" customHeight="1">
      <c r="A186" s="116"/>
      <c r="B186" s="117"/>
      <c r="C186" s="142"/>
      <c r="D186" s="117"/>
      <c r="E186" s="117"/>
      <c r="F186" s="117"/>
      <c r="G186" s="117"/>
      <c r="H186" s="117"/>
      <c r="I186" s="118"/>
      <c r="K186" s="138"/>
    </row>
    <row r="187" spans="1:11" s="113" customFormat="1" ht="14.1" customHeight="1">
      <c r="A187" s="119" t="s">
        <v>427</v>
      </c>
      <c r="B187" s="114"/>
      <c r="C187" s="143"/>
      <c r="D187" s="114"/>
      <c r="E187" s="114"/>
      <c r="F187" s="114"/>
      <c r="G187" s="114"/>
      <c r="H187" s="114"/>
      <c r="I187" s="120"/>
      <c r="K187" s="148"/>
    </row>
    <row r="188" spans="1:11" s="113" customFormat="1" ht="5.0999999999999996" customHeight="1">
      <c r="A188" s="121"/>
      <c r="B188" s="115"/>
      <c r="C188" s="141"/>
      <c r="D188" s="115"/>
      <c r="E188" s="115"/>
      <c r="F188" s="115"/>
      <c r="G188" s="115"/>
      <c r="H188" s="115"/>
      <c r="I188" s="122"/>
      <c r="K188" s="148"/>
    </row>
    <row r="189" spans="1:11" s="150" customFormat="1" ht="14.1" customHeight="1">
      <c r="A189" s="158" t="s">
        <v>428</v>
      </c>
      <c r="B189" s="146" t="s">
        <v>152</v>
      </c>
      <c r="C189" s="146" t="s">
        <v>301</v>
      </c>
      <c r="D189" s="151" t="s">
        <v>79</v>
      </c>
      <c r="E189" s="139">
        <v>1</v>
      </c>
      <c r="F189" s="135">
        <v>0</v>
      </c>
      <c r="G189" s="135">
        <f t="shared" ref="G189" si="50">E189*F189</f>
        <v>0</v>
      </c>
      <c r="H189" s="135">
        <v>0</v>
      </c>
      <c r="I189" s="135">
        <f t="shared" ref="I189" si="51">E189*H189</f>
        <v>0</v>
      </c>
      <c r="J189" s="112"/>
      <c r="K189" s="163"/>
    </row>
    <row r="190" spans="1:11" s="150" customFormat="1" ht="14.1" customHeight="1">
      <c r="C190" s="146" t="s">
        <v>356</v>
      </c>
      <c r="D190" s="151"/>
      <c r="E190" s="139"/>
      <c r="F190" s="135"/>
      <c r="G190" s="135"/>
      <c r="H190" s="135"/>
      <c r="I190" s="135"/>
      <c r="J190" s="112"/>
      <c r="K190" s="163"/>
    </row>
    <row r="191" spans="1:11" s="150" customFormat="1" ht="14.1" customHeight="1">
      <c r="C191" s="174" t="s">
        <v>131</v>
      </c>
      <c r="D191" s="151"/>
      <c r="E191" s="139"/>
      <c r="F191" s="135"/>
      <c r="G191" s="135"/>
      <c r="H191" s="135"/>
      <c r="I191" s="135"/>
      <c r="J191" s="112"/>
      <c r="K191" s="163"/>
    </row>
    <row r="192" spans="1:11" s="150" customFormat="1" ht="14.1" customHeight="1">
      <c r="C192" s="146" t="s">
        <v>355</v>
      </c>
      <c r="D192" s="151"/>
      <c r="E192" s="139"/>
      <c r="F192" s="135"/>
      <c r="G192" s="135"/>
      <c r="H192" s="135"/>
      <c r="I192" s="135"/>
      <c r="J192" s="112"/>
      <c r="K192" s="163"/>
    </row>
    <row r="193" spans="3:11" s="150" customFormat="1" ht="14.1" customHeight="1">
      <c r="C193" s="146" t="s">
        <v>297</v>
      </c>
      <c r="D193" s="151"/>
      <c r="E193" s="139"/>
      <c r="F193" s="135"/>
      <c r="G193" s="135"/>
      <c r="H193" s="135"/>
      <c r="I193" s="135"/>
      <c r="J193" s="112"/>
      <c r="K193" s="163"/>
    </row>
    <row r="194" spans="3:11" s="150" customFormat="1" ht="14.1" customHeight="1">
      <c r="C194" s="146" t="s">
        <v>298</v>
      </c>
      <c r="D194" s="151"/>
      <c r="E194" s="139"/>
      <c r="F194" s="135"/>
      <c r="G194" s="135"/>
      <c r="H194" s="135"/>
      <c r="I194" s="135"/>
      <c r="J194" s="112"/>
      <c r="K194" s="163"/>
    </row>
    <row r="195" spans="3:11" s="150" customFormat="1" ht="14.1" customHeight="1">
      <c r="C195" s="146" t="s">
        <v>494</v>
      </c>
      <c r="D195" s="151"/>
      <c r="E195" s="139"/>
      <c r="F195" s="135"/>
      <c r="G195" s="135"/>
      <c r="H195" s="135"/>
      <c r="I195" s="135"/>
      <c r="J195" s="112"/>
      <c r="K195" s="163"/>
    </row>
    <row r="196" spans="3:11" s="150" customFormat="1" ht="14.1" customHeight="1">
      <c r="C196" s="146" t="s">
        <v>358</v>
      </c>
      <c r="D196" s="151"/>
      <c r="E196" s="139"/>
      <c r="F196" s="135"/>
      <c r="G196" s="135"/>
      <c r="H196" s="135"/>
      <c r="I196" s="135"/>
      <c r="J196" s="112"/>
      <c r="K196" s="163"/>
    </row>
    <row r="197" spans="3:11" s="150" customFormat="1" ht="14.1" customHeight="1">
      <c r="C197" s="146" t="s">
        <v>430</v>
      </c>
      <c r="D197" s="151"/>
      <c r="E197" s="139"/>
      <c r="F197" s="135"/>
      <c r="G197" s="135"/>
      <c r="H197" s="135"/>
      <c r="I197" s="135"/>
      <c r="J197" s="112"/>
      <c r="K197" s="163"/>
    </row>
    <row r="198" spans="3:11" s="150" customFormat="1" ht="14.1" customHeight="1">
      <c r="C198" s="146" t="s">
        <v>431</v>
      </c>
      <c r="D198" s="151"/>
      <c r="E198" s="139"/>
      <c r="F198" s="135"/>
      <c r="G198" s="135"/>
      <c r="H198" s="135"/>
      <c r="I198" s="135"/>
      <c r="J198" s="112"/>
      <c r="K198" s="163"/>
    </row>
    <row r="199" spans="3:11" s="150" customFormat="1" ht="14.1" customHeight="1">
      <c r="C199" s="146" t="s">
        <v>434</v>
      </c>
      <c r="D199" s="151"/>
      <c r="E199" s="139"/>
      <c r="F199" s="135"/>
      <c r="G199" s="135"/>
      <c r="H199" s="135"/>
      <c r="I199" s="135"/>
      <c r="J199" s="112"/>
      <c r="K199" s="163"/>
    </row>
    <row r="200" spans="3:11" s="150" customFormat="1" ht="14.1" customHeight="1">
      <c r="C200" s="146" t="s">
        <v>307</v>
      </c>
      <c r="D200" s="151"/>
      <c r="E200" s="139"/>
      <c r="F200" s="135"/>
      <c r="G200" s="135"/>
      <c r="H200" s="135"/>
      <c r="I200" s="135"/>
      <c r="J200" s="112"/>
      <c r="K200" s="163"/>
    </row>
    <row r="201" spans="3:11" s="150" customFormat="1" ht="14.1" customHeight="1">
      <c r="C201" s="146" t="s">
        <v>433</v>
      </c>
      <c r="D201" s="151"/>
      <c r="E201" s="139"/>
      <c r="F201" s="135"/>
      <c r="G201" s="135"/>
      <c r="H201" s="135"/>
      <c r="I201" s="135"/>
      <c r="J201" s="112"/>
      <c r="K201" s="163"/>
    </row>
    <row r="202" spans="3:11" s="150" customFormat="1" ht="14.1" customHeight="1">
      <c r="C202" s="146" t="s">
        <v>355</v>
      </c>
      <c r="D202" s="151"/>
      <c r="E202" s="139"/>
      <c r="F202" s="135"/>
      <c r="G202" s="135"/>
      <c r="H202" s="135"/>
      <c r="I202" s="135"/>
      <c r="J202" s="112"/>
      <c r="K202" s="163"/>
    </row>
    <row r="203" spans="3:11" s="150" customFormat="1" ht="14.1" customHeight="1">
      <c r="C203" s="174" t="s">
        <v>132</v>
      </c>
      <c r="D203" s="151"/>
      <c r="E203" s="139"/>
      <c r="F203" s="135"/>
      <c r="G203" s="135"/>
      <c r="H203" s="135"/>
      <c r="I203" s="135"/>
      <c r="J203" s="112"/>
      <c r="K203" s="163"/>
    </row>
    <row r="204" spans="3:11" s="150" customFormat="1" ht="14.1" customHeight="1">
      <c r="C204" s="146" t="s">
        <v>355</v>
      </c>
      <c r="D204" s="151"/>
      <c r="E204" s="139"/>
      <c r="F204" s="135"/>
      <c r="G204" s="135"/>
      <c r="H204" s="135"/>
      <c r="I204" s="135"/>
      <c r="J204" s="112"/>
      <c r="K204" s="163"/>
    </row>
    <row r="205" spans="3:11" s="150" customFormat="1" ht="14.1" customHeight="1">
      <c r="C205" s="146" t="s">
        <v>298</v>
      </c>
      <c r="D205" s="151"/>
      <c r="E205" s="139"/>
      <c r="F205" s="135"/>
      <c r="G205" s="135"/>
      <c r="H205" s="135"/>
      <c r="I205" s="135"/>
      <c r="J205" s="112"/>
      <c r="K205" s="163"/>
    </row>
    <row r="206" spans="3:11" s="150" customFormat="1" ht="14.1" customHeight="1">
      <c r="C206" s="146" t="s">
        <v>430</v>
      </c>
      <c r="D206" s="151"/>
      <c r="E206" s="139"/>
      <c r="F206" s="135"/>
      <c r="G206" s="135"/>
      <c r="H206" s="135"/>
      <c r="I206" s="135"/>
      <c r="J206" s="112"/>
      <c r="K206" s="163"/>
    </row>
    <row r="207" spans="3:11" s="150" customFormat="1" ht="14.1" customHeight="1">
      <c r="C207" s="146" t="s">
        <v>432</v>
      </c>
      <c r="D207" s="151"/>
      <c r="E207" s="139"/>
      <c r="F207" s="135"/>
      <c r="G207" s="135"/>
      <c r="H207" s="135"/>
      <c r="I207" s="135"/>
      <c r="J207" s="112"/>
      <c r="K207" s="163"/>
    </row>
    <row r="208" spans="3:11" s="150" customFormat="1" ht="14.1" customHeight="1">
      <c r="C208" s="146" t="s">
        <v>299</v>
      </c>
      <c r="D208" s="151"/>
      <c r="E208" s="139"/>
      <c r="F208" s="135"/>
      <c r="G208" s="135"/>
      <c r="H208" s="135"/>
      <c r="I208" s="135"/>
      <c r="J208" s="112"/>
      <c r="K208" s="163"/>
    </row>
    <row r="209" spans="1:11" s="150" customFormat="1" ht="14.1" customHeight="1">
      <c r="C209" s="146" t="s">
        <v>297</v>
      </c>
      <c r="D209" s="151"/>
      <c r="E209" s="139"/>
      <c r="F209" s="135"/>
      <c r="G209" s="135"/>
      <c r="H209" s="135"/>
      <c r="I209" s="135"/>
      <c r="J209" s="112"/>
      <c r="K209" s="163"/>
    </row>
    <row r="210" spans="1:11" s="150" customFormat="1" ht="14.1" customHeight="1">
      <c r="C210" s="146" t="s">
        <v>355</v>
      </c>
      <c r="D210" s="151"/>
      <c r="E210" s="139"/>
      <c r="F210" s="135"/>
      <c r="G210" s="135"/>
      <c r="H210" s="135"/>
      <c r="I210" s="135"/>
      <c r="J210" s="112"/>
      <c r="K210" s="163"/>
    </row>
    <row r="211" spans="1:11" s="150" customFormat="1" ht="14.1" customHeight="1">
      <c r="C211" s="146" t="s">
        <v>300</v>
      </c>
      <c r="D211" s="151"/>
      <c r="E211" s="139"/>
      <c r="F211" s="135"/>
      <c r="G211" s="135"/>
      <c r="H211" s="135"/>
      <c r="I211" s="135"/>
      <c r="J211" s="112"/>
      <c r="K211" s="163"/>
    </row>
    <row r="212" spans="1:11" s="150" customFormat="1" ht="14.1" customHeight="1">
      <c r="C212" s="167" t="s">
        <v>112</v>
      </c>
      <c r="D212" s="151"/>
      <c r="E212" s="139"/>
      <c r="F212" s="135"/>
      <c r="G212" s="135"/>
      <c r="H212" s="135"/>
      <c r="I212" s="135"/>
      <c r="J212" s="112"/>
      <c r="K212" s="163"/>
    </row>
    <row r="213" spans="1:11" s="150" customFormat="1" ht="14.1" customHeight="1">
      <c r="C213" s="167" t="s">
        <v>308</v>
      </c>
      <c r="D213" s="161"/>
      <c r="E213" s="162"/>
      <c r="F213" s="135"/>
      <c r="G213" s="160"/>
      <c r="H213" s="160"/>
      <c r="I213" s="160"/>
      <c r="J213" s="112"/>
      <c r="K213" s="163"/>
    </row>
    <row r="214" spans="1:11" s="150" customFormat="1" ht="14.1" customHeight="1">
      <c r="A214" s="158" t="s">
        <v>435</v>
      </c>
      <c r="B214" s="146" t="s">
        <v>166</v>
      </c>
      <c r="C214" s="146" t="s">
        <v>436</v>
      </c>
      <c r="D214" s="161" t="s">
        <v>79</v>
      </c>
      <c r="E214" s="162">
        <v>2</v>
      </c>
      <c r="F214" s="135">
        <v>0</v>
      </c>
      <c r="G214" s="160">
        <f>E214*F214</f>
        <v>0</v>
      </c>
      <c r="H214" s="135">
        <v>0</v>
      </c>
      <c r="I214" s="160">
        <f>E214*H214</f>
        <v>0</v>
      </c>
      <c r="J214" s="112"/>
      <c r="K214" s="163"/>
    </row>
    <row r="215" spans="1:11" s="150" customFormat="1" ht="14.1" customHeight="1">
      <c r="A215" s="158" t="s">
        <v>438</v>
      </c>
      <c r="B215" s="146" t="s">
        <v>167</v>
      </c>
      <c r="C215" s="146" t="s">
        <v>366</v>
      </c>
      <c r="D215" s="161" t="s">
        <v>79</v>
      </c>
      <c r="E215" s="162">
        <v>4</v>
      </c>
      <c r="F215" s="135">
        <v>0</v>
      </c>
      <c r="G215" s="160">
        <f t="shared" ref="G215" si="52">E215*F215</f>
        <v>0</v>
      </c>
      <c r="H215" s="135">
        <v>0</v>
      </c>
      <c r="I215" s="160">
        <f t="shared" ref="I215" si="53">E215*H215</f>
        <v>0</v>
      </c>
      <c r="J215" s="112"/>
      <c r="K215" s="163"/>
    </row>
    <row r="216" spans="1:11" s="150" customFormat="1" ht="14.1" customHeight="1">
      <c r="C216" s="146" t="s">
        <v>314</v>
      </c>
      <c r="D216" s="161"/>
      <c r="E216" s="162"/>
      <c r="F216" s="135"/>
      <c r="G216" s="160"/>
      <c r="H216" s="135"/>
      <c r="I216" s="160"/>
      <c r="J216" s="112"/>
      <c r="K216" s="163"/>
    </row>
    <row r="217" spans="1:11" s="150" customFormat="1" ht="14.1" customHeight="1">
      <c r="C217" s="146" t="s">
        <v>437</v>
      </c>
      <c r="D217" s="161"/>
      <c r="E217" s="162"/>
      <c r="F217" s="135"/>
      <c r="G217" s="160"/>
      <c r="H217" s="135"/>
      <c r="I217" s="160"/>
      <c r="J217" s="112"/>
      <c r="K217" s="163"/>
    </row>
    <row r="218" spans="1:11" s="150" customFormat="1" ht="14.1" customHeight="1">
      <c r="A218" s="158" t="s">
        <v>440</v>
      </c>
      <c r="B218" s="146" t="s">
        <v>168</v>
      </c>
      <c r="C218" s="159" t="s">
        <v>439</v>
      </c>
      <c r="D218" s="161" t="s">
        <v>79</v>
      </c>
      <c r="E218" s="162">
        <v>2</v>
      </c>
      <c r="F218" s="135">
        <v>0</v>
      </c>
      <c r="G218" s="160">
        <f>E218*F218</f>
        <v>0</v>
      </c>
      <c r="H218" s="135">
        <v>0</v>
      </c>
      <c r="I218" s="160">
        <f>E218*H218</f>
        <v>0</v>
      </c>
      <c r="J218" s="112"/>
      <c r="K218" s="163"/>
    </row>
    <row r="219" spans="1:11" s="150" customFormat="1" ht="14.1" customHeight="1">
      <c r="C219" s="146" t="s">
        <v>317</v>
      </c>
      <c r="D219" s="161"/>
      <c r="E219" s="162"/>
      <c r="F219" s="135"/>
      <c r="G219" s="160"/>
      <c r="H219" s="135"/>
      <c r="I219" s="160"/>
      <c r="J219" s="112"/>
      <c r="K219" s="163"/>
    </row>
    <row r="220" spans="1:11" s="150" customFormat="1" ht="14.1" customHeight="1">
      <c r="A220" s="158" t="s">
        <v>441</v>
      </c>
      <c r="B220" s="146" t="s">
        <v>442</v>
      </c>
      <c r="C220" s="146" t="s">
        <v>446</v>
      </c>
      <c r="D220" s="161" t="s">
        <v>79</v>
      </c>
      <c r="E220" s="162">
        <v>1</v>
      </c>
      <c r="F220" s="135">
        <v>0</v>
      </c>
      <c r="G220" s="160">
        <f>E220*F220</f>
        <v>0</v>
      </c>
      <c r="H220" s="135">
        <v>0</v>
      </c>
      <c r="I220" s="160">
        <f>E220*H220</f>
        <v>0</v>
      </c>
      <c r="J220" s="112"/>
      <c r="K220" s="163"/>
    </row>
    <row r="221" spans="1:11" s="150" customFormat="1" ht="14.1" customHeight="1">
      <c r="A221" s="158" t="s">
        <v>445</v>
      </c>
      <c r="B221" s="146" t="s">
        <v>444</v>
      </c>
      <c r="C221" s="146" t="s">
        <v>443</v>
      </c>
      <c r="D221" s="161" t="s">
        <v>79</v>
      </c>
      <c r="E221" s="162">
        <v>1</v>
      </c>
      <c r="F221" s="135">
        <v>0</v>
      </c>
      <c r="G221" s="160">
        <f>E221*F221</f>
        <v>0</v>
      </c>
      <c r="H221" s="135">
        <v>0</v>
      </c>
      <c r="I221" s="160">
        <f>E221*H221</f>
        <v>0</v>
      </c>
      <c r="J221" s="112"/>
      <c r="K221" s="163"/>
    </row>
    <row r="222" spans="1:11" s="150" customFormat="1" ht="14.1" customHeight="1">
      <c r="A222" s="158" t="s">
        <v>447</v>
      </c>
      <c r="B222" s="146" t="s">
        <v>448</v>
      </c>
      <c r="C222" s="146" t="s">
        <v>451</v>
      </c>
      <c r="D222" s="161" t="s">
        <v>79</v>
      </c>
      <c r="E222" s="162">
        <v>3</v>
      </c>
      <c r="F222" s="135">
        <v>0</v>
      </c>
      <c r="G222" s="160">
        <f>E222*F222</f>
        <v>0</v>
      </c>
      <c r="H222" s="135">
        <v>0</v>
      </c>
      <c r="I222" s="160">
        <f>E222*H222</f>
        <v>0</v>
      </c>
      <c r="J222" s="112"/>
      <c r="K222" s="163"/>
    </row>
    <row r="223" spans="1:11" s="150" customFormat="1" ht="14.1" customHeight="1">
      <c r="A223" s="158" t="s">
        <v>450</v>
      </c>
      <c r="B223" s="146" t="s">
        <v>449</v>
      </c>
      <c r="C223" s="146" t="s">
        <v>443</v>
      </c>
      <c r="D223" s="161" t="s">
        <v>79</v>
      </c>
      <c r="E223" s="162">
        <v>3</v>
      </c>
      <c r="F223" s="135">
        <v>0</v>
      </c>
      <c r="G223" s="160">
        <f>E223*F223</f>
        <v>0</v>
      </c>
      <c r="H223" s="135">
        <v>0</v>
      </c>
      <c r="I223" s="160">
        <f>E223*H223</f>
        <v>0</v>
      </c>
      <c r="J223" s="112"/>
      <c r="K223" s="163"/>
    </row>
    <row r="224" spans="1:11" s="150" customFormat="1" ht="14.1" customHeight="1">
      <c r="A224" s="158" t="s">
        <v>453</v>
      </c>
      <c r="B224" s="146" t="s">
        <v>452</v>
      </c>
      <c r="C224" s="146" t="s">
        <v>455</v>
      </c>
      <c r="D224" s="151" t="s">
        <v>79</v>
      </c>
      <c r="E224" s="139">
        <v>4</v>
      </c>
      <c r="F224" s="135">
        <v>0</v>
      </c>
      <c r="G224" s="160">
        <f t="shared" ref="G224:G225" si="54">E224*F224</f>
        <v>0</v>
      </c>
      <c r="H224" s="135">
        <v>0</v>
      </c>
      <c r="I224" s="160">
        <f t="shared" ref="I224:I225" si="55">E224*H224</f>
        <v>0</v>
      </c>
      <c r="J224" s="112"/>
      <c r="K224" s="163"/>
    </row>
    <row r="225" spans="1:11" s="150" customFormat="1" ht="14.1" customHeight="1">
      <c r="A225" s="158" t="s">
        <v>454</v>
      </c>
      <c r="B225" s="146" t="s">
        <v>169</v>
      </c>
      <c r="C225" s="146" t="s">
        <v>373</v>
      </c>
      <c r="D225" s="161" t="s">
        <v>79</v>
      </c>
      <c r="E225" s="162">
        <v>4</v>
      </c>
      <c r="F225" s="135">
        <v>0</v>
      </c>
      <c r="G225" s="160">
        <f t="shared" si="54"/>
        <v>0</v>
      </c>
      <c r="H225" s="135">
        <v>0</v>
      </c>
      <c r="I225" s="160">
        <f t="shared" si="55"/>
        <v>0</v>
      </c>
      <c r="J225" s="112"/>
      <c r="K225" s="163"/>
    </row>
    <row r="226" spans="1:11" s="150" customFormat="1" ht="14.1" customHeight="1">
      <c r="C226" s="146" t="s">
        <v>374</v>
      </c>
      <c r="D226" s="161"/>
      <c r="E226" s="162"/>
      <c r="F226" s="135"/>
      <c r="G226" s="160"/>
      <c r="H226" s="160"/>
      <c r="I226" s="160"/>
      <c r="J226" s="112"/>
      <c r="K226" s="163"/>
    </row>
    <row r="227" spans="1:11" s="150" customFormat="1" ht="14.1" customHeight="1">
      <c r="A227" s="158"/>
      <c r="C227" s="146" t="s">
        <v>375</v>
      </c>
      <c r="D227" s="161"/>
      <c r="E227" s="162"/>
      <c r="F227" s="135"/>
      <c r="G227" s="160"/>
      <c r="H227" s="160"/>
      <c r="I227" s="160"/>
      <c r="J227" s="112"/>
      <c r="K227" s="163"/>
    </row>
    <row r="228" spans="1:11" s="150" customFormat="1" ht="14.1" customHeight="1">
      <c r="A228" s="158"/>
      <c r="B228" s="146"/>
      <c r="C228" s="146" t="s">
        <v>376</v>
      </c>
      <c r="D228" s="161"/>
      <c r="E228" s="162"/>
      <c r="F228" s="135"/>
      <c r="G228" s="160"/>
      <c r="H228" s="160"/>
      <c r="I228" s="160"/>
      <c r="J228" s="112"/>
      <c r="K228" s="163"/>
    </row>
    <row r="229" spans="1:11" s="150" customFormat="1" ht="14.1" customHeight="1">
      <c r="A229" s="158" t="s">
        <v>456</v>
      </c>
      <c r="B229" s="146" t="s">
        <v>170</v>
      </c>
      <c r="C229" s="146" t="s">
        <v>458</v>
      </c>
      <c r="D229" s="151" t="s">
        <v>79</v>
      </c>
      <c r="E229" s="139">
        <v>9</v>
      </c>
      <c r="F229" s="135">
        <v>0</v>
      </c>
      <c r="G229" s="160">
        <f t="shared" ref="G229:G230" si="56">E229*F229</f>
        <v>0</v>
      </c>
      <c r="H229" s="160">
        <v>0</v>
      </c>
      <c r="I229" s="160">
        <f t="shared" ref="I229:I230" si="57">E229*H229</f>
        <v>0</v>
      </c>
      <c r="J229" s="112"/>
      <c r="K229" s="163"/>
    </row>
    <row r="230" spans="1:11" s="150" customFormat="1" ht="14.1" customHeight="1">
      <c r="A230" s="158" t="s">
        <v>457</v>
      </c>
      <c r="B230" s="146" t="s">
        <v>171</v>
      </c>
      <c r="C230" s="146" t="s">
        <v>377</v>
      </c>
      <c r="D230" s="161" t="s">
        <v>79</v>
      </c>
      <c r="E230" s="162">
        <v>9</v>
      </c>
      <c r="F230" s="135">
        <v>0</v>
      </c>
      <c r="G230" s="160">
        <f t="shared" si="56"/>
        <v>0</v>
      </c>
      <c r="H230" s="160">
        <v>0</v>
      </c>
      <c r="I230" s="160">
        <f t="shared" si="57"/>
        <v>0</v>
      </c>
      <c r="J230" s="112"/>
      <c r="K230" s="163"/>
    </row>
    <row r="231" spans="1:11" s="150" customFormat="1" ht="14.1" customHeight="1">
      <c r="A231" s="158"/>
      <c r="C231" s="146" t="s">
        <v>374</v>
      </c>
      <c r="D231" s="161"/>
      <c r="E231" s="162"/>
      <c r="F231" s="135"/>
      <c r="G231" s="160"/>
      <c r="H231" s="160"/>
      <c r="I231" s="160"/>
      <c r="J231" s="112"/>
      <c r="K231" s="163"/>
    </row>
    <row r="232" spans="1:11" s="150" customFormat="1" ht="14.1" customHeight="1">
      <c r="A232" s="158"/>
      <c r="B232" s="146"/>
      <c r="C232" s="146" t="s">
        <v>375</v>
      </c>
      <c r="D232" s="161"/>
      <c r="E232" s="162"/>
      <c r="F232" s="135"/>
      <c r="G232" s="160"/>
      <c r="H232" s="160"/>
      <c r="I232" s="160"/>
      <c r="J232" s="112"/>
      <c r="K232" s="163"/>
    </row>
    <row r="233" spans="1:11" s="150" customFormat="1" ht="14.1" customHeight="1">
      <c r="A233" s="158"/>
      <c r="B233" s="146"/>
      <c r="C233" s="146" t="s">
        <v>376</v>
      </c>
      <c r="D233" s="161"/>
      <c r="E233" s="162"/>
      <c r="F233" s="135"/>
      <c r="G233" s="160"/>
      <c r="H233" s="160"/>
      <c r="I233" s="160"/>
      <c r="J233" s="112"/>
      <c r="K233" s="163"/>
    </row>
    <row r="234" spans="1:11" s="150" customFormat="1" ht="14.1" customHeight="1">
      <c r="A234" s="158" t="s">
        <v>460</v>
      </c>
      <c r="B234" s="146" t="s">
        <v>172</v>
      </c>
      <c r="C234" s="146" t="s">
        <v>459</v>
      </c>
      <c r="D234" s="151" t="s">
        <v>79</v>
      </c>
      <c r="E234" s="139">
        <v>4</v>
      </c>
      <c r="F234" s="135">
        <v>0</v>
      </c>
      <c r="G234" s="160">
        <f t="shared" ref="G234:G235" si="58">E234*F234</f>
        <v>0</v>
      </c>
      <c r="H234" s="135">
        <v>0</v>
      </c>
      <c r="I234" s="160">
        <f t="shared" ref="I234:I235" si="59">E234*H234</f>
        <v>0</v>
      </c>
      <c r="J234" s="112"/>
      <c r="K234" s="163"/>
    </row>
    <row r="235" spans="1:11" s="150" customFormat="1" ht="14.1" customHeight="1">
      <c r="A235" s="158" t="s">
        <v>462</v>
      </c>
      <c r="B235" s="146" t="s">
        <v>173</v>
      </c>
      <c r="C235" s="146" t="s">
        <v>465</v>
      </c>
      <c r="D235" s="151" t="s">
        <v>79</v>
      </c>
      <c r="E235" s="139">
        <v>4</v>
      </c>
      <c r="F235" s="135">
        <v>0</v>
      </c>
      <c r="G235" s="160">
        <f t="shared" si="58"/>
        <v>0</v>
      </c>
      <c r="H235" s="135">
        <v>0</v>
      </c>
      <c r="I235" s="160">
        <f t="shared" si="59"/>
        <v>0</v>
      </c>
      <c r="J235" s="112"/>
      <c r="K235" s="163"/>
    </row>
    <row r="236" spans="1:11" s="150" customFormat="1" ht="14.1" customHeight="1">
      <c r="A236" s="158" t="s">
        <v>463</v>
      </c>
      <c r="B236" s="146" t="s">
        <v>174</v>
      </c>
      <c r="C236" s="146" t="s">
        <v>461</v>
      </c>
      <c r="D236" s="151" t="s">
        <v>79</v>
      </c>
      <c r="E236" s="139">
        <v>4</v>
      </c>
      <c r="F236" s="135">
        <v>0</v>
      </c>
      <c r="G236" s="160">
        <f t="shared" ref="G236:G237" si="60">E236*F236</f>
        <v>0</v>
      </c>
      <c r="H236" s="135">
        <v>0</v>
      </c>
      <c r="I236" s="160">
        <f t="shared" ref="I236:I237" si="61">E236*H236</f>
        <v>0</v>
      </c>
      <c r="J236" s="112"/>
      <c r="K236" s="163"/>
    </row>
    <row r="237" spans="1:11" s="150" customFormat="1" ht="14.1" customHeight="1">
      <c r="A237" s="158" t="s">
        <v>467</v>
      </c>
      <c r="B237" s="146" t="s">
        <v>175</v>
      </c>
      <c r="C237" s="146" t="s">
        <v>466</v>
      </c>
      <c r="D237" s="151" t="s">
        <v>79</v>
      </c>
      <c r="E237" s="139">
        <v>4</v>
      </c>
      <c r="F237" s="135">
        <v>0</v>
      </c>
      <c r="G237" s="160">
        <f t="shared" si="60"/>
        <v>0</v>
      </c>
      <c r="H237" s="135">
        <v>0</v>
      </c>
      <c r="I237" s="160">
        <f t="shared" si="61"/>
        <v>0</v>
      </c>
      <c r="J237" s="112"/>
      <c r="K237" s="163"/>
    </row>
    <row r="238" spans="1:11" s="150" customFormat="1" ht="14.1" customHeight="1">
      <c r="A238" s="158" t="s">
        <v>468</v>
      </c>
      <c r="B238" s="146" t="s">
        <v>176</v>
      </c>
      <c r="C238" s="146" t="s">
        <v>480</v>
      </c>
      <c r="D238" s="161" t="s">
        <v>79</v>
      </c>
      <c r="E238" s="162">
        <v>3</v>
      </c>
      <c r="F238" s="135">
        <v>0</v>
      </c>
      <c r="G238" s="160">
        <f t="shared" ref="G238:G245" si="62">E238*F238</f>
        <v>0</v>
      </c>
      <c r="H238" s="135">
        <v>0</v>
      </c>
      <c r="I238" s="160">
        <f t="shared" ref="I238:I245" si="63">E238*H238</f>
        <v>0</v>
      </c>
      <c r="J238" s="112"/>
      <c r="K238" s="163"/>
    </row>
    <row r="239" spans="1:11" s="150" customFormat="1" ht="14.1" customHeight="1">
      <c r="A239" s="158" t="s">
        <v>482</v>
      </c>
      <c r="B239" s="146" t="s">
        <v>177</v>
      </c>
      <c r="C239" s="146" t="s">
        <v>481</v>
      </c>
      <c r="D239" s="161" t="s">
        <v>79</v>
      </c>
      <c r="E239" s="162">
        <v>3</v>
      </c>
      <c r="F239" s="135">
        <v>0</v>
      </c>
      <c r="G239" s="160">
        <f t="shared" si="62"/>
        <v>0</v>
      </c>
      <c r="H239" s="135">
        <v>0</v>
      </c>
      <c r="I239" s="160">
        <f t="shared" si="63"/>
        <v>0</v>
      </c>
      <c r="J239" s="112"/>
      <c r="K239" s="163"/>
    </row>
    <row r="240" spans="1:11" s="150" customFormat="1" ht="14.1" customHeight="1">
      <c r="A240" s="158" t="s">
        <v>469</v>
      </c>
      <c r="B240" s="146" t="s">
        <v>178</v>
      </c>
      <c r="C240" s="146" t="s">
        <v>137</v>
      </c>
      <c r="D240" s="151" t="s">
        <v>79</v>
      </c>
      <c r="E240" s="139">
        <v>1</v>
      </c>
      <c r="F240" s="135">
        <v>0</v>
      </c>
      <c r="G240" s="160">
        <f t="shared" si="62"/>
        <v>0</v>
      </c>
      <c r="H240" s="135">
        <v>0</v>
      </c>
      <c r="I240" s="160">
        <f t="shared" si="63"/>
        <v>0</v>
      </c>
      <c r="J240" s="112"/>
      <c r="K240" s="163"/>
    </row>
    <row r="241" spans="1:11" s="150" customFormat="1" ht="14.1" customHeight="1">
      <c r="A241" s="158" t="s">
        <v>470</v>
      </c>
      <c r="B241" s="146" t="s">
        <v>179</v>
      </c>
      <c r="C241" s="146" t="s">
        <v>138</v>
      </c>
      <c r="D241" s="151" t="s">
        <v>79</v>
      </c>
      <c r="E241" s="139">
        <v>6</v>
      </c>
      <c r="F241" s="135">
        <v>0</v>
      </c>
      <c r="G241" s="160">
        <f t="shared" si="62"/>
        <v>0</v>
      </c>
      <c r="H241" s="135">
        <v>0</v>
      </c>
      <c r="I241" s="160">
        <f t="shared" si="63"/>
        <v>0</v>
      </c>
      <c r="J241" s="112"/>
      <c r="K241" s="163"/>
    </row>
    <row r="242" spans="1:11" s="150" customFormat="1" ht="14.1" customHeight="1">
      <c r="A242" s="158" t="s">
        <v>471</v>
      </c>
      <c r="B242" s="146" t="s">
        <v>180</v>
      </c>
      <c r="C242" s="146" t="s">
        <v>139</v>
      </c>
      <c r="D242" s="151" t="s">
        <v>79</v>
      </c>
      <c r="E242" s="139">
        <v>1</v>
      </c>
      <c r="F242" s="135">
        <v>0</v>
      </c>
      <c r="G242" s="160">
        <f t="shared" si="62"/>
        <v>0</v>
      </c>
      <c r="H242" s="135">
        <v>0</v>
      </c>
      <c r="I242" s="160">
        <f t="shared" si="63"/>
        <v>0</v>
      </c>
      <c r="J242" s="112"/>
      <c r="K242" s="163"/>
    </row>
    <row r="243" spans="1:11" s="150" customFormat="1" ht="14.1" customHeight="1">
      <c r="A243" s="158" t="s">
        <v>473</v>
      </c>
      <c r="B243" s="146" t="s">
        <v>181</v>
      </c>
      <c r="C243" s="146" t="s">
        <v>472</v>
      </c>
      <c r="D243" s="161" t="s">
        <v>79</v>
      </c>
      <c r="E243" s="162">
        <v>1</v>
      </c>
      <c r="F243" s="160">
        <v>0</v>
      </c>
      <c r="G243" s="135">
        <f t="shared" si="62"/>
        <v>0</v>
      </c>
      <c r="H243" s="160">
        <v>0</v>
      </c>
      <c r="I243" s="135">
        <f t="shared" si="63"/>
        <v>0</v>
      </c>
      <c r="J243" s="112"/>
      <c r="K243" s="163"/>
    </row>
    <row r="244" spans="1:11" s="150" customFormat="1" ht="14.1" customHeight="1">
      <c r="A244" s="158" t="s">
        <v>475</v>
      </c>
      <c r="B244" s="146" t="s">
        <v>182</v>
      </c>
      <c r="C244" s="146" t="s">
        <v>474</v>
      </c>
      <c r="D244" s="161" t="s">
        <v>79</v>
      </c>
      <c r="E244" s="162">
        <v>1</v>
      </c>
      <c r="F244" s="160">
        <v>0</v>
      </c>
      <c r="G244" s="135">
        <f t="shared" si="62"/>
        <v>0</v>
      </c>
      <c r="H244" s="160">
        <v>0</v>
      </c>
      <c r="I244" s="135">
        <f t="shared" si="63"/>
        <v>0</v>
      </c>
      <c r="J244" s="112"/>
      <c r="K244" s="163"/>
    </row>
    <row r="245" spans="1:11" s="150" customFormat="1" ht="14.1" customHeight="1">
      <c r="A245" s="158" t="s">
        <v>476</v>
      </c>
      <c r="B245" s="146" t="s">
        <v>183</v>
      </c>
      <c r="C245" s="146" t="s">
        <v>409</v>
      </c>
      <c r="D245" s="161" t="s">
        <v>79</v>
      </c>
      <c r="E245" s="162">
        <v>2</v>
      </c>
      <c r="F245" s="160">
        <v>0</v>
      </c>
      <c r="G245" s="135">
        <f t="shared" si="62"/>
        <v>0</v>
      </c>
      <c r="H245" s="160">
        <v>0</v>
      </c>
      <c r="I245" s="135">
        <f t="shared" si="63"/>
        <v>0</v>
      </c>
      <c r="J245" s="112"/>
      <c r="K245" s="163"/>
    </row>
    <row r="246" spans="1:11" s="150" customFormat="1" ht="14.1" customHeight="1">
      <c r="A246" s="158" t="s">
        <v>477</v>
      </c>
      <c r="B246" s="146" t="s">
        <v>184</v>
      </c>
      <c r="C246" s="146" t="s">
        <v>398</v>
      </c>
      <c r="D246" s="161" t="s">
        <v>79</v>
      </c>
      <c r="E246" s="162">
        <v>1</v>
      </c>
      <c r="F246" s="135">
        <v>0</v>
      </c>
      <c r="G246" s="160">
        <f t="shared" ref="G246:G247" si="64">E246*F246</f>
        <v>0</v>
      </c>
      <c r="H246" s="135">
        <v>0</v>
      </c>
      <c r="I246" s="160">
        <f t="shared" ref="I246:I247" si="65">E246*H246</f>
        <v>0</v>
      </c>
      <c r="J246" s="112"/>
      <c r="K246" s="163"/>
    </row>
    <row r="247" spans="1:11" s="150" customFormat="1" ht="14.1" customHeight="1">
      <c r="A247" s="158" t="s">
        <v>478</v>
      </c>
      <c r="B247" s="146" t="s">
        <v>185</v>
      </c>
      <c r="C247" s="146" t="s">
        <v>397</v>
      </c>
      <c r="D247" s="161" t="s">
        <v>79</v>
      </c>
      <c r="E247" s="162">
        <v>2</v>
      </c>
      <c r="F247" s="135">
        <v>0</v>
      </c>
      <c r="G247" s="160">
        <f t="shared" si="64"/>
        <v>0</v>
      </c>
      <c r="H247" s="135">
        <v>0</v>
      </c>
      <c r="I247" s="160">
        <f t="shared" si="65"/>
        <v>0</v>
      </c>
      <c r="J247" s="112"/>
      <c r="K247" s="163"/>
    </row>
    <row r="248" spans="1:11" s="150" customFormat="1" ht="14.1" customHeight="1">
      <c r="A248" s="158" t="s">
        <v>479</v>
      </c>
      <c r="B248" s="146" t="s">
        <v>186</v>
      </c>
      <c r="C248" s="159" t="s">
        <v>129</v>
      </c>
      <c r="D248" s="161" t="s">
        <v>79</v>
      </c>
      <c r="E248" s="162">
        <v>2</v>
      </c>
      <c r="F248" s="160">
        <v>0</v>
      </c>
      <c r="G248" s="160">
        <f>E248*F248</f>
        <v>0</v>
      </c>
      <c r="H248" s="160">
        <v>0</v>
      </c>
      <c r="I248" s="160">
        <f>E248*H248</f>
        <v>0</v>
      </c>
      <c r="J248" s="112"/>
      <c r="K248" s="163"/>
    </row>
    <row r="249" spans="1:11" s="150" customFormat="1" ht="14.1" customHeight="1">
      <c r="A249" s="158"/>
      <c r="C249" s="146"/>
      <c r="D249" s="161"/>
      <c r="E249" s="162"/>
      <c r="F249" s="135"/>
      <c r="G249" s="160"/>
      <c r="H249" s="135"/>
      <c r="I249" s="160"/>
      <c r="J249" s="112"/>
      <c r="K249" s="163"/>
    </row>
    <row r="250" spans="1:11" s="150" customFormat="1" ht="14.1" customHeight="1">
      <c r="A250" s="158"/>
      <c r="B250" s="146" t="s">
        <v>1142</v>
      </c>
      <c r="C250" s="159" t="s">
        <v>1122</v>
      </c>
      <c r="D250" s="161" t="s">
        <v>113</v>
      </c>
      <c r="E250" s="139">
        <v>80</v>
      </c>
      <c r="F250" s="135">
        <v>0</v>
      </c>
      <c r="G250" s="135">
        <f>E250*F250</f>
        <v>0</v>
      </c>
      <c r="H250" s="135">
        <v>0</v>
      </c>
      <c r="I250" s="160">
        <f>E250*H250</f>
        <v>0</v>
      </c>
      <c r="J250" s="112"/>
      <c r="K250" s="163"/>
    </row>
    <row r="251" spans="1:11" s="150" customFormat="1" ht="14.1" customHeight="1">
      <c r="A251" s="158"/>
      <c r="C251" s="159" t="s">
        <v>1129</v>
      </c>
      <c r="D251" s="161"/>
      <c r="E251" s="139"/>
      <c r="F251" s="160"/>
      <c r="G251" s="160"/>
      <c r="H251" s="160"/>
      <c r="I251" s="160"/>
      <c r="J251" s="112"/>
      <c r="K251" s="163"/>
    </row>
    <row r="252" spans="1:11" s="150" customFormat="1" ht="14.1" customHeight="1">
      <c r="A252" s="158"/>
      <c r="B252" s="146" t="s">
        <v>1143</v>
      </c>
      <c r="C252" s="146" t="s">
        <v>115</v>
      </c>
      <c r="D252" s="151" t="s">
        <v>113</v>
      </c>
      <c r="E252" s="139">
        <v>110</v>
      </c>
      <c r="F252" s="135">
        <v>0</v>
      </c>
      <c r="G252" s="135">
        <f>E252*F252</f>
        <v>0</v>
      </c>
      <c r="H252" s="135">
        <v>0</v>
      </c>
      <c r="I252" s="135">
        <f>E252*H252</f>
        <v>0</v>
      </c>
      <c r="J252" s="112"/>
      <c r="K252" s="163"/>
    </row>
    <row r="253" spans="1:11" s="150" customFormat="1" ht="14.1" customHeight="1">
      <c r="A253" s="158"/>
      <c r="C253" s="146" t="s">
        <v>96</v>
      </c>
      <c r="D253" s="151"/>
      <c r="E253" s="139"/>
      <c r="F253" s="135"/>
      <c r="G253" s="135"/>
      <c r="H253" s="135"/>
      <c r="I253" s="135"/>
      <c r="J253" s="112"/>
      <c r="K253" s="163"/>
    </row>
    <row r="254" spans="1:11" s="150" customFormat="1" ht="14.1" customHeight="1">
      <c r="A254" s="158"/>
      <c r="C254" s="146" t="s">
        <v>114</v>
      </c>
      <c r="D254" s="151"/>
      <c r="E254" s="139"/>
      <c r="F254" s="135"/>
      <c r="G254" s="135"/>
      <c r="H254" s="135"/>
      <c r="I254" s="135"/>
      <c r="J254" s="112"/>
      <c r="K254" s="163"/>
    </row>
    <row r="255" spans="1:11" s="150" customFormat="1" ht="14.1" customHeight="1">
      <c r="A255" s="158"/>
      <c r="B255" s="146" t="s">
        <v>1144</v>
      </c>
      <c r="C255" s="147" t="s">
        <v>143</v>
      </c>
      <c r="D255" s="145" t="s">
        <v>87</v>
      </c>
      <c r="E255" s="139">
        <v>30</v>
      </c>
      <c r="F255" s="135">
        <v>0</v>
      </c>
      <c r="G255" s="135">
        <f t="shared" ref="G255" si="66">E255*F255</f>
        <v>0</v>
      </c>
      <c r="H255" s="135">
        <v>0</v>
      </c>
      <c r="I255" s="135">
        <f t="shared" ref="I255" si="67">E255*H255</f>
        <v>0</v>
      </c>
      <c r="J255" s="112"/>
      <c r="K255" s="163"/>
    </row>
    <row r="256" spans="1:11" s="150" customFormat="1" ht="14.1" customHeight="1">
      <c r="A256" s="158"/>
      <c r="B256" s="146" t="s">
        <v>1145</v>
      </c>
      <c r="C256" s="147" t="s">
        <v>144</v>
      </c>
      <c r="D256" s="145" t="s">
        <v>87</v>
      </c>
      <c r="E256" s="139">
        <v>105</v>
      </c>
      <c r="F256" s="135">
        <v>0</v>
      </c>
      <c r="G256" s="135">
        <f t="shared" ref="G256:G262" si="68">E256*F256</f>
        <v>0</v>
      </c>
      <c r="H256" s="135">
        <v>0</v>
      </c>
      <c r="I256" s="135">
        <f t="shared" ref="I256:I262" si="69">E256*H256</f>
        <v>0</v>
      </c>
      <c r="J256" s="112"/>
      <c r="K256" s="163"/>
    </row>
    <row r="257" spans="1:11" s="150" customFormat="1" ht="14.1" customHeight="1">
      <c r="A257" s="158"/>
      <c r="B257" s="146" t="s">
        <v>1146</v>
      </c>
      <c r="C257" s="147" t="s">
        <v>124</v>
      </c>
      <c r="D257" s="145" t="s">
        <v>87</v>
      </c>
      <c r="E257" s="139">
        <v>27</v>
      </c>
      <c r="F257" s="135">
        <v>0</v>
      </c>
      <c r="G257" s="135">
        <f t="shared" si="68"/>
        <v>0</v>
      </c>
      <c r="H257" s="135">
        <v>0</v>
      </c>
      <c r="I257" s="135">
        <f t="shared" si="69"/>
        <v>0</v>
      </c>
      <c r="J257" s="112"/>
      <c r="K257" s="163"/>
    </row>
    <row r="258" spans="1:11" s="150" customFormat="1" ht="14.1" customHeight="1">
      <c r="A258" s="158"/>
      <c r="B258" s="146" t="s">
        <v>1147</v>
      </c>
      <c r="C258" s="147" t="s">
        <v>125</v>
      </c>
      <c r="D258" s="145" t="s">
        <v>87</v>
      </c>
      <c r="E258" s="139">
        <v>3</v>
      </c>
      <c r="F258" s="135">
        <v>0</v>
      </c>
      <c r="G258" s="135">
        <f t="shared" si="68"/>
        <v>0</v>
      </c>
      <c r="H258" s="135">
        <v>0</v>
      </c>
      <c r="I258" s="135">
        <f t="shared" si="69"/>
        <v>0</v>
      </c>
    </row>
    <row r="259" spans="1:11" s="150" customFormat="1" ht="14.1" customHeight="1">
      <c r="A259" s="158"/>
      <c r="B259" s="146" t="s">
        <v>1148</v>
      </c>
      <c r="C259" s="146" t="s">
        <v>1141</v>
      </c>
      <c r="D259" s="161" t="s">
        <v>107</v>
      </c>
      <c r="E259" s="162">
        <v>1</v>
      </c>
      <c r="F259" s="160">
        <v>0</v>
      </c>
      <c r="G259" s="135">
        <f t="shared" ref="G259" si="70">E259*F259</f>
        <v>0</v>
      </c>
      <c r="H259" s="160">
        <v>0</v>
      </c>
      <c r="I259" s="135">
        <f t="shared" ref="I259" si="71">E259*H259</f>
        <v>0</v>
      </c>
      <c r="J259" s="112"/>
      <c r="K259" s="163"/>
    </row>
    <row r="260" spans="1:11" s="150" customFormat="1" ht="14.1" customHeight="1">
      <c r="A260" s="158"/>
      <c r="B260" s="146" t="s">
        <v>1149</v>
      </c>
      <c r="C260" s="146" t="s">
        <v>1130</v>
      </c>
      <c r="D260" s="161" t="s">
        <v>107</v>
      </c>
      <c r="E260" s="162">
        <v>2</v>
      </c>
      <c r="F260" s="160">
        <v>0</v>
      </c>
      <c r="G260" s="135">
        <f t="shared" si="68"/>
        <v>0</v>
      </c>
      <c r="H260" s="160">
        <v>0</v>
      </c>
      <c r="I260" s="135">
        <f t="shared" si="69"/>
        <v>0</v>
      </c>
      <c r="J260" s="112"/>
      <c r="K260" s="163"/>
    </row>
    <row r="261" spans="1:11" s="150" customFormat="1" ht="14.1" customHeight="1">
      <c r="A261" s="158"/>
      <c r="B261" s="146" t="s">
        <v>1150</v>
      </c>
      <c r="C261" s="146" t="s">
        <v>187</v>
      </c>
      <c r="D261" s="161" t="s">
        <v>107</v>
      </c>
      <c r="E261" s="162">
        <v>1</v>
      </c>
      <c r="F261" s="160">
        <v>0</v>
      </c>
      <c r="G261" s="135">
        <f t="shared" si="68"/>
        <v>0</v>
      </c>
      <c r="H261" s="160">
        <v>0</v>
      </c>
      <c r="I261" s="135">
        <f t="shared" si="69"/>
        <v>0</v>
      </c>
      <c r="J261" s="112"/>
      <c r="K261" s="163"/>
    </row>
    <row r="262" spans="1:11" s="150" customFormat="1" ht="14.1" customHeight="1">
      <c r="A262" s="158"/>
      <c r="B262" s="146" t="s">
        <v>1151</v>
      </c>
      <c r="C262" s="146" t="s">
        <v>126</v>
      </c>
      <c r="D262" s="161" t="s">
        <v>107</v>
      </c>
      <c r="E262" s="162">
        <v>1</v>
      </c>
      <c r="F262" s="160">
        <v>0</v>
      </c>
      <c r="G262" s="135">
        <f t="shared" si="68"/>
        <v>0</v>
      </c>
      <c r="H262" s="160">
        <v>0</v>
      </c>
      <c r="I262" s="135">
        <f t="shared" si="69"/>
        <v>0</v>
      </c>
      <c r="J262" s="112"/>
      <c r="K262" s="163"/>
    </row>
    <row r="263" spans="1:11" s="150" customFormat="1" ht="14.1" customHeight="1">
      <c r="A263" s="158"/>
      <c r="B263" s="146" t="s">
        <v>1152</v>
      </c>
      <c r="C263" s="147" t="s">
        <v>1123</v>
      </c>
      <c r="D263" s="151" t="s">
        <v>113</v>
      </c>
      <c r="E263" s="139">
        <v>105</v>
      </c>
      <c r="F263" s="135">
        <v>0</v>
      </c>
      <c r="G263" s="135">
        <f t="shared" ref="G263" si="72">E263*F263</f>
        <v>0</v>
      </c>
      <c r="H263" s="135">
        <v>0</v>
      </c>
      <c r="I263" s="135">
        <f t="shared" ref="I263" si="73">E263*H263</f>
        <v>0</v>
      </c>
      <c r="J263" s="112"/>
      <c r="K263" s="163"/>
    </row>
    <row r="264" spans="1:11" s="150" customFormat="1" ht="14.1" customHeight="1">
      <c r="A264" s="158"/>
      <c r="B264" s="146"/>
      <c r="C264" s="146" t="s">
        <v>1124</v>
      </c>
      <c r="D264" s="161"/>
      <c r="E264" s="162"/>
      <c r="F264" s="160"/>
      <c r="G264" s="135"/>
      <c r="H264" s="135"/>
      <c r="I264" s="135"/>
      <c r="J264" s="112"/>
      <c r="K264" s="163"/>
    </row>
    <row r="265" spans="1:11" s="150" customFormat="1" ht="14.1" customHeight="1">
      <c r="A265" s="152"/>
      <c r="B265" s="146"/>
      <c r="C265" s="155" t="s">
        <v>429</v>
      </c>
      <c r="D265" s="149"/>
      <c r="E265" s="139"/>
      <c r="F265" s="135"/>
      <c r="G265" s="156">
        <f>SUM(G189:G264)</f>
        <v>0</v>
      </c>
      <c r="H265" s="156"/>
      <c r="I265" s="156">
        <f>SUM(I189:I264)</f>
        <v>0</v>
      </c>
      <c r="K265" s="148"/>
    </row>
    <row r="266" spans="1:11" s="150" customFormat="1" ht="9.9" customHeight="1">
      <c r="A266" s="152"/>
      <c r="B266" s="146"/>
      <c r="C266" s="153"/>
      <c r="D266" s="149"/>
      <c r="E266" s="139"/>
      <c r="F266" s="135"/>
      <c r="G266" s="135"/>
      <c r="H266" s="135"/>
      <c r="I266" s="135"/>
      <c r="K266" s="148"/>
    </row>
    <row r="267" spans="1:11" s="113" customFormat="1" ht="5.0999999999999996" customHeight="1">
      <c r="A267" s="116"/>
      <c r="B267" s="117"/>
      <c r="C267" s="142"/>
      <c r="D267" s="117"/>
      <c r="E267" s="117"/>
      <c r="F267" s="117"/>
      <c r="G267" s="117"/>
      <c r="H267" s="117"/>
      <c r="I267" s="118"/>
      <c r="K267" s="138"/>
    </row>
    <row r="268" spans="1:11" s="113" customFormat="1" ht="14.1" customHeight="1">
      <c r="A268" s="119" t="s">
        <v>483</v>
      </c>
      <c r="B268" s="114"/>
      <c r="C268" s="143"/>
      <c r="D268" s="114"/>
      <c r="E268" s="114"/>
      <c r="F268" s="114"/>
      <c r="G268" s="114"/>
      <c r="H268" s="114"/>
      <c r="I268" s="120"/>
      <c r="K268" s="148"/>
    </row>
    <row r="269" spans="1:11" s="113" customFormat="1" ht="5.0999999999999996" customHeight="1">
      <c r="A269" s="121"/>
      <c r="B269" s="115"/>
      <c r="C269" s="141"/>
      <c r="D269" s="115"/>
      <c r="E269" s="115"/>
      <c r="F269" s="115"/>
      <c r="G269" s="115"/>
      <c r="H269" s="115"/>
      <c r="I269" s="122"/>
      <c r="K269" s="148"/>
    </row>
    <row r="270" spans="1:11" s="150" customFormat="1" ht="14.1" customHeight="1">
      <c r="A270" s="158" t="s">
        <v>484</v>
      </c>
      <c r="B270" s="146" t="s">
        <v>153</v>
      </c>
      <c r="C270" s="146" t="s">
        <v>485</v>
      </c>
      <c r="D270" s="151" t="s">
        <v>79</v>
      </c>
      <c r="E270" s="139">
        <v>1</v>
      </c>
      <c r="F270" s="135">
        <v>0</v>
      </c>
      <c r="G270" s="135">
        <f>E270*F270</f>
        <v>0</v>
      </c>
      <c r="H270" s="135"/>
      <c r="I270" s="135"/>
      <c r="K270" s="138"/>
    </row>
    <row r="271" spans="1:11" s="150" customFormat="1" ht="14.1" customHeight="1">
      <c r="C271" s="146" t="s">
        <v>832</v>
      </c>
      <c r="D271" s="151"/>
      <c r="E271" s="139"/>
      <c r="F271" s="135"/>
      <c r="G271" s="135"/>
      <c r="H271" s="135"/>
      <c r="I271" s="135"/>
      <c r="K271" s="138"/>
    </row>
    <row r="272" spans="1:11" s="150" customFormat="1" ht="14.1" customHeight="1">
      <c r="A272" s="158"/>
      <c r="B272" s="146"/>
      <c r="C272" s="146" t="s">
        <v>196</v>
      </c>
      <c r="D272" s="151"/>
      <c r="E272" s="139"/>
      <c r="F272" s="135"/>
      <c r="G272" s="135"/>
      <c r="H272" s="135"/>
      <c r="I272" s="135"/>
      <c r="K272" s="138"/>
    </row>
    <row r="273" spans="1:11" s="150" customFormat="1" ht="14.1" customHeight="1">
      <c r="A273" s="158" t="s">
        <v>486</v>
      </c>
      <c r="B273" s="146" t="s">
        <v>189</v>
      </c>
      <c r="C273" s="146" t="s">
        <v>347</v>
      </c>
      <c r="D273" s="151" t="s">
        <v>79</v>
      </c>
      <c r="E273" s="139">
        <v>1</v>
      </c>
      <c r="F273" s="135">
        <v>0</v>
      </c>
      <c r="G273" s="135">
        <f>E273*F273</f>
        <v>0</v>
      </c>
      <c r="H273" s="135">
        <v>0</v>
      </c>
      <c r="I273" s="135">
        <f>E273*H273</f>
        <v>0</v>
      </c>
      <c r="K273" s="138"/>
    </row>
    <row r="274" spans="1:11" s="150" customFormat="1" ht="14.1" customHeight="1">
      <c r="A274" s="158" t="s">
        <v>487</v>
      </c>
      <c r="B274" s="146" t="s">
        <v>190</v>
      </c>
      <c r="C274" s="146" t="s">
        <v>197</v>
      </c>
      <c r="D274" s="161" t="s">
        <v>79</v>
      </c>
      <c r="E274" s="162">
        <v>1</v>
      </c>
      <c r="F274" s="160">
        <v>0</v>
      </c>
      <c r="G274" s="135">
        <f>E274*F274</f>
        <v>0</v>
      </c>
      <c r="H274" s="135">
        <v>0</v>
      </c>
      <c r="I274" s="135">
        <f>E274*H274</f>
        <v>0</v>
      </c>
      <c r="J274" s="112"/>
      <c r="K274" s="163"/>
    </row>
    <row r="275" spans="1:11" s="150" customFormat="1" ht="14.1" customHeight="1">
      <c r="C275" s="146" t="s">
        <v>198</v>
      </c>
      <c r="D275" s="161"/>
      <c r="E275" s="162"/>
      <c r="F275" s="160"/>
      <c r="G275" s="135"/>
      <c r="H275" s="135"/>
      <c r="I275" s="135"/>
      <c r="J275" s="112"/>
      <c r="K275" s="163"/>
    </row>
    <row r="276" spans="1:11" s="150" customFormat="1" ht="14.1" customHeight="1">
      <c r="A276" s="158" t="s">
        <v>488</v>
      </c>
      <c r="B276" s="146" t="s">
        <v>191</v>
      </c>
      <c r="C276" s="146" t="s">
        <v>214</v>
      </c>
      <c r="D276" s="161" t="s">
        <v>79</v>
      </c>
      <c r="E276" s="162">
        <v>1</v>
      </c>
      <c r="F276" s="160">
        <v>0</v>
      </c>
      <c r="G276" s="135">
        <f>E276*F276</f>
        <v>0</v>
      </c>
      <c r="H276" s="135">
        <v>0</v>
      </c>
      <c r="I276" s="135">
        <f>E276*H276</f>
        <v>0</v>
      </c>
      <c r="J276" s="112"/>
      <c r="K276" s="163"/>
    </row>
    <row r="277" spans="1:11" s="150" customFormat="1" ht="14.1" customHeight="1">
      <c r="A277" s="158"/>
      <c r="C277" s="146"/>
      <c r="D277" s="151"/>
      <c r="E277" s="139"/>
      <c r="F277" s="135"/>
      <c r="G277" s="135"/>
      <c r="H277" s="135"/>
      <c r="I277" s="135"/>
      <c r="J277" s="112"/>
      <c r="K277" s="163"/>
    </row>
    <row r="278" spans="1:11" s="150" customFormat="1" ht="14.1" customHeight="1">
      <c r="A278" s="158"/>
      <c r="B278" s="146" t="s">
        <v>192</v>
      </c>
      <c r="C278" s="146" t="s">
        <v>148</v>
      </c>
      <c r="D278" s="151" t="s">
        <v>87</v>
      </c>
      <c r="E278" s="139">
        <v>7</v>
      </c>
      <c r="F278" s="135"/>
      <c r="G278" s="135"/>
      <c r="H278" s="135">
        <v>0</v>
      </c>
      <c r="I278" s="135">
        <f>E278*H278</f>
        <v>0</v>
      </c>
      <c r="J278" s="112"/>
      <c r="K278" s="163"/>
    </row>
    <row r="279" spans="1:11" s="150" customFormat="1" ht="14.1" customHeight="1">
      <c r="A279" s="158"/>
      <c r="C279" s="146" t="s">
        <v>149</v>
      </c>
      <c r="D279" s="151"/>
      <c r="E279" s="139"/>
      <c r="F279" s="135"/>
      <c r="G279" s="135"/>
      <c r="H279" s="135"/>
      <c r="I279" s="135"/>
      <c r="J279" s="112"/>
      <c r="K279" s="163"/>
    </row>
    <row r="280" spans="1:11" s="150" customFormat="1" ht="14.1" customHeight="1">
      <c r="A280" s="158"/>
      <c r="B280" s="146" t="s">
        <v>193</v>
      </c>
      <c r="C280" s="146" t="s">
        <v>351</v>
      </c>
      <c r="D280" s="151" t="s">
        <v>87</v>
      </c>
      <c r="E280" s="139">
        <v>1</v>
      </c>
      <c r="F280" s="135">
        <v>0</v>
      </c>
      <c r="G280" s="135">
        <f t="shared" ref="G280" si="74">E280*F280</f>
        <v>0</v>
      </c>
      <c r="H280" s="135">
        <v>0</v>
      </c>
      <c r="I280" s="135">
        <f>E280*H280</f>
        <v>0</v>
      </c>
      <c r="J280" s="112"/>
      <c r="K280" s="163"/>
    </row>
    <row r="281" spans="1:11" s="150" customFormat="1" ht="14.1" customHeight="1">
      <c r="A281" s="158"/>
      <c r="B281" s="146" t="s">
        <v>194</v>
      </c>
      <c r="C281" s="146" t="s">
        <v>151</v>
      </c>
      <c r="D281" s="151" t="s">
        <v>79</v>
      </c>
      <c r="E281" s="139">
        <v>1</v>
      </c>
      <c r="F281" s="135"/>
      <c r="G281" s="135"/>
      <c r="H281" s="135">
        <v>0</v>
      </c>
      <c r="I281" s="135">
        <f>E281*H281</f>
        <v>0</v>
      </c>
      <c r="J281" s="112"/>
      <c r="K281" s="163"/>
    </row>
    <row r="282" spans="1:11" s="150" customFormat="1" ht="14.1" customHeight="1">
      <c r="A282" s="152"/>
      <c r="C282" s="155" t="s">
        <v>489</v>
      </c>
      <c r="D282" s="149"/>
      <c r="E282" s="139"/>
      <c r="F282" s="135"/>
      <c r="G282" s="156">
        <f>SUM(G270:G281)</f>
        <v>0</v>
      </c>
      <c r="H282" s="156"/>
      <c r="I282" s="156">
        <f>SUM(I270:I281)</f>
        <v>0</v>
      </c>
      <c r="K282" s="148"/>
    </row>
    <row r="283" spans="1:11" s="150" customFormat="1" ht="9.9" customHeight="1">
      <c r="A283" s="152"/>
      <c r="B283" s="146"/>
      <c r="C283" s="153"/>
      <c r="D283" s="149"/>
      <c r="E283" s="139"/>
      <c r="F283" s="135"/>
      <c r="G283" s="135"/>
      <c r="H283" s="135"/>
      <c r="I283" s="135"/>
      <c r="K283" s="148"/>
    </row>
    <row r="284" spans="1:11" s="113" customFormat="1" ht="5.0999999999999996" customHeight="1">
      <c r="A284" s="116"/>
      <c r="B284" s="117"/>
      <c r="C284" s="142"/>
      <c r="D284" s="117"/>
      <c r="E284" s="117"/>
      <c r="F284" s="117"/>
      <c r="G284" s="117"/>
      <c r="H284" s="117"/>
      <c r="I284" s="118"/>
      <c r="K284" s="138"/>
    </row>
    <row r="285" spans="1:11" s="113" customFormat="1" ht="14.1" customHeight="1">
      <c r="A285" s="119" t="s">
        <v>490</v>
      </c>
      <c r="B285" s="114"/>
      <c r="C285" s="143"/>
      <c r="D285" s="114"/>
      <c r="E285" s="114"/>
      <c r="F285" s="114"/>
      <c r="G285" s="114"/>
      <c r="H285" s="114"/>
      <c r="I285" s="120"/>
      <c r="K285" s="148"/>
    </row>
    <row r="286" spans="1:11" s="113" customFormat="1" ht="5.0999999999999996" customHeight="1">
      <c r="A286" s="121"/>
      <c r="B286" s="115"/>
      <c r="C286" s="141"/>
      <c r="D286" s="115"/>
      <c r="E286" s="115"/>
      <c r="F286" s="115"/>
      <c r="G286" s="115"/>
      <c r="H286" s="115"/>
      <c r="I286" s="122"/>
      <c r="K286" s="148"/>
    </row>
    <row r="287" spans="1:11" s="150" customFormat="1" ht="14.1" customHeight="1">
      <c r="A287" s="158" t="s">
        <v>492</v>
      </c>
      <c r="B287" s="146" t="s">
        <v>154</v>
      </c>
      <c r="C287" s="146" t="s">
        <v>301</v>
      </c>
      <c r="D287" s="151" t="s">
        <v>79</v>
      </c>
      <c r="E287" s="139">
        <v>1</v>
      </c>
      <c r="F287" s="135">
        <v>0</v>
      </c>
      <c r="G287" s="135">
        <f t="shared" ref="G287" si="75">E287*F287</f>
        <v>0</v>
      </c>
      <c r="H287" s="135">
        <v>0</v>
      </c>
      <c r="I287" s="135">
        <f t="shared" ref="I287" si="76">E287*H287</f>
        <v>0</v>
      </c>
      <c r="J287" s="112"/>
      <c r="K287" s="163"/>
    </row>
    <row r="288" spans="1:11" s="150" customFormat="1" ht="14.1" customHeight="1">
      <c r="C288" s="146" t="s">
        <v>356</v>
      </c>
      <c r="D288" s="151"/>
      <c r="E288" s="139"/>
      <c r="F288" s="135"/>
      <c r="G288" s="135"/>
      <c r="H288" s="135"/>
      <c r="I288" s="135"/>
      <c r="J288" s="112"/>
      <c r="K288" s="163"/>
    </row>
    <row r="289" spans="1:11" s="150" customFormat="1" ht="14.1" customHeight="1">
      <c r="A289" s="158"/>
      <c r="B289" s="146"/>
      <c r="C289" s="174" t="s">
        <v>131</v>
      </c>
      <c r="D289" s="151"/>
      <c r="E289" s="139"/>
      <c r="F289" s="135"/>
      <c r="G289" s="135"/>
      <c r="H289" s="135"/>
      <c r="I289" s="135"/>
      <c r="J289" s="112"/>
      <c r="K289" s="163"/>
    </row>
    <row r="290" spans="1:11" s="150" customFormat="1" ht="14.1" customHeight="1">
      <c r="A290" s="158"/>
      <c r="B290" s="146"/>
      <c r="C290" s="146" t="s">
        <v>355</v>
      </c>
      <c r="D290" s="151"/>
      <c r="E290" s="139"/>
      <c r="F290" s="135"/>
      <c r="G290" s="135"/>
      <c r="H290" s="135"/>
      <c r="I290" s="135"/>
      <c r="J290" s="112"/>
      <c r="K290" s="163"/>
    </row>
    <row r="291" spans="1:11" s="150" customFormat="1" ht="14.1" customHeight="1">
      <c r="A291" s="158"/>
      <c r="B291" s="146"/>
      <c r="C291" s="146" t="s">
        <v>297</v>
      </c>
      <c r="D291" s="151"/>
      <c r="E291" s="139"/>
      <c r="F291" s="135"/>
      <c r="G291" s="135"/>
      <c r="H291" s="135"/>
      <c r="I291" s="135"/>
      <c r="J291" s="112"/>
      <c r="K291" s="163"/>
    </row>
    <row r="292" spans="1:11" s="150" customFormat="1" ht="14.1" customHeight="1">
      <c r="A292" s="158"/>
      <c r="B292" s="146"/>
      <c r="C292" s="146" t="s">
        <v>298</v>
      </c>
      <c r="D292" s="151"/>
      <c r="E292" s="139"/>
      <c r="F292" s="135"/>
      <c r="G292" s="135"/>
      <c r="H292" s="135"/>
      <c r="I292" s="135"/>
      <c r="J292" s="112"/>
      <c r="K292" s="163"/>
    </row>
    <row r="293" spans="1:11" s="150" customFormat="1" ht="14.1" customHeight="1">
      <c r="A293" s="158"/>
      <c r="B293" s="146"/>
      <c r="C293" s="146" t="s">
        <v>493</v>
      </c>
      <c r="D293" s="151"/>
      <c r="E293" s="139"/>
      <c r="F293" s="135"/>
      <c r="G293" s="135"/>
      <c r="H293" s="135"/>
      <c r="I293" s="135"/>
      <c r="J293" s="112"/>
      <c r="K293" s="163"/>
    </row>
    <row r="294" spans="1:11" s="150" customFormat="1" ht="14.1" customHeight="1">
      <c r="A294" s="158"/>
      <c r="B294" s="146"/>
      <c r="C294" s="146" t="s">
        <v>358</v>
      </c>
      <c r="D294" s="151"/>
      <c r="E294" s="139"/>
      <c r="F294" s="135"/>
      <c r="G294" s="135"/>
      <c r="H294" s="135"/>
      <c r="I294" s="135"/>
      <c r="J294" s="112"/>
      <c r="K294" s="163"/>
    </row>
    <row r="295" spans="1:11" s="150" customFormat="1" ht="14.1" customHeight="1">
      <c r="A295" s="158"/>
      <c r="B295" s="146"/>
      <c r="C295" s="146" t="s">
        <v>497</v>
      </c>
      <c r="D295" s="151"/>
      <c r="E295" s="139"/>
      <c r="F295" s="135"/>
      <c r="G295" s="135"/>
      <c r="H295" s="135"/>
      <c r="I295" s="135"/>
      <c r="J295" s="112"/>
      <c r="K295" s="163"/>
    </row>
    <row r="296" spans="1:11" s="150" customFormat="1" ht="14.1" customHeight="1">
      <c r="A296" s="158"/>
      <c r="B296" s="146"/>
      <c r="C296" s="146" t="s">
        <v>498</v>
      </c>
      <c r="D296" s="151"/>
      <c r="E296" s="139"/>
      <c r="F296" s="135"/>
      <c r="G296" s="135"/>
      <c r="H296" s="135"/>
      <c r="I296" s="135"/>
      <c r="J296" s="112"/>
      <c r="K296" s="163"/>
    </row>
    <row r="297" spans="1:11" s="150" customFormat="1" ht="14.1" customHeight="1">
      <c r="A297" s="158"/>
      <c r="B297" s="146"/>
      <c r="C297" s="146" t="s">
        <v>499</v>
      </c>
      <c r="D297" s="151"/>
      <c r="E297" s="139"/>
      <c r="F297" s="135"/>
      <c r="G297" s="135"/>
      <c r="H297" s="135"/>
      <c r="I297" s="135"/>
      <c r="J297" s="112"/>
      <c r="K297" s="163"/>
    </row>
    <row r="298" spans="1:11" s="150" customFormat="1" ht="14.1" customHeight="1">
      <c r="A298" s="158"/>
      <c r="B298" s="146"/>
      <c r="C298" s="146" t="s">
        <v>307</v>
      </c>
      <c r="D298" s="151"/>
      <c r="E298" s="139"/>
      <c r="F298" s="135"/>
      <c r="G298" s="135"/>
      <c r="H298" s="135"/>
      <c r="I298" s="135"/>
      <c r="J298" s="112"/>
      <c r="K298" s="163"/>
    </row>
    <row r="299" spans="1:11" s="150" customFormat="1" ht="14.1" customHeight="1">
      <c r="C299" s="146" t="s">
        <v>500</v>
      </c>
      <c r="D299" s="151"/>
      <c r="E299" s="139"/>
      <c r="F299" s="135"/>
      <c r="G299" s="135"/>
      <c r="H299" s="135"/>
      <c r="I299" s="135"/>
      <c r="J299" s="112"/>
      <c r="K299" s="163"/>
    </row>
    <row r="300" spans="1:11" s="150" customFormat="1" ht="14.1" customHeight="1">
      <c r="A300" s="158"/>
      <c r="B300" s="146"/>
      <c r="C300" s="146" t="s">
        <v>355</v>
      </c>
      <c r="D300" s="151"/>
      <c r="E300" s="139"/>
      <c r="F300" s="135"/>
      <c r="G300" s="135"/>
      <c r="H300" s="135"/>
      <c r="I300" s="135"/>
      <c r="J300" s="112"/>
      <c r="K300" s="163"/>
    </row>
    <row r="301" spans="1:11" s="150" customFormat="1" ht="14.1" customHeight="1">
      <c r="A301" s="158"/>
      <c r="B301" s="146"/>
      <c r="C301" s="174" t="s">
        <v>132</v>
      </c>
      <c r="D301" s="151"/>
      <c r="E301" s="139"/>
      <c r="F301" s="135"/>
      <c r="G301" s="135"/>
      <c r="H301" s="135"/>
      <c r="I301" s="135"/>
      <c r="J301" s="112"/>
      <c r="K301" s="163"/>
    </row>
    <row r="302" spans="1:11" s="150" customFormat="1" ht="14.1" customHeight="1">
      <c r="A302" s="158"/>
      <c r="B302" s="146"/>
      <c r="C302" s="146" t="s">
        <v>355</v>
      </c>
      <c r="D302" s="151"/>
      <c r="E302" s="139"/>
      <c r="F302" s="135"/>
      <c r="G302" s="135"/>
      <c r="H302" s="135"/>
      <c r="I302" s="135"/>
      <c r="J302" s="112"/>
      <c r="K302" s="163"/>
    </row>
    <row r="303" spans="1:11" s="150" customFormat="1" ht="14.1" customHeight="1">
      <c r="A303" s="158"/>
      <c r="B303" s="146"/>
      <c r="C303" s="146" t="s">
        <v>298</v>
      </c>
      <c r="D303" s="151"/>
      <c r="E303" s="139"/>
      <c r="F303" s="135"/>
      <c r="G303" s="135"/>
      <c r="H303" s="135"/>
      <c r="I303" s="135"/>
      <c r="J303" s="112"/>
      <c r="K303" s="163"/>
    </row>
    <row r="304" spans="1:11" s="150" customFormat="1" ht="14.1" customHeight="1">
      <c r="A304" s="158"/>
      <c r="B304" s="146"/>
      <c r="C304" s="146" t="s">
        <v>497</v>
      </c>
      <c r="D304" s="151"/>
      <c r="E304" s="139"/>
      <c r="F304" s="135"/>
      <c r="G304" s="135"/>
      <c r="H304" s="135"/>
      <c r="I304" s="135"/>
      <c r="J304" s="112"/>
      <c r="K304" s="163"/>
    </row>
    <row r="305" spans="1:11" s="150" customFormat="1" ht="14.1" customHeight="1">
      <c r="A305" s="158"/>
      <c r="B305" s="146"/>
      <c r="C305" s="146" t="s">
        <v>501</v>
      </c>
      <c r="D305" s="151"/>
      <c r="E305" s="139"/>
      <c r="F305" s="135"/>
      <c r="G305" s="135"/>
      <c r="H305" s="135"/>
      <c r="I305" s="135"/>
      <c r="J305" s="112"/>
      <c r="K305" s="163"/>
    </row>
    <row r="306" spans="1:11" s="150" customFormat="1" ht="14.1" customHeight="1">
      <c r="A306" s="158"/>
      <c r="B306" s="146"/>
      <c r="C306" s="146" t="s">
        <v>299</v>
      </c>
      <c r="D306" s="151"/>
      <c r="E306" s="139"/>
      <c r="F306" s="135"/>
      <c r="G306" s="135"/>
      <c r="H306" s="135"/>
      <c r="I306" s="135"/>
      <c r="J306" s="112"/>
      <c r="K306" s="163"/>
    </row>
    <row r="307" spans="1:11" s="150" customFormat="1" ht="14.1" customHeight="1">
      <c r="A307" s="158"/>
      <c r="B307" s="146"/>
      <c r="C307" s="146" t="s">
        <v>297</v>
      </c>
      <c r="D307" s="151"/>
      <c r="E307" s="139"/>
      <c r="F307" s="135"/>
      <c r="G307" s="135"/>
      <c r="H307" s="135"/>
      <c r="I307" s="135"/>
      <c r="J307" s="112"/>
      <c r="K307" s="163"/>
    </row>
    <row r="308" spans="1:11" s="150" customFormat="1" ht="14.1" customHeight="1">
      <c r="A308" s="158"/>
      <c r="B308" s="146"/>
      <c r="C308" s="146" t="s">
        <v>355</v>
      </c>
      <c r="D308" s="151"/>
      <c r="E308" s="139"/>
      <c r="F308" s="135"/>
      <c r="G308" s="135"/>
      <c r="H308" s="135"/>
      <c r="I308" s="135"/>
      <c r="J308" s="112"/>
      <c r="K308" s="163"/>
    </row>
    <row r="309" spans="1:11" s="150" customFormat="1" ht="14.1" customHeight="1">
      <c r="A309" s="158"/>
      <c r="B309" s="146"/>
      <c r="C309" s="146" t="s">
        <v>300</v>
      </c>
      <c r="D309" s="151"/>
      <c r="E309" s="139"/>
      <c r="F309" s="135"/>
      <c r="G309" s="135"/>
      <c r="H309" s="135"/>
      <c r="I309" s="135"/>
      <c r="J309" s="112"/>
      <c r="K309" s="163"/>
    </row>
    <row r="310" spans="1:11" s="150" customFormat="1" ht="14.1" customHeight="1">
      <c r="A310" s="158"/>
      <c r="B310" s="146"/>
      <c r="C310" s="167" t="s">
        <v>112</v>
      </c>
      <c r="D310" s="151"/>
      <c r="E310" s="139"/>
      <c r="F310" s="135"/>
      <c r="G310" s="135"/>
      <c r="H310" s="135"/>
      <c r="I310" s="135"/>
      <c r="J310" s="112"/>
      <c r="K310" s="163"/>
    </row>
    <row r="311" spans="1:11" s="150" customFormat="1" ht="14.1" customHeight="1">
      <c r="A311" s="158"/>
      <c r="B311" s="146"/>
      <c r="C311" s="167" t="s">
        <v>308</v>
      </c>
      <c r="D311" s="161"/>
      <c r="E311" s="162"/>
      <c r="F311" s="135"/>
      <c r="G311" s="160"/>
      <c r="H311" s="160"/>
      <c r="I311" s="160"/>
      <c r="J311" s="112"/>
      <c r="K311" s="163"/>
    </row>
    <row r="312" spans="1:11" s="150" customFormat="1" ht="14.1" customHeight="1">
      <c r="A312" s="158" t="s">
        <v>502</v>
      </c>
      <c r="B312" s="146" t="s">
        <v>202</v>
      </c>
      <c r="C312" s="146" t="s">
        <v>436</v>
      </c>
      <c r="D312" s="161" t="s">
        <v>79</v>
      </c>
      <c r="E312" s="162">
        <v>2</v>
      </c>
      <c r="F312" s="135">
        <v>0</v>
      </c>
      <c r="G312" s="160">
        <f>E312*F312</f>
        <v>0</v>
      </c>
      <c r="H312" s="160">
        <v>0</v>
      </c>
      <c r="I312" s="160">
        <f>E312*H312</f>
        <v>0</v>
      </c>
      <c r="J312" s="112"/>
      <c r="K312" s="163"/>
    </row>
    <row r="313" spans="1:11" s="150" customFormat="1" ht="14.1" customHeight="1">
      <c r="A313" s="158" t="s">
        <v>503</v>
      </c>
      <c r="B313" s="146" t="s">
        <v>203</v>
      </c>
      <c r="C313" s="146" t="s">
        <v>366</v>
      </c>
      <c r="D313" s="161" t="s">
        <v>79</v>
      </c>
      <c r="E313" s="162">
        <v>4</v>
      </c>
      <c r="F313" s="135">
        <v>0</v>
      </c>
      <c r="G313" s="160">
        <f t="shared" ref="G313" si="77">E313*F313</f>
        <v>0</v>
      </c>
      <c r="H313" s="160">
        <v>0</v>
      </c>
      <c r="I313" s="160">
        <f t="shared" ref="I313" si="78">E313*H313</f>
        <v>0</v>
      </c>
      <c r="J313" s="112"/>
      <c r="K313" s="163"/>
    </row>
    <row r="314" spans="1:11" s="150" customFormat="1" ht="14.1" customHeight="1">
      <c r="C314" s="146" t="s">
        <v>314</v>
      </c>
      <c r="D314" s="161"/>
      <c r="E314" s="162"/>
      <c r="F314" s="135"/>
      <c r="G314" s="160"/>
      <c r="H314" s="160"/>
      <c r="I314" s="160"/>
      <c r="J314" s="112"/>
      <c r="K314" s="163"/>
    </row>
    <row r="315" spans="1:11" s="150" customFormat="1" ht="14.1" customHeight="1">
      <c r="A315" s="158"/>
      <c r="B315" s="146"/>
      <c r="C315" s="146" t="s">
        <v>504</v>
      </c>
      <c r="D315" s="161"/>
      <c r="E315" s="162"/>
      <c r="F315" s="135"/>
      <c r="G315" s="160"/>
      <c r="H315" s="160"/>
      <c r="I315" s="160"/>
      <c r="J315" s="112"/>
      <c r="K315" s="163"/>
    </row>
    <row r="316" spans="1:11" s="150" customFormat="1" ht="14.1" customHeight="1">
      <c r="A316" s="158" t="s">
        <v>505</v>
      </c>
      <c r="B316" s="146" t="s">
        <v>204</v>
      </c>
      <c r="C316" s="159" t="s">
        <v>439</v>
      </c>
      <c r="D316" s="161" t="s">
        <v>79</v>
      </c>
      <c r="E316" s="162">
        <v>2</v>
      </c>
      <c r="F316" s="135">
        <v>0</v>
      </c>
      <c r="G316" s="160">
        <f>E316*F316</f>
        <v>0</v>
      </c>
      <c r="H316" s="160">
        <v>0</v>
      </c>
      <c r="I316" s="160">
        <f>E316*H316</f>
        <v>0</v>
      </c>
      <c r="J316" s="112"/>
      <c r="K316" s="163"/>
    </row>
    <row r="317" spans="1:11" s="150" customFormat="1" ht="14.1" customHeight="1">
      <c r="C317" s="146" t="s">
        <v>317</v>
      </c>
      <c r="D317" s="161"/>
      <c r="E317" s="162"/>
      <c r="F317" s="135"/>
      <c r="G317" s="160"/>
      <c r="H317" s="160"/>
      <c r="I317" s="160"/>
      <c r="J317" s="112"/>
      <c r="K317" s="163"/>
    </row>
    <row r="318" spans="1:11" s="150" customFormat="1" ht="14.1" customHeight="1">
      <c r="A318" s="158" t="s">
        <v>507</v>
      </c>
      <c r="B318" s="146" t="s">
        <v>205</v>
      </c>
      <c r="C318" s="146" t="s">
        <v>506</v>
      </c>
      <c r="D318" s="161" t="s">
        <v>79</v>
      </c>
      <c r="E318" s="162">
        <v>2</v>
      </c>
      <c r="F318" s="135">
        <v>0</v>
      </c>
      <c r="G318" s="160">
        <f>E318*F318</f>
        <v>0</v>
      </c>
      <c r="H318" s="160">
        <v>0</v>
      </c>
      <c r="I318" s="160">
        <f>E318*H318</f>
        <v>0</v>
      </c>
      <c r="J318" s="112"/>
      <c r="K318" s="163"/>
    </row>
    <row r="319" spans="1:11" s="150" customFormat="1" ht="14.1" customHeight="1">
      <c r="A319" s="158" t="s">
        <v>509</v>
      </c>
      <c r="B319" s="146" t="s">
        <v>206</v>
      </c>
      <c r="C319" s="146" t="s">
        <v>1121</v>
      </c>
      <c r="D319" s="161" t="s">
        <v>79</v>
      </c>
      <c r="E319" s="162">
        <v>2</v>
      </c>
      <c r="F319" s="135">
        <v>0</v>
      </c>
      <c r="G319" s="160">
        <f>E319*F319</f>
        <v>0</v>
      </c>
      <c r="H319" s="160">
        <v>0</v>
      </c>
      <c r="I319" s="160">
        <f>E319*H319</f>
        <v>0</v>
      </c>
      <c r="J319" s="112"/>
      <c r="K319" s="163"/>
    </row>
    <row r="320" spans="1:11" s="150" customFormat="1" ht="14.1" customHeight="1">
      <c r="C320" s="146" t="s">
        <v>510</v>
      </c>
      <c r="D320" s="161"/>
      <c r="E320" s="162"/>
      <c r="F320" s="135"/>
      <c r="G320" s="160"/>
      <c r="H320" s="160"/>
      <c r="I320" s="160"/>
      <c r="K320" s="138"/>
    </row>
    <row r="321" spans="1:11" s="150" customFormat="1" ht="14.1" customHeight="1">
      <c r="A321" s="158" t="s">
        <v>508</v>
      </c>
      <c r="B321" s="146" t="s">
        <v>207</v>
      </c>
      <c r="C321" s="146" t="s">
        <v>513</v>
      </c>
      <c r="D321" s="151" t="s">
        <v>79</v>
      </c>
      <c r="E321" s="139">
        <v>3</v>
      </c>
      <c r="F321" s="135">
        <v>0</v>
      </c>
      <c r="G321" s="160">
        <f t="shared" ref="G321:G322" si="79">E321*F321</f>
        <v>0</v>
      </c>
      <c r="H321" s="160">
        <v>0</v>
      </c>
      <c r="I321" s="160">
        <f t="shared" ref="I321:I322" si="80">E321*H321</f>
        <v>0</v>
      </c>
      <c r="J321" s="112"/>
      <c r="K321" s="163"/>
    </row>
    <row r="322" spans="1:11" s="150" customFormat="1" ht="14.1" customHeight="1">
      <c r="A322" s="158" t="s">
        <v>512</v>
      </c>
      <c r="B322" s="146" t="s">
        <v>208</v>
      </c>
      <c r="C322" s="146" t="s">
        <v>373</v>
      </c>
      <c r="D322" s="161" t="s">
        <v>79</v>
      </c>
      <c r="E322" s="162">
        <v>3</v>
      </c>
      <c r="F322" s="135">
        <v>0</v>
      </c>
      <c r="G322" s="160">
        <f t="shared" si="79"/>
        <v>0</v>
      </c>
      <c r="H322" s="160">
        <v>0</v>
      </c>
      <c r="I322" s="160">
        <f t="shared" si="80"/>
        <v>0</v>
      </c>
      <c r="J322" s="112"/>
      <c r="K322" s="163"/>
    </row>
    <row r="323" spans="1:11" s="150" customFormat="1" ht="14.1" customHeight="1">
      <c r="C323" s="146" t="s">
        <v>374</v>
      </c>
      <c r="D323" s="161"/>
      <c r="E323" s="162"/>
      <c r="F323" s="135"/>
      <c r="G323" s="160"/>
      <c r="H323" s="160"/>
      <c r="I323" s="160"/>
      <c r="J323" s="112"/>
      <c r="K323" s="163"/>
    </row>
    <row r="324" spans="1:11" s="150" customFormat="1" ht="14.1" customHeight="1">
      <c r="A324" s="158"/>
      <c r="B324" s="146"/>
      <c r="C324" s="146" t="s">
        <v>375</v>
      </c>
      <c r="D324" s="161"/>
      <c r="E324" s="162"/>
      <c r="F324" s="135"/>
      <c r="G324" s="160"/>
      <c r="H324" s="160"/>
      <c r="I324" s="160"/>
      <c r="J324" s="112"/>
      <c r="K324" s="163"/>
    </row>
    <row r="325" spans="1:11" s="150" customFormat="1" ht="14.1" customHeight="1">
      <c r="A325" s="158"/>
      <c r="B325" s="146"/>
      <c r="C325" s="146" t="s">
        <v>376</v>
      </c>
      <c r="D325" s="161"/>
      <c r="E325" s="162"/>
      <c r="F325" s="135"/>
      <c r="G325" s="160"/>
      <c r="H325" s="160"/>
      <c r="I325" s="160"/>
      <c r="J325" s="112"/>
      <c r="K325" s="163"/>
    </row>
    <row r="326" spans="1:11" s="150" customFormat="1" ht="14.1" customHeight="1">
      <c r="A326" s="158" t="s">
        <v>511</v>
      </c>
      <c r="B326" s="146" t="s">
        <v>209</v>
      </c>
      <c r="C326" s="146" t="s">
        <v>518</v>
      </c>
      <c r="D326" s="151" t="s">
        <v>79</v>
      </c>
      <c r="E326" s="139">
        <v>3</v>
      </c>
      <c r="F326" s="135">
        <v>0</v>
      </c>
      <c r="G326" s="160">
        <f t="shared" ref="G326" si="81">E326*F326</f>
        <v>0</v>
      </c>
      <c r="H326" s="135">
        <v>0</v>
      </c>
      <c r="I326" s="160">
        <f t="shared" ref="I326" si="82">E326*H326</f>
        <v>0</v>
      </c>
      <c r="J326" s="112"/>
      <c r="K326" s="163"/>
    </row>
    <row r="327" spans="1:11" s="150" customFormat="1" ht="14.1" customHeight="1">
      <c r="A327" s="158" t="s">
        <v>514</v>
      </c>
      <c r="B327" s="146" t="s">
        <v>210</v>
      </c>
      <c r="C327" s="146" t="s">
        <v>515</v>
      </c>
      <c r="D327" s="151" t="s">
        <v>79</v>
      </c>
      <c r="E327" s="139">
        <v>1</v>
      </c>
      <c r="F327" s="135">
        <v>0</v>
      </c>
      <c r="G327" s="160">
        <f t="shared" ref="G327" si="83">E327*F327</f>
        <v>0</v>
      </c>
      <c r="H327" s="135">
        <v>0</v>
      </c>
      <c r="I327" s="160">
        <f t="shared" ref="I327" si="84">E327*H327</f>
        <v>0</v>
      </c>
      <c r="J327" s="112"/>
      <c r="K327" s="163"/>
    </row>
    <row r="328" spans="1:11" s="150" customFormat="1" ht="14.1" customHeight="1">
      <c r="A328" s="158" t="s">
        <v>516</v>
      </c>
      <c r="B328" s="146" t="s">
        <v>216</v>
      </c>
      <c r="C328" s="146" t="s">
        <v>133</v>
      </c>
      <c r="D328" s="151" t="s">
        <v>79</v>
      </c>
      <c r="E328" s="139">
        <v>6</v>
      </c>
      <c r="F328" s="135">
        <v>0</v>
      </c>
      <c r="G328" s="160">
        <f t="shared" ref="G328" si="85">E328*F328</f>
        <v>0</v>
      </c>
      <c r="H328" s="135">
        <v>0</v>
      </c>
      <c r="I328" s="160">
        <f t="shared" ref="I328" si="86">E328*H328</f>
        <v>0</v>
      </c>
      <c r="J328" s="112"/>
      <c r="K328" s="163"/>
    </row>
    <row r="329" spans="1:11" s="150" customFormat="1" ht="14.1" customHeight="1">
      <c r="A329" s="158" t="s">
        <v>517</v>
      </c>
      <c r="B329" s="146" t="s">
        <v>217</v>
      </c>
      <c r="C329" s="146" t="s">
        <v>459</v>
      </c>
      <c r="D329" s="151" t="s">
        <v>79</v>
      </c>
      <c r="E329" s="139">
        <v>7</v>
      </c>
      <c r="F329" s="135">
        <v>0</v>
      </c>
      <c r="G329" s="160">
        <f t="shared" ref="G329" si="87">E329*F329</f>
        <v>0</v>
      </c>
      <c r="H329" s="135">
        <v>0</v>
      </c>
      <c r="I329" s="160">
        <f t="shared" ref="I329" si="88">E329*H329</f>
        <v>0</v>
      </c>
      <c r="J329" s="112"/>
      <c r="K329" s="163"/>
    </row>
    <row r="330" spans="1:11" s="150" customFormat="1" ht="14.1" customHeight="1">
      <c r="A330" s="158" t="s">
        <v>519</v>
      </c>
      <c r="B330" s="146" t="s">
        <v>218</v>
      </c>
      <c r="C330" s="146" t="s">
        <v>135</v>
      </c>
      <c r="D330" s="151" t="s">
        <v>79</v>
      </c>
      <c r="E330" s="139">
        <v>1</v>
      </c>
      <c r="F330" s="135">
        <v>0</v>
      </c>
      <c r="G330" s="160">
        <f>E330*F330</f>
        <v>0</v>
      </c>
      <c r="H330" s="135">
        <v>0</v>
      </c>
      <c r="I330" s="160">
        <f>E330*H330</f>
        <v>0</v>
      </c>
      <c r="J330" s="112"/>
      <c r="K330" s="163"/>
    </row>
    <row r="331" spans="1:11" s="150" customFormat="1" ht="14.1" customHeight="1">
      <c r="A331" s="158" t="s">
        <v>521</v>
      </c>
      <c r="B331" s="146" t="s">
        <v>219</v>
      </c>
      <c r="C331" s="146" t="s">
        <v>520</v>
      </c>
      <c r="D331" s="151" t="s">
        <v>79</v>
      </c>
      <c r="E331" s="139">
        <v>1</v>
      </c>
      <c r="F331" s="135">
        <v>0</v>
      </c>
      <c r="G331" s="160">
        <f t="shared" ref="G331" si="89">E331*F331</f>
        <v>0</v>
      </c>
      <c r="H331" s="135">
        <v>0</v>
      </c>
      <c r="I331" s="160">
        <f t="shared" ref="I331" si="90">E331*H331</f>
        <v>0</v>
      </c>
      <c r="J331" s="112"/>
      <c r="K331" s="163"/>
    </row>
    <row r="332" spans="1:11" s="150" customFormat="1" ht="14.1" customHeight="1">
      <c r="A332" s="158" t="s">
        <v>522</v>
      </c>
      <c r="B332" s="146" t="s">
        <v>220</v>
      </c>
      <c r="C332" s="146" t="s">
        <v>329</v>
      </c>
      <c r="D332" s="151" t="s">
        <v>79</v>
      </c>
      <c r="E332" s="139">
        <v>6</v>
      </c>
      <c r="F332" s="135">
        <v>0</v>
      </c>
      <c r="G332" s="160">
        <f t="shared" ref="G332" si="91">E332*F332</f>
        <v>0</v>
      </c>
      <c r="H332" s="135">
        <v>0</v>
      </c>
      <c r="I332" s="160">
        <f t="shared" ref="I332" si="92">E332*H332</f>
        <v>0</v>
      </c>
      <c r="J332" s="112"/>
      <c r="K332" s="163"/>
    </row>
    <row r="333" spans="1:11" s="150" customFormat="1" ht="14.1" customHeight="1">
      <c r="A333" s="158" t="s">
        <v>523</v>
      </c>
      <c r="B333" s="146" t="s">
        <v>221</v>
      </c>
      <c r="C333" s="146" t="s">
        <v>461</v>
      </c>
      <c r="D333" s="151" t="s">
        <v>79</v>
      </c>
      <c r="E333" s="139">
        <v>7</v>
      </c>
      <c r="F333" s="135">
        <v>0</v>
      </c>
      <c r="G333" s="160">
        <f t="shared" ref="G333:G334" si="93">E333*F333</f>
        <v>0</v>
      </c>
      <c r="H333" s="135">
        <v>0</v>
      </c>
      <c r="I333" s="160">
        <f t="shared" ref="I333:I334" si="94">E333*H333</f>
        <v>0</v>
      </c>
      <c r="J333" s="112"/>
      <c r="K333" s="163"/>
    </row>
    <row r="334" spans="1:11" s="150" customFormat="1" ht="14.1" customHeight="1">
      <c r="A334" s="158" t="s">
        <v>524</v>
      </c>
      <c r="B334" s="146" t="s">
        <v>222</v>
      </c>
      <c r="C334" s="146" t="s">
        <v>466</v>
      </c>
      <c r="D334" s="151" t="s">
        <v>79</v>
      </c>
      <c r="E334" s="139">
        <v>4</v>
      </c>
      <c r="F334" s="135">
        <v>0</v>
      </c>
      <c r="G334" s="160">
        <f t="shared" si="93"/>
        <v>0</v>
      </c>
      <c r="H334" s="135">
        <v>0</v>
      </c>
      <c r="I334" s="160">
        <f t="shared" si="94"/>
        <v>0</v>
      </c>
      <c r="J334" s="112"/>
      <c r="K334" s="163"/>
    </row>
    <row r="335" spans="1:11" s="150" customFormat="1" ht="14.1" customHeight="1">
      <c r="A335" s="158" t="s">
        <v>525</v>
      </c>
      <c r="B335" s="146" t="s">
        <v>223</v>
      </c>
      <c r="C335" s="146" t="s">
        <v>527</v>
      </c>
      <c r="D335" s="151" t="s">
        <v>79</v>
      </c>
      <c r="E335" s="139">
        <v>1</v>
      </c>
      <c r="F335" s="135">
        <v>0</v>
      </c>
      <c r="G335" s="160">
        <f>E335*F335</f>
        <v>0</v>
      </c>
      <c r="H335" s="135">
        <v>0</v>
      </c>
      <c r="I335" s="160">
        <f>E335*H335</f>
        <v>0</v>
      </c>
      <c r="J335" s="112"/>
      <c r="K335" s="163"/>
    </row>
    <row r="336" spans="1:11" s="150" customFormat="1" ht="14.1" customHeight="1">
      <c r="A336" s="158" t="s">
        <v>526</v>
      </c>
      <c r="B336" s="146" t="s">
        <v>283</v>
      </c>
      <c r="C336" s="146" t="s">
        <v>138</v>
      </c>
      <c r="D336" s="151" t="s">
        <v>79</v>
      </c>
      <c r="E336" s="139">
        <v>11</v>
      </c>
      <c r="F336" s="135">
        <v>0</v>
      </c>
      <c r="G336" s="160">
        <f>E336*F336</f>
        <v>0</v>
      </c>
      <c r="H336" s="135">
        <v>0</v>
      </c>
      <c r="I336" s="160">
        <f>E336*H336</f>
        <v>0</v>
      </c>
      <c r="J336" s="112"/>
      <c r="K336" s="163"/>
    </row>
    <row r="337" spans="1:11" s="150" customFormat="1" ht="14.1" customHeight="1">
      <c r="A337" s="158" t="s">
        <v>528</v>
      </c>
      <c r="B337" s="146" t="s">
        <v>284</v>
      </c>
      <c r="C337" s="146" t="s">
        <v>139</v>
      </c>
      <c r="D337" s="151" t="s">
        <v>79</v>
      </c>
      <c r="E337" s="139">
        <v>3</v>
      </c>
      <c r="F337" s="135">
        <v>0</v>
      </c>
      <c r="G337" s="160">
        <f>E337*F337</f>
        <v>0</v>
      </c>
      <c r="H337" s="135">
        <v>0</v>
      </c>
      <c r="I337" s="160">
        <f>E337*H337</f>
        <v>0</v>
      </c>
      <c r="J337" s="112"/>
      <c r="K337" s="163"/>
    </row>
    <row r="338" spans="1:11" s="150" customFormat="1" ht="14.1" customHeight="1">
      <c r="A338" s="158" t="s">
        <v>530</v>
      </c>
      <c r="B338" s="146" t="s">
        <v>531</v>
      </c>
      <c r="C338" s="146" t="s">
        <v>529</v>
      </c>
      <c r="D338" s="161" t="s">
        <v>79</v>
      </c>
      <c r="E338" s="162">
        <v>1</v>
      </c>
      <c r="F338" s="135">
        <v>0</v>
      </c>
      <c r="G338" s="160">
        <f t="shared" ref="G338" si="95">E338*F338</f>
        <v>0</v>
      </c>
      <c r="H338" s="135">
        <v>0</v>
      </c>
      <c r="I338" s="160">
        <f t="shared" ref="I338" si="96">E338*H338</f>
        <v>0</v>
      </c>
      <c r="J338" s="112"/>
      <c r="K338" s="163"/>
    </row>
    <row r="339" spans="1:11" s="150" customFormat="1" ht="14.1" customHeight="1">
      <c r="A339" s="158" t="s">
        <v>532</v>
      </c>
      <c r="B339" s="146" t="s">
        <v>533</v>
      </c>
      <c r="C339" s="146" t="s">
        <v>398</v>
      </c>
      <c r="D339" s="161" t="s">
        <v>79</v>
      </c>
      <c r="E339" s="162">
        <v>4</v>
      </c>
      <c r="F339" s="135">
        <v>0</v>
      </c>
      <c r="G339" s="160">
        <f t="shared" ref="G339:G340" si="97">E339*F339</f>
        <v>0</v>
      </c>
      <c r="H339" s="135">
        <v>0</v>
      </c>
      <c r="I339" s="160">
        <f t="shared" ref="I339:I340" si="98">E339*H339</f>
        <v>0</v>
      </c>
      <c r="J339" s="112"/>
      <c r="K339" s="163"/>
    </row>
    <row r="340" spans="1:11" s="150" customFormat="1" ht="14.1" customHeight="1">
      <c r="A340" s="158" t="s">
        <v>534</v>
      </c>
      <c r="B340" s="146" t="s">
        <v>535</v>
      </c>
      <c r="C340" s="146" t="s">
        <v>397</v>
      </c>
      <c r="D340" s="161" t="s">
        <v>79</v>
      </c>
      <c r="E340" s="162">
        <v>3</v>
      </c>
      <c r="F340" s="135">
        <v>0</v>
      </c>
      <c r="G340" s="160">
        <f t="shared" si="97"/>
        <v>0</v>
      </c>
      <c r="H340" s="135">
        <v>0</v>
      </c>
      <c r="I340" s="160">
        <f t="shared" si="98"/>
        <v>0</v>
      </c>
      <c r="J340" s="112"/>
      <c r="K340" s="163"/>
    </row>
    <row r="341" spans="1:11" s="150" customFormat="1" ht="14.1" customHeight="1">
      <c r="A341" s="158" t="s">
        <v>536</v>
      </c>
      <c r="B341" s="146" t="s">
        <v>537</v>
      </c>
      <c r="C341" s="146" t="s">
        <v>400</v>
      </c>
      <c r="D341" s="161" t="s">
        <v>79</v>
      </c>
      <c r="E341" s="162">
        <v>4</v>
      </c>
      <c r="F341" s="135">
        <v>0</v>
      </c>
      <c r="G341" s="160">
        <f t="shared" ref="G341" si="99">E341*F341</f>
        <v>0</v>
      </c>
      <c r="H341" s="135">
        <v>0</v>
      </c>
      <c r="I341" s="160">
        <f t="shared" ref="I341" si="100">E341*H341</f>
        <v>0</v>
      </c>
      <c r="J341" s="112"/>
      <c r="K341" s="163"/>
    </row>
    <row r="342" spans="1:11" s="150" customFormat="1" ht="14.1" customHeight="1">
      <c r="A342" s="158" t="s">
        <v>538</v>
      </c>
      <c r="B342" s="146" t="s">
        <v>539</v>
      </c>
      <c r="C342" s="159" t="s">
        <v>129</v>
      </c>
      <c r="D342" s="161" t="s">
        <v>79</v>
      </c>
      <c r="E342" s="162">
        <v>4</v>
      </c>
      <c r="F342" s="160">
        <v>0</v>
      </c>
      <c r="G342" s="160">
        <f>E342*F342</f>
        <v>0</v>
      </c>
      <c r="H342" s="160">
        <v>0</v>
      </c>
      <c r="I342" s="160">
        <f>E342*H342</f>
        <v>0</v>
      </c>
      <c r="J342" s="112"/>
      <c r="K342" s="163"/>
    </row>
    <row r="343" spans="1:11" s="150" customFormat="1" ht="14.1" customHeight="1">
      <c r="A343" s="158"/>
      <c r="F343" s="135"/>
    </row>
    <row r="344" spans="1:11" s="150" customFormat="1" ht="14.1" customHeight="1">
      <c r="A344" s="158"/>
      <c r="B344" s="146" t="s">
        <v>1153</v>
      </c>
      <c r="C344" s="159" t="s">
        <v>1122</v>
      </c>
      <c r="D344" s="161" t="s">
        <v>113</v>
      </c>
      <c r="E344" s="139">
        <v>80</v>
      </c>
      <c r="F344" s="135">
        <v>0</v>
      </c>
      <c r="G344" s="135">
        <f>E344*F344</f>
        <v>0</v>
      </c>
      <c r="H344" s="135">
        <v>0</v>
      </c>
      <c r="I344" s="160">
        <f>E344*H344</f>
        <v>0</v>
      </c>
      <c r="J344" s="112"/>
      <c r="K344" s="163"/>
    </row>
    <row r="345" spans="1:11" s="150" customFormat="1" ht="14.1" customHeight="1">
      <c r="A345" s="158"/>
      <c r="C345" s="159" t="s">
        <v>1129</v>
      </c>
      <c r="D345" s="161"/>
      <c r="E345" s="139"/>
      <c r="F345" s="160"/>
      <c r="G345" s="160"/>
      <c r="H345" s="160"/>
      <c r="I345" s="160"/>
      <c r="J345" s="112"/>
      <c r="K345" s="163"/>
    </row>
    <row r="346" spans="1:11" s="150" customFormat="1" ht="14.1" customHeight="1">
      <c r="A346" s="158"/>
      <c r="B346" s="146" t="s">
        <v>1154</v>
      </c>
      <c r="C346" s="146" t="s">
        <v>115</v>
      </c>
      <c r="D346" s="151" t="s">
        <v>113</v>
      </c>
      <c r="E346" s="139">
        <v>155</v>
      </c>
      <c r="F346" s="135">
        <v>0</v>
      </c>
      <c r="G346" s="135">
        <f>E346*F346</f>
        <v>0</v>
      </c>
      <c r="H346" s="135">
        <v>0</v>
      </c>
      <c r="I346" s="135">
        <f>E346*H346</f>
        <v>0</v>
      </c>
      <c r="J346" s="112"/>
      <c r="K346" s="163"/>
    </row>
    <row r="347" spans="1:11" s="150" customFormat="1" ht="14.1" customHeight="1">
      <c r="A347" s="158"/>
      <c r="C347" s="146" t="s">
        <v>96</v>
      </c>
      <c r="D347" s="151"/>
      <c r="E347" s="139"/>
      <c r="F347" s="135"/>
      <c r="G347" s="135"/>
      <c r="H347" s="135"/>
      <c r="I347" s="135"/>
      <c r="J347" s="112"/>
      <c r="K347" s="163"/>
    </row>
    <row r="348" spans="1:11" s="150" customFormat="1" ht="14.1" customHeight="1">
      <c r="A348" s="158"/>
      <c r="C348" s="146" t="s">
        <v>114</v>
      </c>
      <c r="D348" s="151"/>
      <c r="E348" s="139"/>
      <c r="F348" s="135"/>
      <c r="G348" s="135"/>
      <c r="H348" s="135"/>
      <c r="I348" s="135"/>
      <c r="J348" s="112"/>
      <c r="K348" s="163"/>
    </row>
    <row r="349" spans="1:11" s="150" customFormat="1" ht="14.1" customHeight="1">
      <c r="A349" s="158"/>
      <c r="B349" s="146" t="s">
        <v>1155</v>
      </c>
      <c r="C349" s="147" t="s">
        <v>143</v>
      </c>
      <c r="D349" s="145" t="s">
        <v>87</v>
      </c>
      <c r="E349" s="139">
        <v>42</v>
      </c>
      <c r="F349" s="135">
        <v>0</v>
      </c>
      <c r="G349" s="135">
        <f t="shared" ref="G349:G357" si="101">E349*F349</f>
        <v>0</v>
      </c>
      <c r="H349" s="135">
        <v>0</v>
      </c>
      <c r="I349" s="135">
        <f t="shared" ref="I349:I357" si="102">E349*H349</f>
        <v>0</v>
      </c>
      <c r="J349" s="112"/>
      <c r="K349" s="163"/>
    </row>
    <row r="350" spans="1:11" s="150" customFormat="1" ht="14.1" customHeight="1">
      <c r="A350" s="158"/>
      <c r="B350" s="146" t="s">
        <v>1156</v>
      </c>
      <c r="C350" s="147" t="s">
        <v>144</v>
      </c>
      <c r="D350" s="145" t="s">
        <v>87</v>
      </c>
      <c r="E350" s="139">
        <v>81</v>
      </c>
      <c r="F350" s="135">
        <v>0</v>
      </c>
      <c r="G350" s="135">
        <f t="shared" si="101"/>
        <v>0</v>
      </c>
      <c r="H350" s="135">
        <v>0</v>
      </c>
      <c r="I350" s="135">
        <f t="shared" si="102"/>
        <v>0</v>
      </c>
      <c r="J350" s="112"/>
      <c r="K350" s="163"/>
    </row>
    <row r="351" spans="1:11" s="150" customFormat="1" ht="14.1" customHeight="1">
      <c r="A351" s="158"/>
      <c r="B351" s="146" t="s">
        <v>1157</v>
      </c>
      <c r="C351" s="147" t="s">
        <v>124</v>
      </c>
      <c r="D351" s="145" t="s">
        <v>87</v>
      </c>
      <c r="E351" s="139">
        <v>18</v>
      </c>
      <c r="F351" s="135">
        <v>0</v>
      </c>
      <c r="G351" s="135">
        <f t="shared" si="101"/>
        <v>0</v>
      </c>
      <c r="H351" s="135">
        <v>0</v>
      </c>
      <c r="I351" s="135">
        <f t="shared" si="102"/>
        <v>0</v>
      </c>
      <c r="J351" s="112"/>
      <c r="K351" s="163"/>
    </row>
    <row r="352" spans="1:11" s="150" customFormat="1" ht="14.1" customHeight="1">
      <c r="A352" s="158"/>
      <c r="B352" s="146" t="s">
        <v>1158</v>
      </c>
      <c r="C352" s="147" t="s">
        <v>125</v>
      </c>
      <c r="D352" s="145" t="s">
        <v>87</v>
      </c>
      <c r="E352" s="139">
        <v>27</v>
      </c>
      <c r="F352" s="135">
        <v>0</v>
      </c>
      <c r="G352" s="135">
        <f t="shared" si="101"/>
        <v>0</v>
      </c>
      <c r="H352" s="135">
        <v>0</v>
      </c>
      <c r="I352" s="135">
        <f t="shared" si="102"/>
        <v>0</v>
      </c>
    </row>
    <row r="353" spans="1:11" s="150" customFormat="1" ht="14.1" customHeight="1">
      <c r="A353" s="158"/>
      <c r="B353" s="146" t="s">
        <v>1159</v>
      </c>
      <c r="C353" s="146" t="s">
        <v>1141</v>
      </c>
      <c r="D353" s="161" t="s">
        <v>107</v>
      </c>
      <c r="E353" s="162">
        <v>1</v>
      </c>
      <c r="F353" s="160">
        <v>0</v>
      </c>
      <c r="G353" s="135">
        <f t="shared" si="101"/>
        <v>0</v>
      </c>
      <c r="H353" s="160">
        <v>0</v>
      </c>
      <c r="I353" s="135">
        <f t="shared" si="102"/>
        <v>0</v>
      </c>
      <c r="J353" s="112"/>
      <c r="K353" s="163"/>
    </row>
    <row r="354" spans="1:11" s="150" customFormat="1" ht="14.1" customHeight="1">
      <c r="A354" s="158"/>
      <c r="B354" s="146" t="s">
        <v>1160</v>
      </c>
      <c r="C354" s="146" t="s">
        <v>1130</v>
      </c>
      <c r="D354" s="161" t="s">
        <v>107</v>
      </c>
      <c r="E354" s="162">
        <v>1</v>
      </c>
      <c r="F354" s="160">
        <v>0</v>
      </c>
      <c r="G354" s="135">
        <f t="shared" si="101"/>
        <v>0</v>
      </c>
      <c r="H354" s="160">
        <v>0</v>
      </c>
      <c r="I354" s="135">
        <f t="shared" si="102"/>
        <v>0</v>
      </c>
      <c r="J354" s="112"/>
      <c r="K354" s="163"/>
    </row>
    <row r="355" spans="1:11" s="150" customFormat="1" ht="14.1" customHeight="1">
      <c r="A355" s="158"/>
      <c r="B355" s="146" t="s">
        <v>1161</v>
      </c>
      <c r="C355" s="146" t="s">
        <v>187</v>
      </c>
      <c r="D355" s="161" t="s">
        <v>107</v>
      </c>
      <c r="E355" s="162">
        <v>2</v>
      </c>
      <c r="F355" s="160">
        <v>0</v>
      </c>
      <c r="G355" s="135">
        <f t="shared" si="101"/>
        <v>0</v>
      </c>
      <c r="H355" s="160">
        <v>0</v>
      </c>
      <c r="I355" s="135">
        <f t="shared" si="102"/>
        <v>0</v>
      </c>
      <c r="J355" s="112"/>
      <c r="K355" s="163"/>
    </row>
    <row r="356" spans="1:11" s="150" customFormat="1" ht="14.1" customHeight="1">
      <c r="A356" s="158"/>
      <c r="B356" s="146" t="s">
        <v>1162</v>
      </c>
      <c r="C356" s="146" t="s">
        <v>126</v>
      </c>
      <c r="D356" s="161" t="s">
        <v>107</v>
      </c>
      <c r="E356" s="162">
        <v>1</v>
      </c>
      <c r="F356" s="160">
        <v>0</v>
      </c>
      <c r="G356" s="135">
        <f t="shared" si="101"/>
        <v>0</v>
      </c>
      <c r="H356" s="160">
        <v>0</v>
      </c>
      <c r="I356" s="135">
        <f t="shared" si="102"/>
        <v>0</v>
      </c>
      <c r="J356" s="112"/>
      <c r="K356" s="163"/>
    </row>
    <row r="357" spans="1:11" s="150" customFormat="1" ht="14.1" customHeight="1">
      <c r="A357" s="158"/>
      <c r="B357" s="146" t="s">
        <v>1163</v>
      </c>
      <c r="C357" s="147" t="s">
        <v>1123</v>
      </c>
      <c r="D357" s="151" t="s">
        <v>113</v>
      </c>
      <c r="E357" s="139">
        <v>70</v>
      </c>
      <c r="F357" s="135">
        <v>0</v>
      </c>
      <c r="G357" s="135">
        <f t="shared" si="101"/>
        <v>0</v>
      </c>
      <c r="H357" s="135">
        <v>0</v>
      </c>
      <c r="I357" s="135">
        <f t="shared" si="102"/>
        <v>0</v>
      </c>
      <c r="J357" s="112"/>
      <c r="K357" s="163"/>
    </row>
    <row r="358" spans="1:11" s="150" customFormat="1" ht="14.1" customHeight="1">
      <c r="A358" s="158"/>
      <c r="C358" s="146" t="s">
        <v>1124</v>
      </c>
      <c r="D358" s="161"/>
      <c r="E358" s="162"/>
      <c r="F358" s="160"/>
      <c r="G358" s="135"/>
      <c r="H358" s="135"/>
      <c r="I358" s="135"/>
      <c r="J358" s="112"/>
      <c r="K358" s="163"/>
    </row>
    <row r="359" spans="1:11" s="150" customFormat="1" ht="14.1" customHeight="1">
      <c r="A359" s="152"/>
      <c r="B359" s="146"/>
      <c r="C359" s="155" t="s">
        <v>491</v>
      </c>
      <c r="D359" s="149"/>
      <c r="E359" s="139"/>
      <c r="F359" s="135"/>
      <c r="G359" s="156">
        <f>SUM(G287:G358)</f>
        <v>0</v>
      </c>
      <c r="H359" s="156"/>
      <c r="I359" s="156">
        <f>SUM(I287:I358)</f>
        <v>0</v>
      </c>
      <c r="K359" s="148"/>
    </row>
    <row r="360" spans="1:11" s="150" customFormat="1" ht="9.9" customHeight="1">
      <c r="A360" s="152"/>
      <c r="B360" s="146"/>
      <c r="C360" s="153"/>
      <c r="D360" s="149"/>
      <c r="E360" s="139"/>
      <c r="F360" s="135"/>
      <c r="G360" s="135"/>
      <c r="H360" s="135"/>
      <c r="I360" s="135"/>
      <c r="K360" s="148"/>
    </row>
    <row r="361" spans="1:11" s="113" customFormat="1" ht="5.0999999999999996" customHeight="1">
      <c r="A361" s="116"/>
      <c r="B361" s="117"/>
      <c r="C361" s="142"/>
      <c r="D361" s="117"/>
      <c r="E361" s="117"/>
      <c r="F361" s="117"/>
      <c r="G361" s="117"/>
      <c r="H361" s="117"/>
      <c r="I361" s="118"/>
      <c r="K361" s="138"/>
    </row>
    <row r="362" spans="1:11" s="113" customFormat="1" ht="14.1" customHeight="1">
      <c r="A362" s="119" t="s">
        <v>540</v>
      </c>
      <c r="B362" s="114"/>
      <c r="C362" s="143"/>
      <c r="D362" s="114"/>
      <c r="E362" s="114"/>
      <c r="F362" s="114"/>
      <c r="G362" s="114"/>
      <c r="H362" s="114"/>
      <c r="I362" s="120"/>
      <c r="K362" s="148"/>
    </row>
    <row r="363" spans="1:11" s="113" customFormat="1" ht="5.0999999999999996" customHeight="1">
      <c r="A363" s="121"/>
      <c r="B363" s="115"/>
      <c r="C363" s="141"/>
      <c r="D363" s="115"/>
      <c r="E363" s="115"/>
      <c r="F363" s="115"/>
      <c r="G363" s="115"/>
      <c r="H363" s="115"/>
      <c r="I363" s="122"/>
      <c r="K363" s="148"/>
    </row>
    <row r="364" spans="1:11" s="150" customFormat="1" ht="14.1" customHeight="1">
      <c r="A364" s="158" t="s">
        <v>542</v>
      </c>
      <c r="B364" s="146" t="s">
        <v>155</v>
      </c>
      <c r="C364" s="146" t="s">
        <v>240</v>
      </c>
      <c r="D364" s="151" t="s">
        <v>79</v>
      </c>
      <c r="E364" s="139">
        <v>1</v>
      </c>
      <c r="F364" s="135">
        <v>0</v>
      </c>
      <c r="G364" s="135">
        <f>E364*F364</f>
        <v>0</v>
      </c>
      <c r="H364" s="135"/>
      <c r="I364" s="135"/>
      <c r="K364" s="138"/>
    </row>
    <row r="365" spans="1:11" s="150" customFormat="1" ht="14.1" customHeight="1">
      <c r="C365" s="146" t="s">
        <v>831</v>
      </c>
      <c r="D365" s="151"/>
      <c r="E365" s="139"/>
      <c r="F365" s="135"/>
      <c r="G365" s="135"/>
      <c r="H365" s="135"/>
      <c r="I365" s="135"/>
      <c r="K365" s="138"/>
    </row>
    <row r="366" spans="1:11" s="150" customFormat="1" ht="14.1" customHeight="1">
      <c r="A366" s="158"/>
      <c r="B366" s="146"/>
      <c r="C366" s="146" t="s">
        <v>196</v>
      </c>
      <c r="D366" s="151"/>
      <c r="E366" s="139"/>
      <c r="F366" s="135"/>
      <c r="G366" s="135"/>
      <c r="H366" s="135"/>
      <c r="I366" s="135"/>
      <c r="K366" s="138"/>
    </row>
    <row r="367" spans="1:11" s="150" customFormat="1" ht="14.1" customHeight="1">
      <c r="A367" s="158" t="s">
        <v>543</v>
      </c>
      <c r="B367" s="146" t="s">
        <v>212</v>
      </c>
      <c r="C367" s="146" t="s">
        <v>347</v>
      </c>
      <c r="D367" s="151" t="s">
        <v>79</v>
      </c>
      <c r="E367" s="139">
        <v>1</v>
      </c>
      <c r="F367" s="135">
        <v>0</v>
      </c>
      <c r="G367" s="135">
        <f>E367*F367</f>
        <v>0</v>
      </c>
      <c r="H367" s="135">
        <v>0</v>
      </c>
      <c r="I367" s="135">
        <f>E367*H367</f>
        <v>0</v>
      </c>
      <c r="K367" s="138"/>
    </row>
    <row r="368" spans="1:11" s="150" customFormat="1" ht="14.1" customHeight="1">
      <c r="A368" s="158" t="s">
        <v>544</v>
      </c>
      <c r="B368" s="146" t="s">
        <v>213</v>
      </c>
      <c r="C368" s="146" t="s">
        <v>197</v>
      </c>
      <c r="D368" s="161" t="s">
        <v>79</v>
      </c>
      <c r="E368" s="162">
        <v>1</v>
      </c>
      <c r="F368" s="160">
        <v>0</v>
      </c>
      <c r="G368" s="135">
        <f>E368*F368</f>
        <v>0</v>
      </c>
      <c r="H368" s="135">
        <v>0</v>
      </c>
      <c r="I368" s="135">
        <f>E368*H368</f>
        <v>0</v>
      </c>
      <c r="J368" s="112"/>
      <c r="K368" s="163"/>
    </row>
    <row r="369" spans="1:11" s="150" customFormat="1" ht="14.1" customHeight="1">
      <c r="A369" s="158"/>
      <c r="C369" s="146" t="s">
        <v>198</v>
      </c>
      <c r="D369" s="161"/>
      <c r="E369" s="162"/>
      <c r="F369" s="160"/>
      <c r="G369" s="135"/>
      <c r="H369" s="135"/>
      <c r="I369" s="135"/>
      <c r="J369" s="112"/>
      <c r="K369" s="163"/>
    </row>
    <row r="370" spans="1:11" s="150" customFormat="1" ht="14.1" customHeight="1">
      <c r="A370" s="158" t="s">
        <v>545</v>
      </c>
      <c r="B370" s="146" t="s">
        <v>215</v>
      </c>
      <c r="C370" s="146" t="s">
        <v>214</v>
      </c>
      <c r="D370" s="161" t="s">
        <v>79</v>
      </c>
      <c r="E370" s="162">
        <v>1</v>
      </c>
      <c r="F370" s="160">
        <v>0</v>
      </c>
      <c r="G370" s="135">
        <f>E370*F370</f>
        <v>0</v>
      </c>
      <c r="H370" s="135">
        <v>0</v>
      </c>
      <c r="I370" s="135">
        <f>E370*H370</f>
        <v>0</v>
      </c>
      <c r="J370" s="112"/>
      <c r="K370" s="163"/>
    </row>
    <row r="371" spans="1:11" s="150" customFormat="1" ht="14.1" customHeight="1">
      <c r="A371" s="158"/>
      <c r="B371" s="146"/>
      <c r="C371" s="146"/>
      <c r="D371" s="151"/>
      <c r="E371" s="139"/>
      <c r="F371" s="135"/>
      <c r="G371" s="135"/>
      <c r="H371" s="135"/>
      <c r="I371" s="135"/>
      <c r="J371" s="112"/>
      <c r="K371" s="163"/>
    </row>
    <row r="372" spans="1:11" s="150" customFormat="1" ht="13.8" customHeight="1">
      <c r="A372" s="158"/>
      <c r="B372" s="146" t="s">
        <v>224</v>
      </c>
      <c r="C372" s="146" t="s">
        <v>148</v>
      </c>
      <c r="D372" s="151" t="s">
        <v>87</v>
      </c>
      <c r="E372" s="139">
        <v>10</v>
      </c>
      <c r="F372" s="135"/>
      <c r="G372" s="135"/>
      <c r="H372" s="135">
        <v>0</v>
      </c>
      <c r="I372" s="135">
        <f>E372*H372</f>
        <v>0</v>
      </c>
      <c r="J372" s="112"/>
      <c r="K372" s="163"/>
    </row>
    <row r="373" spans="1:11" s="150" customFormat="1" ht="14.1" customHeight="1">
      <c r="A373" s="158"/>
      <c r="C373" s="146" t="s">
        <v>149</v>
      </c>
      <c r="D373" s="151"/>
      <c r="E373" s="139"/>
      <c r="F373" s="135"/>
      <c r="G373" s="135"/>
      <c r="H373" s="135"/>
      <c r="I373" s="135"/>
      <c r="J373" s="112"/>
      <c r="K373" s="163"/>
    </row>
    <row r="374" spans="1:11" s="150" customFormat="1" ht="14.1" customHeight="1">
      <c r="A374" s="158"/>
      <c r="B374" s="146" t="s">
        <v>225</v>
      </c>
      <c r="C374" s="146" t="s">
        <v>351</v>
      </c>
      <c r="D374" s="151" t="s">
        <v>87</v>
      </c>
      <c r="E374" s="139">
        <v>1</v>
      </c>
      <c r="F374" s="135">
        <v>0</v>
      </c>
      <c r="G374" s="135">
        <f t="shared" ref="G374" si="103">E374*F374</f>
        <v>0</v>
      </c>
      <c r="H374" s="135">
        <v>0</v>
      </c>
      <c r="I374" s="135">
        <f>E374*H374</f>
        <v>0</v>
      </c>
      <c r="J374" s="112"/>
      <c r="K374" s="163"/>
    </row>
    <row r="375" spans="1:11" s="150" customFormat="1" ht="14.1" customHeight="1">
      <c r="A375" s="158"/>
      <c r="B375" s="146" t="s">
        <v>226</v>
      </c>
      <c r="C375" s="146" t="s">
        <v>151</v>
      </c>
      <c r="D375" s="151" t="s">
        <v>79</v>
      </c>
      <c r="E375" s="139">
        <v>1</v>
      </c>
      <c r="F375" s="135"/>
      <c r="G375" s="135"/>
      <c r="H375" s="135">
        <v>0</v>
      </c>
      <c r="I375" s="135">
        <f>E375*H375</f>
        <v>0</v>
      </c>
      <c r="J375" s="112"/>
      <c r="K375" s="163"/>
    </row>
    <row r="376" spans="1:11" s="150" customFormat="1" ht="14.1" customHeight="1">
      <c r="A376" s="152"/>
      <c r="B376" s="146"/>
      <c r="C376" s="155" t="s">
        <v>541</v>
      </c>
      <c r="D376" s="149"/>
      <c r="E376" s="139"/>
      <c r="F376" s="135"/>
      <c r="G376" s="156">
        <f>SUM(G364:G375)</f>
        <v>0</v>
      </c>
      <c r="H376" s="156"/>
      <c r="I376" s="156">
        <f>SUM(I364:I375)</f>
        <v>0</v>
      </c>
      <c r="K376" s="148"/>
    </row>
    <row r="377" spans="1:11" s="150" customFormat="1" ht="9.9" customHeight="1">
      <c r="A377" s="152"/>
      <c r="B377" s="146"/>
      <c r="C377" s="153"/>
      <c r="D377" s="149"/>
      <c r="E377" s="139"/>
      <c r="F377" s="135"/>
      <c r="G377" s="135"/>
      <c r="H377" s="135"/>
      <c r="I377" s="135"/>
      <c r="K377" s="148"/>
    </row>
    <row r="378" spans="1:11" s="113" customFormat="1" ht="5.0999999999999996" customHeight="1">
      <c r="A378" s="116"/>
      <c r="B378" s="117"/>
      <c r="C378" s="142"/>
      <c r="D378" s="117"/>
      <c r="E378" s="117"/>
      <c r="F378" s="117"/>
      <c r="G378" s="117"/>
      <c r="H378" s="117"/>
      <c r="I378" s="118"/>
      <c r="K378" s="138"/>
    </row>
    <row r="379" spans="1:11" s="113" customFormat="1" ht="14.1" customHeight="1">
      <c r="A379" s="119" t="s">
        <v>546</v>
      </c>
      <c r="B379" s="114"/>
      <c r="C379" s="143"/>
      <c r="D379" s="114"/>
      <c r="E379" s="114"/>
      <c r="F379" s="114"/>
      <c r="G379" s="114"/>
      <c r="H379" s="114"/>
      <c r="I379" s="120"/>
      <c r="K379" s="148"/>
    </row>
    <row r="380" spans="1:11" s="113" customFormat="1" ht="5.0999999999999996" customHeight="1">
      <c r="A380" s="121"/>
      <c r="B380" s="115"/>
      <c r="C380" s="141"/>
      <c r="D380" s="115"/>
      <c r="E380" s="115"/>
      <c r="F380" s="115"/>
      <c r="G380" s="115"/>
      <c r="H380" s="115"/>
      <c r="I380" s="122"/>
      <c r="K380" s="148"/>
    </row>
    <row r="381" spans="1:11" s="150" customFormat="1" ht="14.1" customHeight="1">
      <c r="A381" s="158" t="s">
        <v>547</v>
      </c>
      <c r="B381" s="146" t="s">
        <v>156</v>
      </c>
      <c r="C381" s="146" t="s">
        <v>301</v>
      </c>
      <c r="D381" s="151" t="s">
        <v>79</v>
      </c>
      <c r="E381" s="139">
        <v>1</v>
      </c>
      <c r="F381" s="135">
        <v>0</v>
      </c>
      <c r="G381" s="135">
        <f t="shared" ref="G381" si="104">E381*F381</f>
        <v>0</v>
      </c>
      <c r="H381" s="135">
        <v>0</v>
      </c>
      <c r="I381" s="135">
        <f t="shared" ref="I381" si="105">E381*H381</f>
        <v>0</v>
      </c>
      <c r="J381" s="112"/>
      <c r="K381" s="163"/>
    </row>
    <row r="382" spans="1:11" s="150" customFormat="1" ht="14.1" customHeight="1">
      <c r="C382" s="146" t="s">
        <v>296</v>
      </c>
      <c r="D382" s="151"/>
      <c r="E382" s="139"/>
      <c r="F382" s="135"/>
      <c r="G382" s="135"/>
      <c r="H382" s="135"/>
      <c r="I382" s="135"/>
      <c r="J382" s="112"/>
      <c r="K382" s="163"/>
    </row>
    <row r="383" spans="1:11" s="150" customFormat="1" ht="14.1" customHeight="1">
      <c r="C383" s="174" t="s">
        <v>131</v>
      </c>
      <c r="D383" s="151"/>
      <c r="E383" s="139"/>
      <c r="F383" s="135"/>
      <c r="G383" s="135"/>
      <c r="H383" s="135"/>
      <c r="I383" s="135"/>
      <c r="J383" s="112"/>
      <c r="K383" s="163"/>
    </row>
    <row r="384" spans="1:11" s="150" customFormat="1" ht="14.1" customHeight="1">
      <c r="C384" s="146" t="s">
        <v>355</v>
      </c>
      <c r="D384" s="151"/>
      <c r="E384" s="139"/>
      <c r="F384" s="135"/>
      <c r="G384" s="135"/>
      <c r="H384" s="135"/>
      <c r="I384" s="135"/>
      <c r="J384" s="112"/>
      <c r="K384" s="163"/>
    </row>
    <row r="385" spans="3:11" s="150" customFormat="1" ht="14.1" customHeight="1">
      <c r="C385" s="146" t="s">
        <v>297</v>
      </c>
      <c r="D385" s="151"/>
      <c r="E385" s="139"/>
      <c r="F385" s="135"/>
      <c r="G385" s="135"/>
      <c r="H385" s="135"/>
      <c r="I385" s="135"/>
      <c r="J385" s="112"/>
      <c r="K385" s="163"/>
    </row>
    <row r="386" spans="3:11" s="150" customFormat="1" ht="14.1" customHeight="1">
      <c r="C386" s="146" t="s">
        <v>298</v>
      </c>
      <c r="D386" s="151"/>
      <c r="E386" s="139"/>
      <c r="F386" s="135"/>
      <c r="G386" s="135"/>
      <c r="H386" s="135"/>
      <c r="I386" s="135"/>
      <c r="J386" s="112"/>
      <c r="K386" s="163"/>
    </row>
    <row r="387" spans="3:11" s="150" customFormat="1" ht="14.1" customHeight="1">
      <c r="C387" s="146" t="s">
        <v>549</v>
      </c>
      <c r="D387" s="151"/>
      <c r="E387" s="139"/>
      <c r="F387" s="135"/>
      <c r="G387" s="135"/>
      <c r="H387" s="135"/>
      <c r="I387" s="135"/>
      <c r="J387" s="112"/>
      <c r="K387" s="163"/>
    </row>
    <row r="388" spans="3:11" s="150" customFormat="1" ht="14.1" customHeight="1">
      <c r="C388" s="146" t="s">
        <v>358</v>
      </c>
      <c r="D388" s="151"/>
      <c r="E388" s="139"/>
      <c r="F388" s="135"/>
      <c r="G388" s="135"/>
      <c r="H388" s="135"/>
      <c r="I388" s="135"/>
      <c r="J388" s="112"/>
      <c r="K388" s="163"/>
    </row>
    <row r="389" spans="3:11" s="150" customFormat="1" ht="14.1" customHeight="1">
      <c r="C389" s="146" t="s">
        <v>550</v>
      </c>
      <c r="D389" s="151"/>
      <c r="E389" s="139"/>
      <c r="F389" s="135"/>
      <c r="G389" s="135"/>
      <c r="H389" s="135"/>
      <c r="I389" s="135"/>
      <c r="J389" s="112"/>
      <c r="K389" s="163"/>
    </row>
    <row r="390" spans="3:11" s="150" customFormat="1" ht="14.1" customHeight="1">
      <c r="C390" s="146" t="s">
        <v>551</v>
      </c>
      <c r="D390" s="151"/>
      <c r="E390" s="139"/>
      <c r="F390" s="135"/>
      <c r="G390" s="135"/>
      <c r="H390" s="135"/>
      <c r="I390" s="135"/>
      <c r="J390" s="112"/>
      <c r="K390" s="163"/>
    </row>
    <row r="391" spans="3:11" s="150" customFormat="1" ht="14.1" customHeight="1">
      <c r="C391" s="146" t="s">
        <v>552</v>
      </c>
      <c r="D391" s="151"/>
      <c r="E391" s="139"/>
      <c r="F391" s="135"/>
      <c r="G391" s="135"/>
      <c r="H391" s="135"/>
      <c r="I391" s="135"/>
      <c r="J391" s="112"/>
      <c r="K391" s="163"/>
    </row>
    <row r="392" spans="3:11" s="150" customFormat="1" ht="14.1" customHeight="1">
      <c r="C392" s="146" t="s">
        <v>307</v>
      </c>
      <c r="D392" s="151"/>
      <c r="E392" s="139"/>
      <c r="F392" s="135"/>
      <c r="G392" s="135"/>
      <c r="H392" s="135"/>
      <c r="I392" s="135"/>
      <c r="J392" s="112"/>
      <c r="K392" s="163"/>
    </row>
    <row r="393" spans="3:11" s="150" customFormat="1" ht="14.1" customHeight="1">
      <c r="C393" s="146" t="s">
        <v>553</v>
      </c>
      <c r="D393" s="151"/>
      <c r="E393" s="139"/>
      <c r="F393" s="135"/>
      <c r="G393" s="135"/>
      <c r="H393" s="135"/>
      <c r="I393" s="135"/>
      <c r="J393" s="112"/>
      <c r="K393" s="163"/>
    </row>
    <row r="394" spans="3:11" s="150" customFormat="1" ht="14.1" customHeight="1">
      <c r="C394" s="146" t="s">
        <v>355</v>
      </c>
      <c r="D394" s="151"/>
      <c r="E394" s="139"/>
      <c r="F394" s="135"/>
      <c r="G394" s="135"/>
      <c r="H394" s="135"/>
      <c r="I394" s="135"/>
      <c r="J394" s="112"/>
      <c r="K394" s="163"/>
    </row>
    <row r="395" spans="3:11" s="150" customFormat="1" ht="14.1" customHeight="1">
      <c r="C395" s="174" t="s">
        <v>132</v>
      </c>
      <c r="D395" s="151"/>
      <c r="E395" s="139"/>
      <c r="F395" s="135"/>
      <c r="G395" s="135"/>
      <c r="H395" s="135"/>
      <c r="I395" s="135"/>
      <c r="J395" s="112"/>
      <c r="K395" s="163"/>
    </row>
    <row r="396" spans="3:11" s="150" customFormat="1" ht="14.1" customHeight="1">
      <c r="C396" s="146" t="s">
        <v>355</v>
      </c>
      <c r="D396" s="151"/>
      <c r="E396" s="139"/>
      <c r="F396" s="135"/>
      <c r="G396" s="135"/>
      <c r="H396" s="135"/>
      <c r="I396" s="135"/>
      <c r="J396" s="112"/>
      <c r="K396" s="163"/>
    </row>
    <row r="397" spans="3:11" s="150" customFormat="1" ht="14.1" customHeight="1">
      <c r="C397" s="146" t="s">
        <v>298</v>
      </c>
      <c r="D397" s="151"/>
      <c r="E397" s="139"/>
      <c r="F397" s="135"/>
      <c r="G397" s="135"/>
      <c r="H397" s="135"/>
      <c r="I397" s="135"/>
      <c r="J397" s="112"/>
      <c r="K397" s="163"/>
    </row>
    <row r="398" spans="3:11" s="150" customFormat="1" ht="14.1" customHeight="1">
      <c r="C398" s="146" t="s">
        <v>550</v>
      </c>
      <c r="D398" s="151"/>
      <c r="E398" s="139"/>
      <c r="F398" s="135"/>
      <c r="G398" s="135"/>
      <c r="H398" s="135"/>
      <c r="I398" s="135"/>
      <c r="J398" s="112"/>
      <c r="K398" s="163"/>
    </row>
    <row r="399" spans="3:11" s="150" customFormat="1" ht="14.1" customHeight="1">
      <c r="C399" s="146" t="s">
        <v>554</v>
      </c>
      <c r="D399" s="151"/>
      <c r="E399" s="139"/>
      <c r="F399" s="135"/>
      <c r="G399" s="135"/>
      <c r="H399" s="135"/>
      <c r="I399" s="135"/>
      <c r="J399" s="112"/>
      <c r="K399" s="163"/>
    </row>
    <row r="400" spans="3:11" s="150" customFormat="1" ht="14.1" customHeight="1">
      <c r="C400" s="146" t="s">
        <v>299</v>
      </c>
      <c r="D400" s="151"/>
      <c r="E400" s="139"/>
      <c r="F400" s="135"/>
      <c r="G400" s="135"/>
      <c r="H400" s="135"/>
      <c r="I400" s="135"/>
      <c r="J400" s="112"/>
      <c r="K400" s="163"/>
    </row>
    <row r="401" spans="1:11" s="150" customFormat="1" ht="14.1" customHeight="1">
      <c r="C401" s="146" t="s">
        <v>297</v>
      </c>
      <c r="D401" s="151"/>
      <c r="E401" s="139"/>
      <c r="F401" s="135"/>
      <c r="G401" s="135"/>
      <c r="H401" s="135"/>
      <c r="I401" s="135"/>
      <c r="J401" s="112"/>
      <c r="K401" s="163"/>
    </row>
    <row r="402" spans="1:11" s="150" customFormat="1" ht="14.1" customHeight="1">
      <c r="C402" s="146" t="s">
        <v>355</v>
      </c>
      <c r="D402" s="151"/>
      <c r="E402" s="139"/>
      <c r="F402" s="135"/>
      <c r="G402" s="135"/>
      <c r="H402" s="135"/>
      <c r="I402" s="135"/>
      <c r="J402" s="112"/>
      <c r="K402" s="163"/>
    </row>
    <row r="403" spans="1:11" s="150" customFormat="1" ht="14.1" customHeight="1">
      <c r="C403" s="146" t="s">
        <v>300</v>
      </c>
      <c r="D403" s="151"/>
      <c r="E403" s="139"/>
      <c r="F403" s="135"/>
      <c r="G403" s="135"/>
      <c r="H403" s="135"/>
      <c r="I403" s="135"/>
      <c r="J403" s="112"/>
      <c r="K403" s="163"/>
    </row>
    <row r="404" spans="1:11" s="150" customFormat="1" ht="14.1" customHeight="1">
      <c r="C404" s="167" t="s">
        <v>112</v>
      </c>
      <c r="D404" s="151"/>
      <c r="E404" s="139"/>
      <c r="F404" s="135"/>
      <c r="G404" s="135"/>
      <c r="H404" s="135"/>
      <c r="I404" s="135"/>
      <c r="J404" s="112"/>
      <c r="K404" s="163"/>
    </row>
    <row r="405" spans="1:11" s="150" customFormat="1" ht="14.1" customHeight="1">
      <c r="C405" s="167" t="s">
        <v>308</v>
      </c>
      <c r="D405" s="161"/>
      <c r="E405" s="162"/>
      <c r="F405" s="135"/>
      <c r="G405" s="160"/>
      <c r="H405" s="160"/>
      <c r="I405" s="160"/>
      <c r="J405" s="112"/>
      <c r="K405" s="163"/>
    </row>
    <row r="406" spans="1:11" s="150" customFormat="1" ht="14.1" customHeight="1">
      <c r="A406" s="158" t="s">
        <v>555</v>
      </c>
      <c r="B406" s="146" t="s">
        <v>227</v>
      </c>
      <c r="C406" s="146" t="s">
        <v>556</v>
      </c>
      <c r="D406" s="161" t="s">
        <v>79</v>
      </c>
      <c r="E406" s="162">
        <v>2</v>
      </c>
      <c r="F406" s="135">
        <v>0</v>
      </c>
      <c r="G406" s="160">
        <f>E406*F406</f>
        <v>0</v>
      </c>
      <c r="H406" s="160">
        <v>0</v>
      </c>
      <c r="I406" s="160">
        <f>E406*H406</f>
        <v>0</v>
      </c>
      <c r="J406" s="112"/>
      <c r="K406" s="163"/>
    </row>
    <row r="407" spans="1:11" s="150" customFormat="1" ht="14.1" customHeight="1">
      <c r="A407" s="158" t="s">
        <v>559</v>
      </c>
      <c r="B407" s="146" t="s">
        <v>228</v>
      </c>
      <c r="C407" s="146" t="s">
        <v>558</v>
      </c>
      <c r="D407" s="161" t="s">
        <v>79</v>
      </c>
      <c r="E407" s="162">
        <v>4</v>
      </c>
      <c r="F407" s="135">
        <v>0</v>
      </c>
      <c r="G407" s="160">
        <f t="shared" ref="G407" si="106">E407*F407</f>
        <v>0</v>
      </c>
      <c r="H407" s="160">
        <v>0</v>
      </c>
      <c r="I407" s="160">
        <f t="shared" ref="I407" si="107">E407*H407</f>
        <v>0</v>
      </c>
      <c r="J407" s="112"/>
      <c r="K407" s="163"/>
    </row>
    <row r="408" spans="1:11" s="150" customFormat="1" ht="14.1" customHeight="1">
      <c r="C408" s="146" t="s">
        <v>314</v>
      </c>
      <c r="D408" s="161"/>
      <c r="E408" s="162"/>
      <c r="F408" s="135"/>
      <c r="G408" s="160"/>
      <c r="H408" s="160"/>
      <c r="I408" s="160"/>
      <c r="J408" s="112"/>
      <c r="K408" s="163"/>
    </row>
    <row r="409" spans="1:11" s="150" customFormat="1" ht="14.1" customHeight="1">
      <c r="C409" s="146" t="s">
        <v>557</v>
      </c>
      <c r="D409" s="161"/>
      <c r="E409" s="162"/>
      <c r="F409" s="135"/>
      <c r="G409" s="160"/>
      <c r="H409" s="160"/>
      <c r="I409" s="160"/>
      <c r="J409" s="112"/>
      <c r="K409" s="163"/>
    </row>
    <row r="410" spans="1:11" s="150" customFormat="1" ht="14.1" customHeight="1">
      <c r="A410" s="158" t="s">
        <v>561</v>
      </c>
      <c r="B410" s="146" t="s">
        <v>229</v>
      </c>
      <c r="C410" s="159" t="s">
        <v>560</v>
      </c>
      <c r="D410" s="161" t="s">
        <v>79</v>
      </c>
      <c r="E410" s="162">
        <v>2</v>
      </c>
      <c r="F410" s="135">
        <v>0</v>
      </c>
      <c r="G410" s="160">
        <f>E410*F410</f>
        <v>0</v>
      </c>
      <c r="H410" s="135">
        <v>0</v>
      </c>
      <c r="I410" s="160">
        <f>E410*H410</f>
        <v>0</v>
      </c>
      <c r="J410" s="112"/>
      <c r="K410" s="163"/>
    </row>
    <row r="411" spans="1:11" s="150" customFormat="1" ht="14.1" customHeight="1">
      <c r="C411" s="146" t="s">
        <v>317</v>
      </c>
      <c r="D411" s="161"/>
      <c r="E411" s="162"/>
      <c r="F411" s="135"/>
      <c r="G411" s="160"/>
      <c r="H411" s="135"/>
      <c r="I411" s="160"/>
      <c r="J411" s="112"/>
      <c r="K411" s="163"/>
    </row>
    <row r="412" spans="1:11" s="150" customFormat="1" ht="14.1" customHeight="1">
      <c r="A412" s="158" t="s">
        <v>562</v>
      </c>
      <c r="B412" s="146" t="s">
        <v>230</v>
      </c>
      <c r="C412" s="146" t="s">
        <v>565</v>
      </c>
      <c r="D412" s="161" t="s">
        <v>79</v>
      </c>
      <c r="E412" s="162">
        <v>5</v>
      </c>
      <c r="F412" s="135">
        <v>0</v>
      </c>
      <c r="G412" s="160">
        <f>E412*F412</f>
        <v>0</v>
      </c>
      <c r="H412" s="135">
        <v>0</v>
      </c>
      <c r="I412" s="160">
        <f>E412*H412</f>
        <v>0</v>
      </c>
      <c r="J412" s="112"/>
      <c r="K412" s="163"/>
    </row>
    <row r="413" spans="1:11" s="150" customFormat="1" ht="14.1" customHeight="1">
      <c r="A413" s="158" t="s">
        <v>564</v>
      </c>
      <c r="B413" s="146" t="s">
        <v>231</v>
      </c>
      <c r="C413" s="146" t="s">
        <v>443</v>
      </c>
      <c r="D413" s="161" t="s">
        <v>79</v>
      </c>
      <c r="E413" s="162">
        <v>5</v>
      </c>
      <c r="F413" s="135">
        <v>0</v>
      </c>
      <c r="G413" s="160">
        <f>E413*F413</f>
        <v>0</v>
      </c>
      <c r="H413" s="135">
        <v>0</v>
      </c>
      <c r="I413" s="160">
        <f>E413*H413</f>
        <v>0</v>
      </c>
      <c r="J413" s="112"/>
      <c r="K413" s="163"/>
    </row>
    <row r="414" spans="1:11" s="150" customFormat="1" ht="14.1" customHeight="1">
      <c r="A414" s="158" t="s">
        <v>563</v>
      </c>
      <c r="B414" s="146" t="s">
        <v>232</v>
      </c>
      <c r="C414" s="146" t="s">
        <v>567</v>
      </c>
      <c r="D414" s="161" t="s">
        <v>79</v>
      </c>
      <c r="E414" s="162">
        <v>5</v>
      </c>
      <c r="F414" s="135">
        <v>0</v>
      </c>
      <c r="G414" s="160">
        <f>E414*F414</f>
        <v>0</v>
      </c>
      <c r="H414" s="135">
        <v>0</v>
      </c>
      <c r="I414" s="160">
        <f>E414*H414</f>
        <v>0</v>
      </c>
      <c r="J414" s="112"/>
      <c r="K414" s="163"/>
    </row>
    <row r="415" spans="1:11" s="150" customFormat="1" ht="14.1" customHeight="1">
      <c r="A415" s="158" t="s">
        <v>566</v>
      </c>
      <c r="B415" s="146" t="s">
        <v>233</v>
      </c>
      <c r="C415" s="146" t="s">
        <v>481</v>
      </c>
      <c r="D415" s="161" t="s">
        <v>79</v>
      </c>
      <c r="E415" s="162">
        <v>5</v>
      </c>
      <c r="F415" s="135">
        <v>0</v>
      </c>
      <c r="G415" s="160">
        <f>E415*F415</f>
        <v>0</v>
      </c>
      <c r="H415" s="135">
        <v>0</v>
      </c>
      <c r="I415" s="160">
        <f>E415*H415</f>
        <v>0</v>
      </c>
      <c r="J415" s="112"/>
      <c r="K415" s="163"/>
    </row>
    <row r="416" spans="1:11" s="150" customFormat="1" ht="14.1" customHeight="1">
      <c r="A416" s="158" t="s">
        <v>570</v>
      </c>
      <c r="B416" s="146" t="s">
        <v>569</v>
      </c>
      <c r="C416" s="146" t="s">
        <v>568</v>
      </c>
      <c r="D416" s="151" t="s">
        <v>79</v>
      </c>
      <c r="E416" s="139">
        <v>8</v>
      </c>
      <c r="F416" s="135">
        <v>0</v>
      </c>
      <c r="G416" s="160">
        <f t="shared" ref="G416:G417" si="108">E416*F416</f>
        <v>0</v>
      </c>
      <c r="H416" s="135">
        <v>0</v>
      </c>
      <c r="I416" s="160">
        <f t="shared" ref="I416:I417" si="109">E416*H416</f>
        <v>0</v>
      </c>
      <c r="J416" s="112"/>
      <c r="K416" s="163"/>
    </row>
    <row r="417" spans="1:11" s="150" customFormat="1" ht="14.1" customHeight="1">
      <c r="A417" s="158" t="s">
        <v>573</v>
      </c>
      <c r="B417" s="146" t="s">
        <v>572</v>
      </c>
      <c r="C417" s="146" t="s">
        <v>382</v>
      </c>
      <c r="D417" s="161" t="s">
        <v>79</v>
      </c>
      <c r="E417" s="162">
        <v>8</v>
      </c>
      <c r="F417" s="135">
        <v>0</v>
      </c>
      <c r="G417" s="160">
        <f t="shared" si="108"/>
        <v>0</v>
      </c>
      <c r="H417" s="135">
        <v>0</v>
      </c>
      <c r="I417" s="160">
        <f t="shared" si="109"/>
        <v>0</v>
      </c>
      <c r="J417" s="112"/>
      <c r="K417" s="163"/>
    </row>
    <row r="418" spans="1:11" s="150" customFormat="1" ht="14.1" customHeight="1">
      <c r="C418" s="146" t="s">
        <v>375</v>
      </c>
      <c r="D418" s="161"/>
      <c r="E418" s="162"/>
      <c r="F418" s="135"/>
      <c r="G418" s="160"/>
      <c r="H418" s="135"/>
      <c r="I418" s="160"/>
      <c r="J418" s="112"/>
      <c r="K418" s="163"/>
    </row>
    <row r="419" spans="1:11" s="150" customFormat="1" ht="14.1" customHeight="1">
      <c r="C419" s="146" t="s">
        <v>376</v>
      </c>
      <c r="D419" s="161"/>
      <c r="E419" s="162"/>
      <c r="F419" s="135"/>
      <c r="G419" s="160"/>
      <c r="H419" s="135"/>
      <c r="I419" s="160"/>
      <c r="J419" s="112"/>
      <c r="K419" s="163"/>
    </row>
    <row r="420" spans="1:11" s="150" customFormat="1" ht="14.1" customHeight="1">
      <c r="A420" s="158" t="s">
        <v>571</v>
      </c>
      <c r="B420" s="146" t="s">
        <v>575</v>
      </c>
      <c r="C420" s="146" t="s">
        <v>134</v>
      </c>
      <c r="D420" s="151" t="s">
        <v>79</v>
      </c>
      <c r="E420" s="139">
        <v>2</v>
      </c>
      <c r="F420" s="135">
        <v>0</v>
      </c>
      <c r="G420" s="160">
        <f t="shared" ref="G420" si="110">E420*F420</f>
        <v>0</v>
      </c>
      <c r="H420" s="135">
        <v>0</v>
      </c>
      <c r="I420" s="160">
        <f t="shared" ref="I420" si="111">E420*H420</f>
        <v>0</v>
      </c>
      <c r="J420" s="112"/>
      <c r="K420" s="163"/>
    </row>
    <row r="421" spans="1:11" s="150" customFormat="1" ht="14.1" customHeight="1">
      <c r="A421" s="158" t="s">
        <v>576</v>
      </c>
      <c r="B421" s="146" t="s">
        <v>577</v>
      </c>
      <c r="C421" s="146" t="s">
        <v>574</v>
      </c>
      <c r="D421" s="151" t="s">
        <v>79</v>
      </c>
      <c r="E421" s="139">
        <v>4</v>
      </c>
      <c r="F421" s="135">
        <v>0</v>
      </c>
      <c r="G421" s="160">
        <f t="shared" ref="G421" si="112">E421*F421</f>
        <v>0</v>
      </c>
      <c r="H421" s="135">
        <v>0</v>
      </c>
      <c r="I421" s="160">
        <f t="shared" ref="I421" si="113">E421*H421</f>
        <v>0</v>
      </c>
      <c r="J421" s="112"/>
      <c r="K421" s="163"/>
    </row>
    <row r="422" spans="1:11" s="150" customFormat="1" ht="14.1" customHeight="1">
      <c r="A422" s="158" t="s">
        <v>578</v>
      </c>
      <c r="B422" s="146" t="s">
        <v>579</v>
      </c>
      <c r="C422" s="146" t="s">
        <v>136</v>
      </c>
      <c r="D422" s="151" t="s">
        <v>79</v>
      </c>
      <c r="E422" s="139">
        <v>2</v>
      </c>
      <c r="F422" s="135">
        <v>0</v>
      </c>
      <c r="G422" s="160">
        <f t="shared" ref="G422:G427" si="114">E422*F422</f>
        <v>0</v>
      </c>
      <c r="H422" s="135">
        <v>0</v>
      </c>
      <c r="I422" s="160">
        <f t="shared" ref="I422:I427" si="115">E422*H422</f>
        <v>0</v>
      </c>
      <c r="J422" s="112"/>
      <c r="K422" s="163"/>
    </row>
    <row r="423" spans="1:11" s="150" customFormat="1" ht="14.1" customHeight="1">
      <c r="A423" s="158" t="s">
        <v>580</v>
      </c>
      <c r="B423" s="146" t="s">
        <v>581</v>
      </c>
      <c r="C423" s="146" t="s">
        <v>137</v>
      </c>
      <c r="D423" s="151" t="s">
        <v>79</v>
      </c>
      <c r="E423" s="139">
        <v>2</v>
      </c>
      <c r="F423" s="135">
        <v>0</v>
      </c>
      <c r="G423" s="160">
        <f t="shared" si="114"/>
        <v>0</v>
      </c>
      <c r="H423" s="135">
        <v>0</v>
      </c>
      <c r="I423" s="160">
        <f t="shared" si="115"/>
        <v>0</v>
      </c>
      <c r="J423" s="112"/>
      <c r="K423" s="163"/>
    </row>
    <row r="424" spans="1:11" s="150" customFormat="1" ht="14.1" customHeight="1">
      <c r="A424" s="158" t="s">
        <v>582</v>
      </c>
      <c r="B424" s="146" t="s">
        <v>583</v>
      </c>
      <c r="C424" s="146" t="s">
        <v>138</v>
      </c>
      <c r="D424" s="151" t="s">
        <v>79</v>
      </c>
      <c r="E424" s="139">
        <v>6</v>
      </c>
      <c r="F424" s="135">
        <v>0</v>
      </c>
      <c r="G424" s="160">
        <f t="shared" si="114"/>
        <v>0</v>
      </c>
      <c r="H424" s="135">
        <v>0</v>
      </c>
      <c r="I424" s="160">
        <f t="shared" si="115"/>
        <v>0</v>
      </c>
      <c r="J424" s="112"/>
      <c r="K424" s="163"/>
    </row>
    <row r="425" spans="1:11" s="150" customFormat="1" ht="14.1" customHeight="1">
      <c r="A425" s="158" t="s">
        <v>584</v>
      </c>
      <c r="B425" s="146" t="s">
        <v>585</v>
      </c>
      <c r="C425" s="146" t="s">
        <v>139</v>
      </c>
      <c r="D425" s="151" t="s">
        <v>79</v>
      </c>
      <c r="E425" s="139">
        <v>1</v>
      </c>
      <c r="F425" s="135">
        <v>0</v>
      </c>
      <c r="G425" s="160">
        <f t="shared" si="114"/>
        <v>0</v>
      </c>
      <c r="H425" s="135">
        <v>0</v>
      </c>
      <c r="I425" s="160">
        <f t="shared" si="115"/>
        <v>0</v>
      </c>
      <c r="J425" s="112"/>
      <c r="K425" s="163"/>
    </row>
    <row r="426" spans="1:11" s="150" customFormat="1" ht="14.1" customHeight="1">
      <c r="A426" s="158" t="s">
        <v>586</v>
      </c>
      <c r="B426" s="146" t="s">
        <v>587</v>
      </c>
      <c r="C426" s="146" t="s">
        <v>199</v>
      </c>
      <c r="D426" s="161" t="s">
        <v>79</v>
      </c>
      <c r="E426" s="162">
        <v>1</v>
      </c>
      <c r="F426" s="160">
        <v>0</v>
      </c>
      <c r="G426" s="135">
        <f t="shared" si="114"/>
        <v>0</v>
      </c>
      <c r="H426" s="160">
        <v>0</v>
      </c>
      <c r="I426" s="135">
        <f t="shared" si="115"/>
        <v>0</v>
      </c>
      <c r="J426" s="112"/>
      <c r="K426" s="163"/>
    </row>
    <row r="427" spans="1:11" s="150" customFormat="1" ht="14.1" customHeight="1">
      <c r="A427" s="158" t="s">
        <v>588</v>
      </c>
      <c r="B427" s="146" t="s">
        <v>589</v>
      </c>
      <c r="C427" s="146" t="s">
        <v>590</v>
      </c>
      <c r="D427" s="161" t="s">
        <v>79</v>
      </c>
      <c r="E427" s="162">
        <v>1</v>
      </c>
      <c r="F427" s="160">
        <v>0</v>
      </c>
      <c r="G427" s="135">
        <f t="shared" si="114"/>
        <v>0</v>
      </c>
      <c r="H427" s="160">
        <v>0</v>
      </c>
      <c r="I427" s="135">
        <f t="shared" si="115"/>
        <v>0</v>
      </c>
      <c r="J427" s="112"/>
      <c r="K427" s="163"/>
    </row>
    <row r="428" spans="1:11" s="150" customFormat="1" ht="14.1" customHeight="1">
      <c r="A428" s="158"/>
      <c r="C428" s="146"/>
      <c r="D428" s="151"/>
      <c r="E428" s="139"/>
      <c r="F428" s="135"/>
      <c r="G428" s="135"/>
      <c r="H428" s="135"/>
      <c r="I428" s="135"/>
      <c r="K428" s="138"/>
    </row>
    <row r="429" spans="1:11" s="150" customFormat="1" ht="14.1" customHeight="1">
      <c r="A429" s="158"/>
      <c r="B429" s="146" t="s">
        <v>1164</v>
      </c>
      <c r="C429" s="159" t="s">
        <v>1122</v>
      </c>
      <c r="D429" s="161" t="s">
        <v>113</v>
      </c>
      <c r="E429" s="139">
        <v>70</v>
      </c>
      <c r="F429" s="135">
        <v>0</v>
      </c>
      <c r="G429" s="135">
        <f>E429*F429</f>
        <v>0</v>
      </c>
      <c r="H429" s="135">
        <v>0</v>
      </c>
      <c r="I429" s="160">
        <f>E429*H429</f>
        <v>0</v>
      </c>
      <c r="J429" s="112"/>
      <c r="K429" s="163"/>
    </row>
    <row r="430" spans="1:11" s="150" customFormat="1" ht="14.1" customHeight="1">
      <c r="A430" s="158"/>
      <c r="C430" s="159" t="s">
        <v>1129</v>
      </c>
      <c r="D430" s="161"/>
      <c r="E430" s="139"/>
      <c r="F430" s="160"/>
      <c r="G430" s="160"/>
      <c r="H430" s="160"/>
      <c r="I430" s="160"/>
      <c r="J430" s="112"/>
      <c r="K430" s="163"/>
    </row>
    <row r="431" spans="1:11" s="150" customFormat="1" ht="14.1" customHeight="1">
      <c r="A431" s="158"/>
      <c r="B431" s="146" t="s">
        <v>1165</v>
      </c>
      <c r="C431" s="146" t="s">
        <v>115</v>
      </c>
      <c r="D431" s="151" t="s">
        <v>113</v>
      </c>
      <c r="E431" s="139">
        <v>80</v>
      </c>
      <c r="F431" s="135">
        <v>0</v>
      </c>
      <c r="G431" s="135">
        <f>E431*F431</f>
        <v>0</v>
      </c>
      <c r="H431" s="135">
        <v>0</v>
      </c>
      <c r="I431" s="135">
        <f>E431*H431</f>
        <v>0</v>
      </c>
      <c r="J431" s="112"/>
      <c r="K431" s="163"/>
    </row>
    <row r="432" spans="1:11" s="150" customFormat="1" ht="14.1" customHeight="1">
      <c r="A432" s="158"/>
      <c r="C432" s="146" t="s">
        <v>96</v>
      </c>
      <c r="D432" s="151"/>
      <c r="E432" s="139"/>
      <c r="F432" s="135"/>
      <c r="G432" s="135"/>
      <c r="H432" s="135"/>
      <c r="I432" s="135"/>
      <c r="J432" s="112"/>
      <c r="K432" s="163"/>
    </row>
    <row r="433" spans="1:11" s="150" customFormat="1" ht="14.1" customHeight="1">
      <c r="A433" s="158"/>
      <c r="C433" s="146" t="s">
        <v>114</v>
      </c>
      <c r="D433" s="151"/>
      <c r="E433" s="139"/>
      <c r="F433" s="135"/>
      <c r="G433" s="135"/>
      <c r="H433" s="135"/>
      <c r="I433" s="135"/>
      <c r="J433" s="112"/>
      <c r="K433" s="163"/>
    </row>
    <row r="434" spans="1:11" s="150" customFormat="1" ht="14.1" customHeight="1">
      <c r="A434" s="158"/>
      <c r="B434" s="146" t="s">
        <v>1166</v>
      </c>
      <c r="C434" s="147" t="s">
        <v>143</v>
      </c>
      <c r="D434" s="145" t="s">
        <v>87</v>
      </c>
      <c r="E434" s="139">
        <v>21</v>
      </c>
      <c r="F434" s="135">
        <v>0</v>
      </c>
      <c r="G434" s="135">
        <f t="shared" ref="G434:G442" si="116">E434*F434</f>
        <v>0</v>
      </c>
      <c r="H434" s="135">
        <v>0</v>
      </c>
      <c r="I434" s="135">
        <f t="shared" ref="I434:I442" si="117">E434*H434</f>
        <v>0</v>
      </c>
      <c r="J434" s="112"/>
      <c r="K434" s="163"/>
    </row>
    <row r="435" spans="1:11" s="150" customFormat="1" ht="14.1" customHeight="1">
      <c r="A435" s="158"/>
      <c r="B435" s="146" t="s">
        <v>1167</v>
      </c>
      <c r="C435" s="147" t="s">
        <v>144</v>
      </c>
      <c r="D435" s="145" t="s">
        <v>87</v>
      </c>
      <c r="E435" s="139">
        <v>155</v>
      </c>
      <c r="F435" s="135">
        <v>0</v>
      </c>
      <c r="G435" s="135">
        <f t="shared" si="116"/>
        <v>0</v>
      </c>
      <c r="H435" s="135">
        <v>0</v>
      </c>
      <c r="I435" s="135">
        <f t="shared" si="117"/>
        <v>0</v>
      </c>
      <c r="J435" s="112"/>
      <c r="K435" s="163"/>
    </row>
    <row r="436" spans="1:11" s="150" customFormat="1" ht="14.1" customHeight="1">
      <c r="A436" s="158"/>
      <c r="B436" s="146" t="s">
        <v>1168</v>
      </c>
      <c r="C436" s="147" t="s">
        <v>124</v>
      </c>
      <c r="D436" s="145" t="s">
        <v>87</v>
      </c>
      <c r="E436" s="139">
        <v>12</v>
      </c>
      <c r="F436" s="135">
        <v>0</v>
      </c>
      <c r="G436" s="135">
        <f t="shared" si="116"/>
        <v>0</v>
      </c>
      <c r="H436" s="135">
        <v>0</v>
      </c>
      <c r="I436" s="135">
        <f t="shared" si="117"/>
        <v>0</v>
      </c>
      <c r="J436" s="112"/>
      <c r="K436" s="163"/>
    </row>
    <row r="437" spans="1:11" s="150" customFormat="1" ht="14.1" customHeight="1">
      <c r="A437" s="158"/>
      <c r="B437" s="146" t="s">
        <v>1169</v>
      </c>
      <c r="C437" s="147" t="s">
        <v>125</v>
      </c>
      <c r="D437" s="145" t="s">
        <v>87</v>
      </c>
      <c r="E437" s="139">
        <v>12</v>
      </c>
      <c r="F437" s="135">
        <v>0</v>
      </c>
      <c r="G437" s="135">
        <f t="shared" si="116"/>
        <v>0</v>
      </c>
      <c r="H437" s="135">
        <v>0</v>
      </c>
      <c r="I437" s="135">
        <f t="shared" si="117"/>
        <v>0</v>
      </c>
    </row>
    <row r="438" spans="1:11" s="150" customFormat="1" ht="14.1" customHeight="1">
      <c r="A438" s="158"/>
      <c r="B438" s="146" t="s">
        <v>1170</v>
      </c>
      <c r="C438" s="146" t="s">
        <v>1141</v>
      </c>
      <c r="D438" s="161" t="s">
        <v>107</v>
      </c>
      <c r="E438" s="162">
        <v>2</v>
      </c>
      <c r="F438" s="160">
        <v>0</v>
      </c>
      <c r="G438" s="135">
        <f t="shared" si="116"/>
        <v>0</v>
      </c>
      <c r="H438" s="160">
        <v>0</v>
      </c>
      <c r="I438" s="135">
        <f t="shared" si="117"/>
        <v>0</v>
      </c>
      <c r="J438" s="112"/>
      <c r="K438" s="163"/>
    </row>
    <row r="439" spans="1:11" s="150" customFormat="1" ht="14.1" customHeight="1">
      <c r="A439" s="158"/>
      <c r="B439" s="146" t="s">
        <v>1171</v>
      </c>
      <c r="C439" s="146" t="s">
        <v>1130</v>
      </c>
      <c r="D439" s="161" t="s">
        <v>107</v>
      </c>
      <c r="E439" s="162">
        <v>1</v>
      </c>
      <c r="F439" s="160">
        <v>0</v>
      </c>
      <c r="G439" s="135">
        <f t="shared" si="116"/>
        <v>0</v>
      </c>
      <c r="H439" s="160">
        <v>0</v>
      </c>
      <c r="I439" s="135">
        <f t="shared" si="117"/>
        <v>0</v>
      </c>
      <c r="J439" s="112"/>
      <c r="K439" s="163"/>
    </row>
    <row r="440" spans="1:11" s="150" customFormat="1" ht="14.1" customHeight="1">
      <c r="A440" s="158"/>
      <c r="B440" s="146" t="s">
        <v>1172</v>
      </c>
      <c r="C440" s="146" t="s">
        <v>187</v>
      </c>
      <c r="D440" s="161" t="s">
        <v>107</v>
      </c>
      <c r="E440" s="162">
        <v>1</v>
      </c>
      <c r="F440" s="160">
        <v>0</v>
      </c>
      <c r="G440" s="135">
        <f t="shared" si="116"/>
        <v>0</v>
      </c>
      <c r="H440" s="160">
        <v>0</v>
      </c>
      <c r="I440" s="135">
        <f t="shared" si="117"/>
        <v>0</v>
      </c>
      <c r="J440" s="112"/>
      <c r="K440" s="163"/>
    </row>
    <row r="441" spans="1:11" s="150" customFormat="1" ht="14.1" customHeight="1">
      <c r="A441" s="158"/>
      <c r="B441" s="146" t="s">
        <v>1173</v>
      </c>
      <c r="C441" s="146" t="s">
        <v>126</v>
      </c>
      <c r="D441" s="161" t="s">
        <v>107</v>
      </c>
      <c r="E441" s="162">
        <v>2</v>
      </c>
      <c r="F441" s="160">
        <v>0</v>
      </c>
      <c r="G441" s="135">
        <f t="shared" si="116"/>
        <v>0</v>
      </c>
      <c r="H441" s="160">
        <v>0</v>
      </c>
      <c r="I441" s="135">
        <f t="shared" si="117"/>
        <v>0</v>
      </c>
      <c r="J441" s="112"/>
      <c r="K441" s="163"/>
    </row>
    <row r="442" spans="1:11" s="150" customFormat="1" ht="14.1" customHeight="1">
      <c r="A442" s="158"/>
      <c r="B442" s="146" t="s">
        <v>1174</v>
      </c>
      <c r="C442" s="147" t="s">
        <v>1123</v>
      </c>
      <c r="D442" s="151" t="s">
        <v>113</v>
      </c>
      <c r="E442" s="139">
        <v>45</v>
      </c>
      <c r="F442" s="135">
        <v>0</v>
      </c>
      <c r="G442" s="135">
        <f t="shared" si="116"/>
        <v>0</v>
      </c>
      <c r="H442" s="135">
        <v>0</v>
      </c>
      <c r="I442" s="135">
        <f t="shared" si="117"/>
        <v>0</v>
      </c>
      <c r="J442" s="112"/>
      <c r="K442" s="163"/>
    </row>
    <row r="443" spans="1:11" s="150" customFormat="1" ht="14.1" customHeight="1">
      <c r="A443" s="158"/>
      <c r="C443" s="146" t="s">
        <v>1124</v>
      </c>
      <c r="D443" s="151"/>
      <c r="E443" s="139"/>
      <c r="F443" s="135"/>
      <c r="G443" s="135"/>
      <c r="H443" s="135"/>
      <c r="I443" s="135"/>
      <c r="K443" s="138"/>
    </row>
    <row r="444" spans="1:11" s="150" customFormat="1" ht="14.1" customHeight="1">
      <c r="A444" s="152"/>
      <c r="B444" s="146"/>
      <c r="C444" s="155" t="s">
        <v>548</v>
      </c>
      <c r="D444" s="149"/>
      <c r="E444" s="139"/>
      <c r="F444" s="135"/>
      <c r="G444" s="156">
        <f>SUM(G381:G443)</f>
        <v>0</v>
      </c>
      <c r="H444" s="156"/>
      <c r="I444" s="156">
        <f>SUM(I381:I443)</f>
        <v>0</v>
      </c>
      <c r="K444" s="148"/>
    </row>
    <row r="445" spans="1:11" s="150" customFormat="1" ht="9.9" customHeight="1">
      <c r="A445" s="152"/>
      <c r="B445" s="146"/>
      <c r="C445" s="153"/>
      <c r="D445" s="149"/>
      <c r="E445" s="139"/>
      <c r="F445" s="135"/>
      <c r="G445" s="135"/>
      <c r="H445" s="135"/>
      <c r="I445" s="135"/>
      <c r="K445" s="148"/>
    </row>
    <row r="446" spans="1:11" s="113" customFormat="1" ht="5.0999999999999996" customHeight="1">
      <c r="A446" s="116"/>
      <c r="B446" s="117"/>
      <c r="C446" s="142"/>
      <c r="D446" s="117"/>
      <c r="E446" s="117"/>
      <c r="F446" s="117"/>
      <c r="G446" s="117"/>
      <c r="H446" s="117"/>
      <c r="I446" s="118"/>
      <c r="K446" s="138"/>
    </row>
    <row r="447" spans="1:11" s="113" customFormat="1" ht="14.1" customHeight="1">
      <c r="A447" s="119" t="s">
        <v>591</v>
      </c>
      <c r="B447" s="114"/>
      <c r="C447" s="143"/>
      <c r="D447" s="114"/>
      <c r="E447" s="114"/>
      <c r="F447" s="114"/>
      <c r="G447" s="114"/>
      <c r="H447" s="114"/>
      <c r="I447" s="120"/>
      <c r="K447" s="148"/>
    </row>
    <row r="448" spans="1:11" s="113" customFormat="1" ht="5.0999999999999996" customHeight="1">
      <c r="A448" s="121"/>
      <c r="B448" s="115"/>
      <c r="C448" s="141"/>
      <c r="D448" s="115"/>
      <c r="E448" s="115"/>
      <c r="F448" s="115"/>
      <c r="G448" s="115"/>
      <c r="H448" s="115"/>
      <c r="I448" s="122"/>
      <c r="K448" s="148"/>
    </row>
    <row r="449" spans="1:11" s="150" customFormat="1" ht="14.1" customHeight="1">
      <c r="A449" s="158" t="s">
        <v>592</v>
      </c>
      <c r="B449" s="146" t="s">
        <v>157</v>
      </c>
      <c r="C449" s="146" t="s">
        <v>195</v>
      </c>
      <c r="D449" s="151" t="s">
        <v>79</v>
      </c>
      <c r="E449" s="139">
        <v>1</v>
      </c>
      <c r="F449" s="135">
        <v>0</v>
      </c>
      <c r="G449" s="135">
        <f>E449*F449</f>
        <v>0</v>
      </c>
      <c r="H449" s="135"/>
      <c r="I449" s="135"/>
      <c r="K449" s="138"/>
    </row>
    <row r="450" spans="1:11" s="150" customFormat="1" ht="14.1" customHeight="1">
      <c r="C450" s="146" t="s">
        <v>830</v>
      </c>
      <c r="D450" s="151"/>
      <c r="E450" s="139"/>
      <c r="F450" s="135"/>
      <c r="G450" s="135"/>
      <c r="H450" s="135"/>
      <c r="I450" s="135"/>
      <c r="K450" s="138"/>
    </row>
    <row r="451" spans="1:11" s="150" customFormat="1" ht="14.1" customHeight="1">
      <c r="A451" s="158"/>
      <c r="B451" s="146"/>
      <c r="C451" s="146" t="s">
        <v>196</v>
      </c>
      <c r="D451" s="151"/>
      <c r="E451" s="139"/>
      <c r="F451" s="135"/>
      <c r="G451" s="135"/>
      <c r="H451" s="135"/>
      <c r="I451" s="135"/>
      <c r="K451" s="138"/>
    </row>
    <row r="452" spans="1:11" s="150" customFormat="1" ht="14.1" customHeight="1">
      <c r="A452" s="158" t="s">
        <v>593</v>
      </c>
      <c r="B452" s="146" t="s">
        <v>234</v>
      </c>
      <c r="C452" s="146" t="s">
        <v>347</v>
      </c>
      <c r="D452" s="151" t="s">
        <v>79</v>
      </c>
      <c r="E452" s="139">
        <v>1</v>
      </c>
      <c r="F452" s="135">
        <v>0</v>
      </c>
      <c r="G452" s="135">
        <f>E452*F452</f>
        <v>0</v>
      </c>
      <c r="H452" s="135">
        <v>0</v>
      </c>
      <c r="I452" s="135">
        <f>E452*H452</f>
        <v>0</v>
      </c>
      <c r="K452" s="138"/>
    </row>
    <row r="453" spans="1:11" s="150" customFormat="1" ht="14.1" customHeight="1">
      <c r="A453" s="158" t="s">
        <v>594</v>
      </c>
      <c r="B453" s="146" t="s">
        <v>235</v>
      </c>
      <c r="C453" s="146" t="s">
        <v>197</v>
      </c>
      <c r="D453" s="161" t="s">
        <v>79</v>
      </c>
      <c r="E453" s="162">
        <v>1</v>
      </c>
      <c r="F453" s="160">
        <v>0</v>
      </c>
      <c r="G453" s="135">
        <f>E453*F453</f>
        <v>0</v>
      </c>
      <c r="H453" s="135">
        <v>0</v>
      </c>
      <c r="I453" s="135">
        <f>E453*H453</f>
        <v>0</v>
      </c>
      <c r="J453" s="112"/>
      <c r="K453" s="163"/>
    </row>
    <row r="454" spans="1:11" s="150" customFormat="1" ht="14.1" customHeight="1">
      <c r="C454" s="146" t="s">
        <v>198</v>
      </c>
      <c r="D454" s="161"/>
      <c r="E454" s="162"/>
      <c r="F454" s="160"/>
      <c r="G454" s="135"/>
      <c r="H454" s="135"/>
      <c r="I454" s="135"/>
      <c r="J454" s="112"/>
      <c r="K454" s="163"/>
    </row>
    <row r="455" spans="1:11" s="150" customFormat="1" ht="14.1" customHeight="1">
      <c r="A455" s="158" t="s">
        <v>595</v>
      </c>
      <c r="B455" s="146" t="s">
        <v>236</v>
      </c>
      <c r="C455" s="146" t="s">
        <v>214</v>
      </c>
      <c r="D455" s="161" t="s">
        <v>79</v>
      </c>
      <c r="E455" s="162">
        <v>1</v>
      </c>
      <c r="F455" s="160">
        <v>0</v>
      </c>
      <c r="G455" s="135">
        <f>E455*F455</f>
        <v>0</v>
      </c>
      <c r="H455" s="135">
        <v>0</v>
      </c>
      <c r="I455" s="135">
        <f>E455*H455</f>
        <v>0</v>
      </c>
      <c r="J455" s="112"/>
      <c r="K455" s="163"/>
    </row>
    <row r="456" spans="1:11" s="150" customFormat="1" ht="14.1" customHeight="1">
      <c r="A456" s="158"/>
      <c r="C456" s="146"/>
      <c r="D456" s="151"/>
      <c r="E456" s="139"/>
      <c r="F456" s="135"/>
      <c r="G456" s="135"/>
      <c r="H456" s="135"/>
      <c r="I456" s="135"/>
      <c r="J456" s="112"/>
      <c r="K456" s="163"/>
    </row>
    <row r="457" spans="1:11" s="150" customFormat="1" ht="14.1" customHeight="1">
      <c r="A457" s="158"/>
      <c r="B457" s="146" t="s">
        <v>237</v>
      </c>
      <c r="C457" s="146" t="s">
        <v>148</v>
      </c>
      <c r="D457" s="151" t="s">
        <v>87</v>
      </c>
      <c r="E457" s="139">
        <v>10</v>
      </c>
      <c r="F457" s="135"/>
      <c r="G457" s="135"/>
      <c r="H457" s="135">
        <v>0</v>
      </c>
      <c r="I457" s="135">
        <f>E457*H457</f>
        <v>0</v>
      </c>
      <c r="J457" s="112"/>
      <c r="K457" s="163"/>
    </row>
    <row r="458" spans="1:11" s="150" customFormat="1" ht="14.1" customHeight="1">
      <c r="A458" s="158"/>
      <c r="C458" s="146" t="s">
        <v>149</v>
      </c>
      <c r="D458" s="151"/>
      <c r="E458" s="139"/>
      <c r="F458" s="135"/>
      <c r="G458" s="135"/>
      <c r="H458" s="135"/>
      <c r="I458" s="135"/>
      <c r="J458" s="112"/>
      <c r="K458" s="163"/>
    </row>
    <row r="459" spans="1:11" s="150" customFormat="1" ht="14.1" customHeight="1">
      <c r="A459" s="158"/>
      <c r="B459" s="146" t="s">
        <v>238</v>
      </c>
      <c r="C459" s="146" t="s">
        <v>351</v>
      </c>
      <c r="D459" s="151" t="s">
        <v>87</v>
      </c>
      <c r="E459" s="139">
        <v>1</v>
      </c>
      <c r="F459" s="135">
        <v>0</v>
      </c>
      <c r="G459" s="135">
        <f t="shared" ref="G459" si="118">E459*F459</f>
        <v>0</v>
      </c>
      <c r="H459" s="135">
        <v>0</v>
      </c>
      <c r="I459" s="135">
        <f>E459*H459</f>
        <v>0</v>
      </c>
      <c r="J459" s="112"/>
      <c r="K459" s="163"/>
    </row>
    <row r="460" spans="1:11" s="150" customFormat="1" ht="14.1" customHeight="1">
      <c r="A460" s="158"/>
      <c r="B460" s="146" t="s">
        <v>239</v>
      </c>
      <c r="C460" s="146" t="s">
        <v>151</v>
      </c>
      <c r="D460" s="151" t="s">
        <v>79</v>
      </c>
      <c r="E460" s="139">
        <v>1</v>
      </c>
      <c r="F460" s="135"/>
      <c r="G460" s="135"/>
      <c r="H460" s="135">
        <v>0</v>
      </c>
      <c r="I460" s="135">
        <f>E460*H460</f>
        <v>0</v>
      </c>
      <c r="J460" s="112"/>
      <c r="K460" s="163"/>
    </row>
    <row r="461" spans="1:11" s="150" customFormat="1" ht="14.1" customHeight="1">
      <c r="A461" s="152"/>
      <c r="B461" s="146"/>
      <c r="C461" s="155" t="s">
        <v>596</v>
      </c>
      <c r="D461" s="149"/>
      <c r="E461" s="139"/>
      <c r="F461" s="135"/>
      <c r="G461" s="156">
        <f>SUM(G449:G460)</f>
        <v>0</v>
      </c>
      <c r="H461" s="156"/>
      <c r="I461" s="156">
        <f>SUM(I449:I460)</f>
        <v>0</v>
      </c>
      <c r="K461" s="148"/>
    </row>
    <row r="462" spans="1:11" s="150" customFormat="1" ht="9.9" customHeight="1">
      <c r="A462" s="152"/>
      <c r="B462" s="146"/>
      <c r="C462" s="153"/>
      <c r="D462" s="149"/>
      <c r="E462" s="139"/>
      <c r="F462" s="135"/>
      <c r="G462" s="135"/>
      <c r="H462" s="135"/>
      <c r="I462" s="135"/>
      <c r="K462" s="148"/>
    </row>
    <row r="463" spans="1:11" s="113" customFormat="1" ht="5.0999999999999996" customHeight="1">
      <c r="A463" s="116"/>
      <c r="B463" s="117"/>
      <c r="C463" s="142"/>
      <c r="D463" s="117"/>
      <c r="E463" s="117"/>
      <c r="F463" s="117"/>
      <c r="G463" s="117"/>
      <c r="H463" s="117"/>
      <c r="I463" s="118"/>
      <c r="K463" s="138"/>
    </row>
    <row r="464" spans="1:11" s="113" customFormat="1" ht="14.1" customHeight="1">
      <c r="A464" s="119" t="s">
        <v>597</v>
      </c>
      <c r="B464" s="114"/>
      <c r="C464" s="143"/>
      <c r="D464" s="114"/>
      <c r="E464" s="114"/>
      <c r="F464" s="114"/>
      <c r="G464" s="114"/>
      <c r="H464" s="114"/>
      <c r="I464" s="120"/>
      <c r="K464" s="148"/>
    </row>
    <row r="465" spans="1:11" s="113" customFormat="1" ht="5.0999999999999996" customHeight="1">
      <c r="A465" s="121"/>
      <c r="B465" s="115"/>
      <c r="C465" s="141"/>
      <c r="D465" s="115"/>
      <c r="E465" s="115"/>
      <c r="F465" s="115"/>
      <c r="G465" s="115"/>
      <c r="H465" s="115"/>
      <c r="I465" s="122"/>
      <c r="K465" s="148"/>
    </row>
    <row r="466" spans="1:11" s="150" customFormat="1" ht="14.1" customHeight="1">
      <c r="A466" s="158" t="s">
        <v>609</v>
      </c>
      <c r="B466" s="146" t="s">
        <v>158</v>
      </c>
      <c r="C466" s="159" t="s">
        <v>606</v>
      </c>
      <c r="D466" s="161" t="s">
        <v>79</v>
      </c>
      <c r="E466" s="162">
        <v>1</v>
      </c>
      <c r="F466" s="160">
        <v>0</v>
      </c>
      <c r="G466" s="160">
        <f t="shared" ref="G466" si="119">E466*F466</f>
        <v>0</v>
      </c>
      <c r="H466" s="160">
        <v>0</v>
      </c>
      <c r="I466" s="160">
        <f t="shared" ref="I466" si="120">E466*H466</f>
        <v>0</v>
      </c>
      <c r="J466" s="112"/>
      <c r="K466" s="163"/>
    </row>
    <row r="467" spans="1:11" s="150" customFormat="1" ht="14.1" customHeight="1">
      <c r="C467" s="159" t="s">
        <v>599</v>
      </c>
      <c r="D467" s="161"/>
      <c r="E467" s="162"/>
      <c r="F467" s="160"/>
      <c r="G467" s="160"/>
      <c r="H467" s="160"/>
      <c r="I467" s="160"/>
      <c r="J467" s="112"/>
      <c r="K467" s="163"/>
    </row>
    <row r="468" spans="1:11" s="150" customFormat="1" ht="14.1" customHeight="1">
      <c r="C468" s="159" t="s">
        <v>607</v>
      </c>
      <c r="D468" s="151"/>
      <c r="E468" s="139"/>
      <c r="F468" s="135"/>
      <c r="G468" s="160"/>
      <c r="H468" s="135"/>
      <c r="I468" s="160"/>
      <c r="J468" s="112"/>
      <c r="K468" s="163"/>
    </row>
    <row r="469" spans="1:11" s="150" customFormat="1" ht="14.1" customHeight="1">
      <c r="A469" s="158" t="s">
        <v>611</v>
      </c>
      <c r="B469" s="146" t="s">
        <v>241</v>
      </c>
      <c r="C469" s="159" t="s">
        <v>600</v>
      </c>
      <c r="D469" s="161" t="s">
        <v>79</v>
      </c>
      <c r="E469" s="162">
        <v>1</v>
      </c>
      <c r="F469" s="160">
        <v>0</v>
      </c>
      <c r="G469" s="160">
        <f t="shared" ref="G469" si="121">E469*F469</f>
        <v>0</v>
      </c>
      <c r="H469" s="160">
        <v>0</v>
      </c>
      <c r="I469" s="160">
        <f t="shared" ref="I469" si="122">E469*H469</f>
        <v>0</v>
      </c>
      <c r="J469" s="112"/>
      <c r="K469" s="163"/>
    </row>
    <row r="470" spans="1:11" s="150" customFormat="1" ht="14.1" customHeight="1">
      <c r="C470" s="159" t="s">
        <v>601</v>
      </c>
      <c r="D470" s="161"/>
      <c r="E470" s="162"/>
      <c r="F470" s="160"/>
      <c r="G470" s="160"/>
      <c r="H470" s="160"/>
      <c r="I470" s="160"/>
      <c r="J470" s="112"/>
      <c r="K470" s="163"/>
    </row>
    <row r="471" spans="1:11" s="150" customFormat="1" ht="14.1" customHeight="1">
      <c r="C471" s="159" t="s">
        <v>602</v>
      </c>
      <c r="D471" s="161"/>
      <c r="E471" s="162"/>
      <c r="F471" s="160"/>
      <c r="G471" s="160"/>
      <c r="H471" s="160"/>
      <c r="I471" s="160"/>
      <c r="J471" s="112"/>
      <c r="K471" s="163"/>
    </row>
    <row r="472" spans="1:11" s="150" customFormat="1" ht="14.1" customHeight="1">
      <c r="C472" s="159" t="s">
        <v>603</v>
      </c>
      <c r="D472" s="161"/>
      <c r="E472" s="162"/>
      <c r="F472" s="160"/>
      <c r="G472" s="160"/>
      <c r="H472" s="160"/>
      <c r="I472" s="160"/>
      <c r="J472" s="112"/>
      <c r="K472" s="163"/>
    </row>
    <row r="473" spans="1:11" s="150" customFormat="1" ht="14.1" customHeight="1">
      <c r="C473" s="159" t="s">
        <v>604</v>
      </c>
      <c r="D473" s="161"/>
      <c r="E473" s="162"/>
      <c r="F473" s="160"/>
      <c r="G473" s="160"/>
      <c r="H473" s="160"/>
      <c r="I473" s="160"/>
      <c r="J473" s="112"/>
      <c r="K473" s="163"/>
    </row>
    <row r="474" spans="1:11" s="150" customFormat="1" ht="14.1" customHeight="1">
      <c r="C474" s="159" t="s">
        <v>605</v>
      </c>
      <c r="D474" s="161"/>
      <c r="E474" s="162"/>
      <c r="F474" s="160"/>
      <c r="G474" s="160"/>
      <c r="H474" s="160"/>
      <c r="I474" s="160"/>
      <c r="J474" s="112"/>
      <c r="K474" s="163"/>
    </row>
    <row r="475" spans="1:11" s="150" customFormat="1" ht="14.1" customHeight="1">
      <c r="A475" s="158" t="s">
        <v>612</v>
      </c>
      <c r="B475" s="146" t="s">
        <v>242</v>
      </c>
      <c r="C475" s="146" t="s">
        <v>608</v>
      </c>
      <c r="D475" s="161" t="s">
        <v>79</v>
      </c>
      <c r="E475" s="162">
        <v>1</v>
      </c>
      <c r="F475" s="160">
        <v>0</v>
      </c>
      <c r="G475" s="160">
        <f>E475*F475</f>
        <v>0</v>
      </c>
      <c r="H475" s="160">
        <v>0</v>
      </c>
      <c r="I475" s="160">
        <f>E475*H475</f>
        <v>0</v>
      </c>
      <c r="J475" s="112"/>
      <c r="K475" s="163"/>
    </row>
    <row r="476" spans="1:11" s="150" customFormat="1" ht="14.1" customHeight="1">
      <c r="A476" s="158" t="s">
        <v>610</v>
      </c>
      <c r="B476" s="146" t="s">
        <v>243</v>
      </c>
      <c r="C476" s="146" t="s">
        <v>613</v>
      </c>
      <c r="D476" s="151" t="s">
        <v>79</v>
      </c>
      <c r="E476" s="139">
        <v>1</v>
      </c>
      <c r="F476" s="135">
        <v>0</v>
      </c>
      <c r="G476" s="160">
        <f t="shared" ref="G476" si="123">E476*F476</f>
        <v>0</v>
      </c>
      <c r="H476" s="135">
        <v>0</v>
      </c>
      <c r="I476" s="160">
        <f t="shared" ref="I476" si="124">E476*H476</f>
        <v>0</v>
      </c>
      <c r="K476" s="138"/>
    </row>
    <row r="477" spans="1:11" s="150" customFormat="1" ht="14.1" customHeight="1">
      <c r="A477" s="158" t="s">
        <v>615</v>
      </c>
      <c r="B477" s="146" t="s">
        <v>244</v>
      </c>
      <c r="C477" s="146" t="s">
        <v>614</v>
      </c>
      <c r="D477" s="151" t="s">
        <v>79</v>
      </c>
      <c r="E477" s="139">
        <v>1</v>
      </c>
      <c r="F477" s="135">
        <v>0</v>
      </c>
      <c r="G477" s="160">
        <f t="shared" ref="G477" si="125">E477*F477</f>
        <v>0</v>
      </c>
      <c r="H477" s="135">
        <v>0</v>
      </c>
      <c r="I477" s="160">
        <f t="shared" ref="I477" si="126">E477*H477</f>
        <v>0</v>
      </c>
      <c r="K477" s="138"/>
    </row>
    <row r="478" spans="1:11" s="150" customFormat="1" ht="14.1" customHeight="1">
      <c r="A478" s="158"/>
      <c r="B478" s="146"/>
      <c r="C478" s="146"/>
      <c r="D478" s="151"/>
      <c r="E478" s="139"/>
      <c r="F478" s="135"/>
      <c r="G478" s="160"/>
      <c r="H478" s="135"/>
      <c r="I478" s="160"/>
      <c r="K478" s="138"/>
    </row>
    <row r="479" spans="1:11" s="150" customFormat="1" ht="14.1" customHeight="1">
      <c r="A479" s="158"/>
      <c r="B479" s="146" t="s">
        <v>245</v>
      </c>
      <c r="C479" s="146" t="s">
        <v>140</v>
      </c>
      <c r="D479" s="151" t="s">
        <v>113</v>
      </c>
      <c r="E479" s="139">
        <v>3</v>
      </c>
      <c r="F479" s="135">
        <v>0</v>
      </c>
      <c r="G479" s="135">
        <f>E479*F479</f>
        <v>0</v>
      </c>
      <c r="H479" s="135">
        <v>0</v>
      </c>
      <c r="I479" s="135">
        <f>E479*H479</f>
        <v>0</v>
      </c>
      <c r="K479" s="138"/>
    </row>
    <row r="480" spans="1:11" s="150" customFormat="1" ht="14.1" customHeight="1">
      <c r="A480" s="158"/>
      <c r="B480" s="146" t="s">
        <v>246</v>
      </c>
      <c r="C480" s="146" t="s">
        <v>211</v>
      </c>
      <c r="D480" s="161" t="s">
        <v>107</v>
      </c>
      <c r="E480" s="139">
        <v>1</v>
      </c>
      <c r="F480" s="160">
        <v>0</v>
      </c>
      <c r="G480" s="160">
        <f>E480*F480</f>
        <v>0</v>
      </c>
      <c r="H480" s="160">
        <v>0</v>
      </c>
      <c r="I480" s="160">
        <f>E480*H480</f>
        <v>0</v>
      </c>
      <c r="J480" s="112"/>
      <c r="K480" s="163"/>
    </row>
    <row r="481" spans="1:11" s="150" customFormat="1" ht="14.1" customHeight="1">
      <c r="A481" s="158"/>
      <c r="C481" s="146" t="s">
        <v>147</v>
      </c>
      <c r="D481" s="161"/>
      <c r="E481" s="139"/>
      <c r="F481" s="160"/>
      <c r="G481" s="160"/>
      <c r="H481" s="160"/>
      <c r="I481" s="160"/>
      <c r="J481" s="112"/>
      <c r="K481" s="163"/>
    </row>
    <row r="482" spans="1:11" s="150" customFormat="1" ht="14.1" customHeight="1">
      <c r="A482" s="158"/>
      <c r="C482" s="147" t="s">
        <v>1175</v>
      </c>
      <c r="D482" s="145"/>
      <c r="E482" s="139"/>
      <c r="F482" s="135"/>
      <c r="G482" s="135"/>
      <c r="H482" s="135"/>
      <c r="I482" s="135"/>
      <c r="J482" s="112"/>
      <c r="K482" s="163"/>
    </row>
    <row r="483" spans="1:11" s="150" customFormat="1" ht="14.1" customHeight="1">
      <c r="A483" s="158"/>
      <c r="B483" s="146" t="s">
        <v>616</v>
      </c>
      <c r="C483" s="146" t="s">
        <v>96</v>
      </c>
      <c r="D483" s="151"/>
      <c r="E483" s="139"/>
      <c r="F483" s="135"/>
      <c r="G483" s="135"/>
      <c r="H483" s="135"/>
      <c r="I483" s="135"/>
      <c r="K483" s="138"/>
    </row>
    <row r="484" spans="1:11" s="150" customFormat="1" ht="14.1" customHeight="1">
      <c r="A484" s="158"/>
      <c r="B484" s="146"/>
      <c r="C484" s="146" t="s">
        <v>114</v>
      </c>
      <c r="D484" s="151"/>
      <c r="E484" s="139"/>
      <c r="F484" s="135"/>
      <c r="G484" s="135"/>
      <c r="H484" s="135"/>
      <c r="I484" s="135"/>
      <c r="J484" s="112"/>
      <c r="K484" s="163"/>
    </row>
    <row r="485" spans="1:11" s="150" customFormat="1" ht="14.1" customHeight="1">
      <c r="A485" s="158"/>
      <c r="B485" s="146"/>
      <c r="C485" s="147" t="s">
        <v>617</v>
      </c>
      <c r="D485" s="145" t="s">
        <v>87</v>
      </c>
      <c r="E485" s="139">
        <v>6</v>
      </c>
      <c r="F485" s="135">
        <v>0</v>
      </c>
      <c r="G485" s="135">
        <f t="shared" ref="G485" si="127">E485*F485</f>
        <v>0</v>
      </c>
      <c r="H485" s="135">
        <v>0</v>
      </c>
      <c r="I485" s="135">
        <f t="shared" ref="I485" si="128">E485*H485</f>
        <v>0</v>
      </c>
      <c r="J485" s="112"/>
      <c r="K485" s="163"/>
    </row>
    <row r="486" spans="1:11" s="150" customFormat="1" ht="14.1" customHeight="1">
      <c r="A486" s="152"/>
      <c r="B486" s="146"/>
      <c r="C486" s="155" t="s">
        <v>598</v>
      </c>
      <c r="D486" s="149"/>
      <c r="E486" s="139"/>
      <c r="F486" s="135"/>
      <c r="G486" s="156">
        <f>SUM(G466:G485)</f>
        <v>0</v>
      </c>
      <c r="H486" s="156"/>
      <c r="I486" s="156">
        <f>SUM(I466:I485)</f>
        <v>0</v>
      </c>
      <c r="K486" s="148"/>
    </row>
    <row r="487" spans="1:11" s="150" customFormat="1" ht="9.9" customHeight="1">
      <c r="A487" s="152"/>
      <c r="B487" s="146"/>
      <c r="C487" s="153"/>
      <c r="D487" s="149"/>
      <c r="E487" s="139"/>
      <c r="F487" s="135"/>
      <c r="G487" s="135"/>
      <c r="H487" s="135"/>
      <c r="I487" s="135"/>
      <c r="K487" s="148"/>
    </row>
    <row r="488" spans="1:11" s="113" customFormat="1" ht="5.0999999999999996" customHeight="1">
      <c r="A488" s="116"/>
      <c r="B488" s="117"/>
      <c r="C488" s="142"/>
      <c r="D488" s="117"/>
      <c r="E488" s="117"/>
      <c r="F488" s="117"/>
      <c r="G488" s="117"/>
      <c r="H488" s="117"/>
      <c r="I488" s="118"/>
      <c r="K488" s="138"/>
    </row>
    <row r="489" spans="1:11" s="113" customFormat="1" ht="14.1" customHeight="1">
      <c r="A489" s="119" t="s">
        <v>618</v>
      </c>
      <c r="B489" s="114"/>
      <c r="C489" s="143"/>
      <c r="D489" s="114"/>
      <c r="E489" s="114"/>
      <c r="F489" s="114"/>
      <c r="G489" s="114"/>
      <c r="H489" s="114"/>
      <c r="I489" s="120"/>
      <c r="K489" s="148"/>
    </row>
    <row r="490" spans="1:11" s="113" customFormat="1" ht="5.0999999999999996" customHeight="1">
      <c r="A490" s="121"/>
      <c r="B490" s="115"/>
      <c r="C490" s="141"/>
      <c r="D490" s="115"/>
      <c r="E490" s="115"/>
      <c r="F490" s="115"/>
      <c r="G490" s="115"/>
      <c r="H490" s="115"/>
      <c r="I490" s="122"/>
      <c r="K490" s="148"/>
    </row>
    <row r="491" spans="1:11" s="150" customFormat="1" ht="14.1" customHeight="1">
      <c r="A491" s="158" t="s">
        <v>620</v>
      </c>
      <c r="B491" s="146" t="s">
        <v>159</v>
      </c>
      <c r="C491" s="146" t="s">
        <v>1176</v>
      </c>
      <c r="D491" s="151" t="s">
        <v>79</v>
      </c>
      <c r="E491" s="139">
        <v>1</v>
      </c>
      <c r="F491" s="135">
        <v>0</v>
      </c>
      <c r="G491" s="135">
        <f>E491*F491</f>
        <v>0</v>
      </c>
      <c r="H491" s="135"/>
      <c r="I491" s="135"/>
      <c r="K491" s="138"/>
    </row>
    <row r="492" spans="1:11" s="150" customFormat="1" ht="14.1" customHeight="1">
      <c r="A492" s="158"/>
      <c r="B492" s="146"/>
      <c r="C492" s="146" t="s">
        <v>1177</v>
      </c>
      <c r="D492" s="151"/>
      <c r="E492" s="139"/>
      <c r="F492" s="135"/>
      <c r="G492" s="135"/>
      <c r="H492" s="135"/>
      <c r="I492" s="135"/>
      <c r="K492" s="138"/>
    </row>
    <row r="493" spans="1:11" s="150" customFormat="1" ht="14.1" customHeight="1">
      <c r="A493" s="158"/>
      <c r="B493" s="146"/>
      <c r="C493" s="146" t="s">
        <v>1178</v>
      </c>
      <c r="D493" s="151"/>
      <c r="E493" s="139"/>
      <c r="F493" s="135"/>
      <c r="G493" s="135"/>
      <c r="H493" s="135"/>
      <c r="I493" s="135"/>
      <c r="K493" s="138"/>
    </row>
    <row r="494" spans="1:11" s="150" customFormat="1" ht="14.1" customHeight="1">
      <c r="A494" s="158" t="s">
        <v>622</v>
      </c>
      <c r="B494" s="146" t="s">
        <v>247</v>
      </c>
      <c r="C494" s="159" t="s">
        <v>621</v>
      </c>
      <c r="D494" s="161" t="s">
        <v>79</v>
      </c>
      <c r="E494" s="162">
        <v>1</v>
      </c>
      <c r="F494" s="135">
        <v>0</v>
      </c>
      <c r="G494" s="135">
        <f>E494*F494</f>
        <v>0</v>
      </c>
      <c r="H494" s="135">
        <v>0</v>
      </c>
      <c r="I494" s="135">
        <f>E494*H494</f>
        <v>0</v>
      </c>
      <c r="K494" s="163"/>
    </row>
    <row r="495" spans="1:11" s="150" customFormat="1" ht="14.1" customHeight="1">
      <c r="A495" s="158" t="s">
        <v>623</v>
      </c>
      <c r="B495" s="146" t="s">
        <v>248</v>
      </c>
      <c r="C495" s="159" t="s">
        <v>250</v>
      </c>
      <c r="D495" s="161" t="s">
        <v>79</v>
      </c>
      <c r="E495" s="162">
        <v>5</v>
      </c>
      <c r="F495" s="160">
        <v>0</v>
      </c>
      <c r="G495" s="135">
        <f>E495*F495</f>
        <v>0</v>
      </c>
      <c r="H495" s="160"/>
      <c r="I495" s="160"/>
      <c r="K495" s="148"/>
    </row>
    <row r="496" spans="1:11" s="150" customFormat="1" ht="14.1" customHeight="1">
      <c r="C496" s="146" t="s">
        <v>255</v>
      </c>
      <c r="D496" s="151"/>
      <c r="E496" s="139"/>
      <c r="F496" s="135"/>
      <c r="G496" s="135"/>
      <c r="H496" s="135"/>
      <c r="I496" s="135"/>
      <c r="J496" s="112"/>
      <c r="K496" s="163"/>
    </row>
    <row r="497" spans="1:11" s="150" customFormat="1" ht="14.1" customHeight="1">
      <c r="A497" s="158" t="s">
        <v>624</v>
      </c>
      <c r="B497" s="146" t="s">
        <v>249</v>
      </c>
      <c r="C497" s="159" t="s">
        <v>252</v>
      </c>
      <c r="D497" s="161" t="s">
        <v>79</v>
      </c>
      <c r="E497" s="162">
        <v>2</v>
      </c>
      <c r="F497" s="160">
        <v>0</v>
      </c>
      <c r="G497" s="135">
        <f>E497*F497</f>
        <v>0</v>
      </c>
      <c r="H497" s="160"/>
      <c r="I497" s="160"/>
      <c r="K497" s="148"/>
    </row>
    <row r="498" spans="1:11" s="150" customFormat="1" ht="14.1" customHeight="1">
      <c r="C498" s="146" t="s">
        <v>256</v>
      </c>
      <c r="D498" s="151"/>
      <c r="E498" s="139"/>
      <c r="F498" s="135"/>
      <c r="G498" s="135"/>
      <c r="H498" s="135"/>
      <c r="I498" s="135"/>
      <c r="J498" s="112"/>
      <c r="K498" s="163"/>
    </row>
    <row r="499" spans="1:11" s="150" customFormat="1" ht="14.1" customHeight="1">
      <c r="A499" s="158" t="s">
        <v>625</v>
      </c>
      <c r="B499" s="146" t="s">
        <v>251</v>
      </c>
      <c r="C499" s="159" t="s">
        <v>626</v>
      </c>
      <c r="D499" s="161" t="s">
        <v>79</v>
      </c>
      <c r="E499" s="162">
        <v>1</v>
      </c>
      <c r="F499" s="160">
        <v>0</v>
      </c>
      <c r="G499" s="135">
        <f>E499*F499</f>
        <v>0</v>
      </c>
      <c r="H499" s="160"/>
      <c r="I499" s="160"/>
      <c r="K499" s="148"/>
    </row>
    <row r="500" spans="1:11" s="150" customFormat="1" ht="14.1" customHeight="1">
      <c r="C500" s="146" t="s">
        <v>627</v>
      </c>
      <c r="D500" s="151"/>
      <c r="E500" s="139"/>
      <c r="F500" s="135"/>
      <c r="G500" s="135"/>
      <c r="H500" s="135"/>
      <c r="I500" s="135"/>
      <c r="J500" s="112"/>
      <c r="K500" s="163"/>
    </row>
    <row r="501" spans="1:11" s="150" customFormat="1" ht="14.1" customHeight="1">
      <c r="A501" s="158" t="s">
        <v>628</v>
      </c>
      <c r="B501" s="146" t="s">
        <v>253</v>
      </c>
      <c r="C501" s="146" t="s">
        <v>629</v>
      </c>
      <c r="D501" s="161" t="s">
        <v>79</v>
      </c>
      <c r="E501" s="162">
        <v>1</v>
      </c>
      <c r="F501" s="160">
        <v>0</v>
      </c>
      <c r="G501" s="135">
        <f>E501*F501</f>
        <v>0</v>
      </c>
      <c r="H501" s="160"/>
      <c r="I501" s="160"/>
      <c r="K501" s="148"/>
    </row>
    <row r="502" spans="1:11" s="150" customFormat="1" ht="14.1" customHeight="1">
      <c r="A502" s="158"/>
      <c r="B502" s="146"/>
      <c r="C502" s="146" t="s">
        <v>630</v>
      </c>
    </row>
    <row r="503" spans="1:11" s="150" customFormat="1" ht="14.1" customHeight="1">
      <c r="A503" s="158"/>
      <c r="B503" s="146"/>
      <c r="C503" s="146"/>
      <c r="D503" s="161"/>
      <c r="E503" s="162"/>
      <c r="F503" s="160"/>
      <c r="G503" s="160"/>
      <c r="H503" s="160"/>
      <c r="I503" s="160"/>
      <c r="K503" s="138"/>
    </row>
    <row r="504" spans="1:11" s="150" customFormat="1" ht="14.1" customHeight="1">
      <c r="A504" s="158"/>
      <c r="B504" s="146" t="s">
        <v>254</v>
      </c>
      <c r="C504" s="146" t="s">
        <v>257</v>
      </c>
      <c r="D504" s="161" t="s">
        <v>79</v>
      </c>
      <c r="E504" s="162">
        <v>4</v>
      </c>
      <c r="F504" s="160">
        <v>0</v>
      </c>
      <c r="G504" s="135">
        <f>E504*F504</f>
        <v>0</v>
      </c>
      <c r="H504" s="135">
        <v>0</v>
      </c>
      <c r="I504" s="135">
        <f>E504*H504</f>
        <v>0</v>
      </c>
      <c r="K504" s="138"/>
    </row>
    <row r="505" spans="1:11" s="150" customFormat="1" ht="14.1" customHeight="1">
      <c r="A505" s="158"/>
      <c r="B505" s="146" t="s">
        <v>258</v>
      </c>
      <c r="C505" s="146" t="s">
        <v>814</v>
      </c>
      <c r="D505" s="161" t="s">
        <v>79</v>
      </c>
      <c r="E505" s="162">
        <v>5</v>
      </c>
      <c r="F505" s="160">
        <v>0</v>
      </c>
      <c r="G505" s="135">
        <f>E505*F505</f>
        <v>0</v>
      </c>
      <c r="H505" s="135"/>
      <c r="I505" s="135"/>
      <c r="K505" s="138"/>
    </row>
    <row r="506" spans="1:11" s="150" customFormat="1" ht="14.1" customHeight="1">
      <c r="A506" s="158"/>
      <c r="B506" s="146" t="s">
        <v>259</v>
      </c>
      <c r="C506" s="146" t="s">
        <v>631</v>
      </c>
      <c r="D506" s="161" t="s">
        <v>79</v>
      </c>
      <c r="E506" s="162">
        <v>2</v>
      </c>
      <c r="F506" s="160">
        <v>0</v>
      </c>
      <c r="G506" s="135">
        <f>E506*F506</f>
        <v>0</v>
      </c>
      <c r="H506" s="135"/>
      <c r="I506" s="135"/>
      <c r="K506" s="138"/>
    </row>
    <row r="507" spans="1:11" s="150" customFormat="1" ht="14.1" customHeight="1">
      <c r="A507" s="158"/>
      <c r="B507" s="146" t="s">
        <v>285</v>
      </c>
      <c r="C507" s="146" t="s">
        <v>287</v>
      </c>
      <c r="D507" s="161" t="s">
        <v>79</v>
      </c>
      <c r="E507" s="162">
        <v>6</v>
      </c>
      <c r="F507" s="160">
        <v>0</v>
      </c>
      <c r="G507" s="135">
        <f>E507*F507</f>
        <v>0</v>
      </c>
      <c r="H507" s="135"/>
      <c r="I507" s="135"/>
      <c r="K507" s="138"/>
    </row>
    <row r="508" spans="1:11" s="150" customFormat="1" ht="14.1" customHeight="1">
      <c r="A508" s="158"/>
      <c r="B508" s="146" t="s">
        <v>286</v>
      </c>
      <c r="C508" s="146" t="s">
        <v>148</v>
      </c>
      <c r="D508" s="151" t="s">
        <v>87</v>
      </c>
      <c r="E508" s="139">
        <v>80</v>
      </c>
      <c r="F508" s="135"/>
      <c r="G508" s="135"/>
      <c r="H508" s="135">
        <v>0</v>
      </c>
      <c r="I508" s="135">
        <f>E508*H508</f>
        <v>0</v>
      </c>
      <c r="K508" s="138"/>
    </row>
    <row r="509" spans="1:11" s="150" customFormat="1" ht="14.1" customHeight="1">
      <c r="A509" s="158"/>
      <c r="C509" s="146" t="s">
        <v>149</v>
      </c>
      <c r="D509" s="151"/>
      <c r="E509" s="139"/>
      <c r="F509" s="135"/>
      <c r="G509" s="135"/>
      <c r="H509" s="135"/>
      <c r="I509" s="135"/>
      <c r="K509" s="138"/>
    </row>
    <row r="510" spans="1:11" s="150" customFormat="1" ht="14.1" customHeight="1">
      <c r="A510" s="158"/>
      <c r="B510" s="146" t="s">
        <v>633</v>
      </c>
      <c r="C510" s="146" t="s">
        <v>1179</v>
      </c>
      <c r="D510" s="151" t="s">
        <v>105</v>
      </c>
      <c r="E510" s="139">
        <v>6</v>
      </c>
      <c r="F510" s="135">
        <v>0</v>
      </c>
      <c r="G510" s="135">
        <f t="shared" ref="G510" si="129">E510*F510</f>
        <v>0</v>
      </c>
      <c r="H510" s="135">
        <v>0</v>
      </c>
      <c r="I510" s="135">
        <f>E510*H510</f>
        <v>0</v>
      </c>
      <c r="K510" s="138"/>
    </row>
    <row r="511" spans="1:11" s="150" customFormat="1" ht="14.1" customHeight="1">
      <c r="A511" s="158"/>
      <c r="B511" s="146" t="s">
        <v>634</v>
      </c>
      <c r="C511" s="146" t="s">
        <v>632</v>
      </c>
      <c r="D511" s="151" t="s">
        <v>87</v>
      </c>
      <c r="E511" s="139">
        <v>3</v>
      </c>
      <c r="F511" s="135">
        <v>0</v>
      </c>
      <c r="G511" s="135">
        <f t="shared" ref="G511" si="130">E511*F511</f>
        <v>0</v>
      </c>
      <c r="H511" s="135">
        <v>0</v>
      </c>
      <c r="I511" s="135">
        <f>E511*H511</f>
        <v>0</v>
      </c>
      <c r="K511" s="138"/>
    </row>
    <row r="512" spans="1:11" s="150" customFormat="1" ht="14.1" customHeight="1">
      <c r="A512" s="158"/>
      <c r="B512" s="146" t="s">
        <v>818</v>
      </c>
      <c r="C512" s="146" t="s">
        <v>151</v>
      </c>
      <c r="D512" s="151" t="s">
        <v>79</v>
      </c>
      <c r="E512" s="139">
        <v>1</v>
      </c>
      <c r="F512" s="135"/>
      <c r="G512" s="135"/>
      <c r="H512" s="135">
        <v>0</v>
      </c>
      <c r="I512" s="135">
        <f>E512*H512</f>
        <v>0</v>
      </c>
      <c r="K512" s="138"/>
    </row>
    <row r="513" spans="1:11" s="150" customFormat="1" ht="14.1" customHeight="1">
      <c r="A513" s="152"/>
      <c r="B513" s="146"/>
      <c r="C513" s="155" t="s">
        <v>619</v>
      </c>
      <c r="D513" s="149"/>
      <c r="E513" s="139"/>
      <c r="F513" s="135"/>
      <c r="G513" s="156">
        <f>SUM(G491:G512)</f>
        <v>0</v>
      </c>
      <c r="H513" s="156"/>
      <c r="I513" s="156">
        <f>SUM(I491:I512)</f>
        <v>0</v>
      </c>
      <c r="K513" s="148"/>
    </row>
    <row r="514" spans="1:11" s="150" customFormat="1" ht="9.9" customHeight="1">
      <c r="A514" s="152"/>
      <c r="B514" s="146"/>
      <c r="C514" s="153"/>
      <c r="D514" s="149"/>
      <c r="E514" s="139"/>
      <c r="F514" s="135"/>
      <c r="G514" s="135"/>
      <c r="H514" s="135"/>
      <c r="I514" s="135"/>
      <c r="K514" s="148"/>
    </row>
    <row r="515" spans="1:11" s="113" customFormat="1" ht="5.0999999999999996" customHeight="1">
      <c r="A515" s="116"/>
      <c r="B515" s="117"/>
      <c r="C515" s="142"/>
      <c r="D515" s="117"/>
      <c r="E515" s="117"/>
      <c r="F515" s="117"/>
      <c r="G515" s="117"/>
      <c r="H515" s="117"/>
      <c r="I515" s="118"/>
      <c r="K515" s="138"/>
    </row>
    <row r="516" spans="1:11" s="113" customFormat="1" ht="14.1" customHeight="1">
      <c r="A516" s="119" t="s">
        <v>635</v>
      </c>
      <c r="B516" s="114"/>
      <c r="C516" s="143"/>
      <c r="D516" s="114"/>
      <c r="E516" s="114"/>
      <c r="F516" s="114"/>
      <c r="G516" s="114"/>
      <c r="H516" s="114"/>
      <c r="I516" s="120"/>
      <c r="K516" s="148"/>
    </row>
    <row r="517" spans="1:11" s="113" customFormat="1" ht="5.0999999999999996" customHeight="1">
      <c r="A517" s="121"/>
      <c r="B517" s="115"/>
      <c r="C517" s="141"/>
      <c r="D517" s="115"/>
      <c r="E517" s="115"/>
      <c r="F517" s="115"/>
      <c r="G517" s="115"/>
      <c r="H517" s="115"/>
      <c r="I517" s="122"/>
      <c r="K517" s="148"/>
    </row>
    <row r="518" spans="1:11" s="150" customFormat="1" ht="14.1" customHeight="1">
      <c r="A518" s="158" t="s">
        <v>638</v>
      </c>
      <c r="B518" s="146" t="s">
        <v>636</v>
      </c>
      <c r="C518" s="146" t="s">
        <v>1180</v>
      </c>
      <c r="D518" s="151" t="s">
        <v>79</v>
      </c>
      <c r="E518" s="139">
        <v>1</v>
      </c>
      <c r="F518" s="135">
        <v>0</v>
      </c>
      <c r="G518" s="135">
        <f>E518*F518</f>
        <v>0</v>
      </c>
      <c r="H518" s="135"/>
      <c r="I518" s="135"/>
      <c r="K518" s="138"/>
    </row>
    <row r="519" spans="1:11" s="150" customFormat="1" ht="14.1" customHeight="1">
      <c r="A519" s="158"/>
      <c r="B519" s="146"/>
      <c r="C519" s="146" t="s">
        <v>1181</v>
      </c>
      <c r="D519" s="151"/>
      <c r="E519" s="139"/>
      <c r="F519" s="135"/>
      <c r="G519" s="135"/>
      <c r="H519" s="135"/>
      <c r="I519" s="135"/>
      <c r="K519" s="138"/>
    </row>
    <row r="520" spans="1:11" s="150" customFormat="1" ht="14.1" customHeight="1">
      <c r="A520" s="158"/>
      <c r="B520" s="146"/>
      <c r="C520" s="146" t="s">
        <v>1182</v>
      </c>
      <c r="D520" s="151"/>
      <c r="E520" s="139"/>
      <c r="F520" s="135"/>
      <c r="G520" s="135"/>
      <c r="H520" s="135"/>
      <c r="I520" s="135"/>
      <c r="K520" s="138"/>
    </row>
    <row r="521" spans="1:11" s="150" customFormat="1" ht="14.1" customHeight="1">
      <c r="A521" s="158" t="s">
        <v>639</v>
      </c>
      <c r="B521" s="146" t="s">
        <v>637</v>
      </c>
      <c r="C521" s="159" t="s">
        <v>621</v>
      </c>
      <c r="D521" s="161" t="s">
        <v>79</v>
      </c>
      <c r="E521" s="162">
        <v>1</v>
      </c>
      <c r="F521" s="135">
        <v>0</v>
      </c>
      <c r="G521" s="135">
        <f>E521*F521</f>
        <v>0</v>
      </c>
      <c r="H521" s="135">
        <v>0</v>
      </c>
      <c r="I521" s="135">
        <f>E521*H521</f>
        <v>0</v>
      </c>
      <c r="K521" s="163"/>
    </row>
    <row r="522" spans="1:11" s="150" customFormat="1" ht="14.1" customHeight="1">
      <c r="A522" s="158" t="s">
        <v>640</v>
      </c>
      <c r="B522" s="146" t="s">
        <v>641</v>
      </c>
      <c r="C522" s="159" t="s">
        <v>250</v>
      </c>
      <c r="D522" s="161" t="s">
        <v>79</v>
      </c>
      <c r="E522" s="162">
        <v>10</v>
      </c>
      <c r="F522" s="160">
        <v>0</v>
      </c>
      <c r="G522" s="135">
        <f>E522*F522</f>
        <v>0</v>
      </c>
      <c r="H522" s="160"/>
      <c r="I522" s="160"/>
      <c r="K522" s="148"/>
    </row>
    <row r="523" spans="1:11" s="150" customFormat="1" ht="14.1" customHeight="1">
      <c r="C523" s="146" t="s">
        <v>255</v>
      </c>
      <c r="D523" s="151"/>
      <c r="E523" s="139"/>
      <c r="F523" s="135"/>
      <c r="G523" s="135"/>
      <c r="H523" s="135"/>
      <c r="I523" s="135"/>
      <c r="J523" s="112"/>
      <c r="K523" s="163"/>
    </row>
    <row r="524" spans="1:11" s="150" customFormat="1" ht="14.1" customHeight="1">
      <c r="A524" s="158" t="s">
        <v>643</v>
      </c>
      <c r="B524" s="146" t="s">
        <v>642</v>
      </c>
      <c r="C524" s="159" t="s">
        <v>252</v>
      </c>
      <c r="D524" s="161" t="s">
        <v>79</v>
      </c>
      <c r="E524" s="162">
        <v>1</v>
      </c>
      <c r="F524" s="160">
        <v>0</v>
      </c>
      <c r="G524" s="135">
        <f>E524*F524</f>
        <v>0</v>
      </c>
      <c r="H524" s="160"/>
      <c r="I524" s="160"/>
      <c r="K524" s="148"/>
    </row>
    <row r="525" spans="1:11" s="150" customFormat="1" ht="14.1" customHeight="1">
      <c r="C525" s="146" t="s">
        <v>256</v>
      </c>
      <c r="D525" s="151"/>
      <c r="E525" s="139"/>
      <c r="F525" s="135"/>
      <c r="G525" s="135"/>
      <c r="H525" s="135"/>
      <c r="I525" s="135"/>
      <c r="J525" s="112"/>
      <c r="K525" s="163"/>
    </row>
    <row r="526" spans="1:11" s="150" customFormat="1" ht="14.1" customHeight="1">
      <c r="A526" s="158"/>
      <c r="B526" s="146"/>
      <c r="C526" s="146"/>
      <c r="D526" s="161"/>
      <c r="E526" s="162"/>
      <c r="F526" s="160"/>
      <c r="G526" s="160"/>
      <c r="H526" s="160"/>
      <c r="I526" s="160"/>
      <c r="K526" s="138"/>
    </row>
    <row r="527" spans="1:11" s="150" customFormat="1" ht="14.1" customHeight="1">
      <c r="A527" s="158"/>
      <c r="B527" s="146" t="s">
        <v>644</v>
      </c>
      <c r="C527" s="146" t="s">
        <v>257</v>
      </c>
      <c r="D527" s="161" t="s">
        <v>79</v>
      </c>
      <c r="E527" s="162">
        <v>3</v>
      </c>
      <c r="F527" s="160">
        <v>0</v>
      </c>
      <c r="G527" s="135">
        <f>E527*F527</f>
        <v>0</v>
      </c>
      <c r="H527" s="135">
        <v>0</v>
      </c>
      <c r="I527" s="135">
        <f>E527*H527</f>
        <v>0</v>
      </c>
      <c r="K527" s="138"/>
    </row>
    <row r="528" spans="1:11" s="150" customFormat="1" ht="14.1" customHeight="1">
      <c r="A528" s="158"/>
      <c r="B528" s="146" t="s">
        <v>645</v>
      </c>
      <c r="C528" s="146" t="s">
        <v>814</v>
      </c>
      <c r="D528" s="161" t="s">
        <v>79</v>
      </c>
      <c r="E528" s="162">
        <v>8</v>
      </c>
      <c r="F528" s="160">
        <v>0</v>
      </c>
      <c r="G528" s="135">
        <f>E528*F528</f>
        <v>0</v>
      </c>
      <c r="H528" s="135"/>
      <c r="I528" s="135"/>
      <c r="K528" s="138"/>
    </row>
    <row r="529" spans="1:11" s="150" customFormat="1" ht="14.1" customHeight="1">
      <c r="A529" s="158"/>
      <c r="B529" s="146" t="s">
        <v>646</v>
      </c>
      <c r="C529" s="146" t="s">
        <v>653</v>
      </c>
      <c r="D529" s="161" t="s">
        <v>79</v>
      </c>
      <c r="E529" s="162">
        <v>2</v>
      </c>
      <c r="F529" s="160">
        <v>0</v>
      </c>
      <c r="G529" s="135">
        <f>E529*F529</f>
        <v>0</v>
      </c>
      <c r="H529" s="135"/>
      <c r="I529" s="135"/>
      <c r="K529" s="138"/>
    </row>
    <row r="530" spans="1:11" s="150" customFormat="1" ht="14.1" customHeight="1">
      <c r="A530" s="158"/>
      <c r="B530" s="146" t="s">
        <v>647</v>
      </c>
      <c r="C530" s="146" t="s">
        <v>631</v>
      </c>
      <c r="D530" s="161" t="s">
        <v>79</v>
      </c>
      <c r="E530" s="162">
        <v>1</v>
      </c>
      <c r="F530" s="160">
        <v>0</v>
      </c>
      <c r="G530" s="135">
        <f>E530*F530</f>
        <v>0</v>
      </c>
      <c r="H530" s="135"/>
      <c r="I530" s="135"/>
      <c r="K530" s="138"/>
    </row>
    <row r="531" spans="1:11" s="150" customFormat="1" ht="14.1" customHeight="1">
      <c r="A531" s="158"/>
      <c r="B531" s="146" t="s">
        <v>648</v>
      </c>
      <c r="C531" s="146" t="s">
        <v>287</v>
      </c>
      <c r="D531" s="161" t="s">
        <v>79</v>
      </c>
      <c r="E531" s="162">
        <v>7</v>
      </c>
      <c r="F531" s="160">
        <v>0</v>
      </c>
      <c r="G531" s="135">
        <f>E531*F531</f>
        <v>0</v>
      </c>
      <c r="H531" s="135"/>
      <c r="I531" s="135"/>
      <c r="K531" s="138"/>
    </row>
    <row r="532" spans="1:11" s="150" customFormat="1" ht="14.1" customHeight="1">
      <c r="A532" s="158"/>
      <c r="B532" s="146" t="s">
        <v>649</v>
      </c>
      <c r="C532" s="146" t="s">
        <v>148</v>
      </c>
      <c r="D532" s="151" t="s">
        <v>87</v>
      </c>
      <c r="E532" s="139">
        <v>110</v>
      </c>
      <c r="F532" s="135"/>
      <c r="G532" s="135"/>
      <c r="H532" s="135">
        <v>0</v>
      </c>
      <c r="I532" s="135">
        <f>E532*H532</f>
        <v>0</v>
      </c>
      <c r="K532" s="138"/>
    </row>
    <row r="533" spans="1:11" s="150" customFormat="1" ht="14.1" customHeight="1">
      <c r="A533" s="158"/>
      <c r="C533" s="146" t="s">
        <v>149</v>
      </c>
      <c r="D533" s="151"/>
      <c r="E533" s="139"/>
      <c r="F533" s="135"/>
      <c r="G533" s="135"/>
      <c r="H533" s="135"/>
      <c r="I533" s="135"/>
      <c r="K533" s="138"/>
    </row>
    <row r="534" spans="1:11" s="150" customFormat="1" ht="14.1" customHeight="1">
      <c r="A534" s="158"/>
      <c r="B534" s="146" t="s">
        <v>650</v>
      </c>
      <c r="C534" s="146" t="s">
        <v>1183</v>
      </c>
      <c r="D534" s="151" t="s">
        <v>105</v>
      </c>
      <c r="E534" s="139">
        <v>10</v>
      </c>
      <c r="F534" s="135">
        <v>0</v>
      </c>
      <c r="G534" s="135">
        <f t="shared" ref="G534:G535" si="131">E534*F534</f>
        <v>0</v>
      </c>
      <c r="H534" s="135">
        <v>0</v>
      </c>
      <c r="I534" s="135">
        <f>E534*H534</f>
        <v>0</v>
      </c>
      <c r="K534" s="138"/>
    </row>
    <row r="535" spans="1:11" s="150" customFormat="1" ht="14.1" customHeight="1">
      <c r="A535" s="158"/>
      <c r="B535" s="146" t="s">
        <v>651</v>
      </c>
      <c r="C535" s="146" t="s">
        <v>351</v>
      </c>
      <c r="D535" s="151" t="s">
        <v>87</v>
      </c>
      <c r="E535" s="139">
        <v>1</v>
      </c>
      <c r="F535" s="135">
        <v>0</v>
      </c>
      <c r="G535" s="135">
        <f t="shared" si="131"/>
        <v>0</v>
      </c>
      <c r="H535" s="135">
        <v>0</v>
      </c>
      <c r="I535" s="135">
        <f>E535*H535</f>
        <v>0</v>
      </c>
      <c r="K535" s="138"/>
    </row>
    <row r="536" spans="1:11" s="150" customFormat="1" ht="14.1" customHeight="1">
      <c r="A536" s="158"/>
      <c r="B536" s="146" t="s">
        <v>817</v>
      </c>
      <c r="C536" s="146" t="s">
        <v>151</v>
      </c>
      <c r="D536" s="151" t="s">
        <v>79</v>
      </c>
      <c r="E536" s="139">
        <v>1</v>
      </c>
      <c r="F536" s="135"/>
      <c r="G536" s="135"/>
      <c r="H536" s="135">
        <v>0</v>
      </c>
      <c r="I536" s="135">
        <f>E536*H536</f>
        <v>0</v>
      </c>
      <c r="K536" s="138"/>
    </row>
    <row r="537" spans="1:11" s="150" customFormat="1" ht="14.1" customHeight="1">
      <c r="A537" s="152"/>
      <c r="B537" s="146"/>
      <c r="C537" s="155" t="s">
        <v>652</v>
      </c>
      <c r="D537" s="149"/>
      <c r="E537" s="139"/>
      <c r="F537" s="135"/>
      <c r="G537" s="156">
        <f>SUM(G518:G536)</f>
        <v>0</v>
      </c>
      <c r="H537" s="156"/>
      <c r="I537" s="156">
        <f>SUM(I518:I536)</f>
        <v>0</v>
      </c>
      <c r="K537" s="148"/>
    </row>
    <row r="538" spans="1:11" s="150" customFormat="1" ht="9.9" customHeight="1">
      <c r="A538" s="152"/>
      <c r="B538" s="146"/>
      <c r="C538" s="153"/>
      <c r="D538" s="149"/>
      <c r="E538" s="139"/>
      <c r="F538" s="135"/>
      <c r="G538" s="135"/>
      <c r="H538" s="135"/>
      <c r="I538" s="135"/>
      <c r="K538" s="148"/>
    </row>
    <row r="539" spans="1:11" s="113" customFormat="1" ht="5.0999999999999996" customHeight="1">
      <c r="A539" s="116"/>
      <c r="B539" s="117"/>
      <c r="C539" s="142"/>
      <c r="D539" s="117"/>
      <c r="E539" s="117"/>
      <c r="F539" s="117"/>
      <c r="G539" s="117"/>
      <c r="H539" s="117"/>
      <c r="I539" s="118"/>
      <c r="K539" s="138"/>
    </row>
    <row r="540" spans="1:11" s="113" customFormat="1" ht="14.1" customHeight="1">
      <c r="A540" s="119" t="s">
        <v>654</v>
      </c>
      <c r="B540" s="114"/>
      <c r="C540" s="143"/>
      <c r="D540" s="114"/>
      <c r="E540" s="114"/>
      <c r="F540" s="114"/>
      <c r="G540" s="114"/>
      <c r="H540" s="114"/>
      <c r="I540" s="120"/>
      <c r="K540" s="148"/>
    </row>
    <row r="541" spans="1:11" s="113" customFormat="1" ht="5.0999999999999996" customHeight="1">
      <c r="A541" s="121"/>
      <c r="B541" s="115"/>
      <c r="C541" s="141"/>
      <c r="D541" s="115"/>
      <c r="E541" s="115"/>
      <c r="F541" s="115"/>
      <c r="G541" s="115"/>
      <c r="H541" s="115"/>
      <c r="I541" s="122"/>
      <c r="K541" s="148"/>
    </row>
    <row r="542" spans="1:11" s="150" customFormat="1" ht="14.1" customHeight="1">
      <c r="A542" s="158" t="s">
        <v>655</v>
      </c>
      <c r="B542" s="146" t="s">
        <v>656</v>
      </c>
      <c r="C542" s="146" t="s">
        <v>1184</v>
      </c>
      <c r="D542" s="151" t="s">
        <v>79</v>
      </c>
      <c r="E542" s="139">
        <v>1</v>
      </c>
      <c r="F542" s="135">
        <v>0</v>
      </c>
      <c r="G542" s="135">
        <f>E542*F542</f>
        <v>0</v>
      </c>
      <c r="H542" s="135"/>
      <c r="I542" s="135"/>
      <c r="K542" s="138"/>
    </row>
    <row r="543" spans="1:11" s="150" customFormat="1" ht="14.1" customHeight="1">
      <c r="A543" s="158"/>
      <c r="B543" s="146"/>
      <c r="C543" s="146" t="s">
        <v>1185</v>
      </c>
      <c r="D543" s="151"/>
      <c r="E543" s="139"/>
      <c r="F543" s="135"/>
      <c r="G543" s="135"/>
      <c r="H543" s="135"/>
      <c r="I543" s="135"/>
      <c r="K543" s="138"/>
    </row>
    <row r="544" spans="1:11" s="150" customFormat="1" ht="14.1" customHeight="1">
      <c r="A544" s="158"/>
      <c r="B544" s="146"/>
      <c r="C544" s="146" t="s">
        <v>1178</v>
      </c>
      <c r="D544" s="151"/>
      <c r="E544" s="139"/>
      <c r="F544" s="135"/>
      <c r="G544" s="135"/>
      <c r="H544" s="135"/>
      <c r="I544" s="135"/>
      <c r="K544" s="138"/>
    </row>
    <row r="545" spans="1:11" s="150" customFormat="1" ht="14.1" customHeight="1">
      <c r="A545" s="158" t="s">
        <v>657</v>
      </c>
      <c r="B545" s="146" t="s">
        <v>658</v>
      </c>
      <c r="C545" s="159" t="s">
        <v>621</v>
      </c>
      <c r="D545" s="161" t="s">
        <v>79</v>
      </c>
      <c r="E545" s="162">
        <v>1</v>
      </c>
      <c r="F545" s="135">
        <v>0</v>
      </c>
      <c r="G545" s="135">
        <f>E545*F545</f>
        <v>0</v>
      </c>
      <c r="H545" s="135">
        <v>0</v>
      </c>
      <c r="I545" s="135">
        <f>E545*H545</f>
        <v>0</v>
      </c>
      <c r="K545" s="163"/>
    </row>
    <row r="546" spans="1:11" s="150" customFormat="1" ht="14.1" customHeight="1">
      <c r="A546" s="158" t="s">
        <v>660</v>
      </c>
      <c r="B546" s="146" t="s">
        <v>659</v>
      </c>
      <c r="C546" s="159" t="s">
        <v>663</v>
      </c>
      <c r="D546" s="161" t="s">
        <v>79</v>
      </c>
      <c r="E546" s="162">
        <v>5</v>
      </c>
      <c r="F546" s="160">
        <v>0</v>
      </c>
      <c r="G546" s="135">
        <f>E546*F546</f>
        <v>0</v>
      </c>
      <c r="H546" s="160"/>
      <c r="I546" s="160"/>
      <c r="K546" s="148"/>
    </row>
    <row r="547" spans="1:11" s="150" customFormat="1" ht="14.1" customHeight="1">
      <c r="C547" s="146" t="s">
        <v>255</v>
      </c>
      <c r="D547" s="151"/>
      <c r="E547" s="139"/>
      <c r="F547" s="135"/>
      <c r="G547" s="135"/>
      <c r="H547" s="135"/>
      <c r="I547" s="135"/>
      <c r="J547" s="112"/>
      <c r="K547" s="163"/>
    </row>
    <row r="548" spans="1:11" s="150" customFormat="1" ht="14.1" customHeight="1">
      <c r="A548" s="158" t="s">
        <v>662</v>
      </c>
      <c r="B548" s="146" t="s">
        <v>661</v>
      </c>
      <c r="C548" s="159" t="s">
        <v>252</v>
      </c>
      <c r="D548" s="161" t="s">
        <v>79</v>
      </c>
      <c r="E548" s="162">
        <v>1</v>
      </c>
      <c r="F548" s="160">
        <v>0</v>
      </c>
      <c r="G548" s="135">
        <f>E548*F548</f>
        <v>0</v>
      </c>
      <c r="H548" s="160"/>
      <c r="I548" s="160"/>
      <c r="K548" s="148"/>
    </row>
    <row r="549" spans="1:11" s="150" customFormat="1" ht="14.1" customHeight="1">
      <c r="C549" s="146" t="s">
        <v>256</v>
      </c>
      <c r="D549" s="151"/>
      <c r="E549" s="139"/>
      <c r="F549" s="135"/>
      <c r="G549" s="135"/>
      <c r="H549" s="135"/>
      <c r="I549" s="135"/>
      <c r="J549" s="112"/>
      <c r="K549" s="163"/>
    </row>
    <row r="550" spans="1:11" s="150" customFormat="1" ht="14.1" customHeight="1">
      <c r="A550" s="158" t="s">
        <v>664</v>
      </c>
      <c r="B550" s="146" t="s">
        <v>665</v>
      </c>
      <c r="C550" s="159" t="s">
        <v>666</v>
      </c>
      <c r="D550" s="161" t="s">
        <v>79</v>
      </c>
      <c r="E550" s="162">
        <v>1</v>
      </c>
      <c r="F550" s="160">
        <v>0</v>
      </c>
      <c r="G550" s="135">
        <f>E550*F550</f>
        <v>0</v>
      </c>
      <c r="H550" s="160"/>
      <c r="I550" s="160"/>
      <c r="K550" s="148"/>
    </row>
    <row r="551" spans="1:11" s="150" customFormat="1" ht="14.1" customHeight="1">
      <c r="A551" s="158"/>
      <c r="B551" s="146"/>
      <c r="C551" s="146" t="s">
        <v>667</v>
      </c>
      <c r="D551" s="151"/>
      <c r="E551" s="139"/>
      <c r="F551" s="135"/>
      <c r="G551" s="135"/>
      <c r="H551" s="135"/>
      <c r="I551" s="135"/>
      <c r="J551" s="112"/>
      <c r="K551" s="163"/>
    </row>
    <row r="552" spans="1:11" s="150" customFormat="1" ht="14.1" customHeight="1">
      <c r="A552" s="158" t="s">
        <v>668</v>
      </c>
      <c r="B552" s="146" t="s">
        <v>669</v>
      </c>
      <c r="C552" s="159" t="s">
        <v>626</v>
      </c>
      <c r="D552" s="161" t="s">
        <v>79</v>
      </c>
      <c r="E552" s="162">
        <v>1</v>
      </c>
      <c r="F552" s="160">
        <v>0</v>
      </c>
      <c r="G552" s="135">
        <f>E552*F552</f>
        <v>0</v>
      </c>
      <c r="H552" s="160"/>
      <c r="I552" s="160"/>
      <c r="K552" s="148"/>
    </row>
    <row r="553" spans="1:11" s="150" customFormat="1" ht="14.1" customHeight="1">
      <c r="A553" s="158"/>
      <c r="C553" s="146" t="s">
        <v>627</v>
      </c>
      <c r="D553" s="151"/>
      <c r="E553" s="139"/>
      <c r="F553" s="135"/>
      <c r="G553" s="135"/>
      <c r="H553" s="135"/>
      <c r="I553" s="135"/>
      <c r="J553" s="112"/>
      <c r="K553" s="163"/>
    </row>
    <row r="554" spans="1:11" s="150" customFormat="1" ht="14.1" customHeight="1">
      <c r="A554" s="158"/>
      <c r="C554" s="146"/>
      <c r="D554" s="161"/>
      <c r="E554" s="162"/>
      <c r="F554" s="160"/>
      <c r="G554" s="160"/>
      <c r="H554" s="160"/>
      <c r="I554" s="160"/>
      <c r="K554" s="138"/>
    </row>
    <row r="555" spans="1:11" s="150" customFormat="1" ht="14.1" customHeight="1">
      <c r="A555" s="158"/>
      <c r="B555" s="146" t="s">
        <v>670</v>
      </c>
      <c r="C555" s="146" t="s">
        <v>257</v>
      </c>
      <c r="D555" s="161" t="s">
        <v>79</v>
      </c>
      <c r="E555" s="162">
        <v>5</v>
      </c>
      <c r="F555" s="160">
        <v>0</v>
      </c>
      <c r="G555" s="135">
        <f>E555*F555</f>
        <v>0</v>
      </c>
      <c r="H555" s="135">
        <v>0</v>
      </c>
      <c r="I555" s="135">
        <f>E555*H555</f>
        <v>0</v>
      </c>
      <c r="K555" s="138"/>
    </row>
    <row r="556" spans="1:11" s="150" customFormat="1" ht="14.1" customHeight="1">
      <c r="A556" s="158"/>
      <c r="B556" s="146" t="s">
        <v>671</v>
      </c>
      <c r="C556" s="146" t="s">
        <v>814</v>
      </c>
      <c r="D556" s="161" t="s">
        <v>79</v>
      </c>
      <c r="E556" s="162">
        <v>3</v>
      </c>
      <c r="F556" s="160">
        <v>0</v>
      </c>
      <c r="G556" s="135">
        <f>E556*F556</f>
        <v>0</v>
      </c>
      <c r="H556" s="135"/>
      <c r="I556" s="135"/>
      <c r="K556" s="138"/>
    </row>
    <row r="557" spans="1:11" s="150" customFormat="1" ht="14.1" customHeight="1">
      <c r="A557" s="158"/>
      <c r="B557" s="146" t="s">
        <v>672</v>
      </c>
      <c r="C557" s="146" t="s">
        <v>631</v>
      </c>
      <c r="D557" s="161" t="s">
        <v>79</v>
      </c>
      <c r="E557" s="162">
        <v>2</v>
      </c>
      <c r="F557" s="160">
        <v>0</v>
      </c>
      <c r="G557" s="135">
        <f>E557*F557</f>
        <v>0</v>
      </c>
      <c r="H557" s="135"/>
      <c r="I557" s="135"/>
      <c r="K557" s="138"/>
    </row>
    <row r="558" spans="1:11" s="150" customFormat="1" ht="14.1" customHeight="1">
      <c r="A558" s="158"/>
      <c r="B558" s="146" t="s">
        <v>673</v>
      </c>
      <c r="C558" s="146" t="s">
        <v>287</v>
      </c>
      <c r="D558" s="161" t="s">
        <v>79</v>
      </c>
      <c r="E558" s="162">
        <v>5</v>
      </c>
      <c r="F558" s="160">
        <v>0</v>
      </c>
      <c r="G558" s="135">
        <f>E558*F558</f>
        <v>0</v>
      </c>
      <c r="H558" s="135"/>
      <c r="I558" s="135"/>
      <c r="K558" s="138"/>
    </row>
    <row r="559" spans="1:11" s="150" customFormat="1" ht="14.1" customHeight="1">
      <c r="A559" s="158"/>
      <c r="B559" s="146" t="s">
        <v>674</v>
      </c>
      <c r="C559" s="146" t="s">
        <v>148</v>
      </c>
      <c r="D559" s="151" t="s">
        <v>87</v>
      </c>
      <c r="E559" s="139">
        <v>80</v>
      </c>
      <c r="F559" s="135"/>
      <c r="G559" s="135"/>
      <c r="H559" s="135">
        <v>0</v>
      </c>
      <c r="I559" s="135">
        <f>E559*H559</f>
        <v>0</v>
      </c>
      <c r="K559" s="138"/>
    </row>
    <row r="560" spans="1:11" s="150" customFormat="1" ht="14.1" customHeight="1">
      <c r="A560" s="158"/>
      <c r="C560" s="146" t="s">
        <v>149</v>
      </c>
      <c r="D560" s="151"/>
      <c r="E560" s="139"/>
      <c r="F560" s="135"/>
      <c r="G560" s="135"/>
      <c r="H560" s="135"/>
      <c r="I560" s="135"/>
      <c r="K560" s="138"/>
    </row>
    <row r="561" spans="1:11" s="150" customFormat="1" ht="14.1" customHeight="1">
      <c r="A561" s="158"/>
      <c r="B561" s="146" t="s">
        <v>675</v>
      </c>
      <c r="C561" s="146" t="s">
        <v>1186</v>
      </c>
      <c r="D561" s="151" t="s">
        <v>105</v>
      </c>
      <c r="E561" s="139">
        <v>7</v>
      </c>
      <c r="F561" s="135">
        <v>0</v>
      </c>
      <c r="G561" s="135">
        <f t="shared" ref="G561:G562" si="132">E561*F561</f>
        <v>0</v>
      </c>
      <c r="H561" s="135">
        <v>0</v>
      </c>
      <c r="I561" s="135">
        <f>E561*H561</f>
        <v>0</v>
      </c>
      <c r="K561" s="138"/>
    </row>
    <row r="562" spans="1:11" s="150" customFormat="1" ht="14.1" customHeight="1">
      <c r="A562" s="158"/>
      <c r="B562" s="146" t="s">
        <v>676</v>
      </c>
      <c r="C562" s="146" t="s">
        <v>150</v>
      </c>
      <c r="D562" s="151" t="s">
        <v>87</v>
      </c>
      <c r="E562" s="139">
        <v>2</v>
      </c>
      <c r="F562" s="135">
        <v>0</v>
      </c>
      <c r="G562" s="135">
        <f t="shared" si="132"/>
        <v>0</v>
      </c>
      <c r="H562" s="135">
        <v>0</v>
      </c>
      <c r="I562" s="135">
        <f>E562*H562</f>
        <v>0</v>
      </c>
      <c r="K562" s="138"/>
    </row>
    <row r="563" spans="1:11" s="150" customFormat="1" ht="14.1" customHeight="1">
      <c r="A563" s="158"/>
      <c r="B563" s="146" t="s">
        <v>816</v>
      </c>
      <c r="C563" s="146" t="s">
        <v>151</v>
      </c>
      <c r="D563" s="151" t="s">
        <v>79</v>
      </c>
      <c r="E563" s="139">
        <v>1</v>
      </c>
      <c r="F563" s="135"/>
      <c r="G563" s="135"/>
      <c r="H563" s="135">
        <v>0</v>
      </c>
      <c r="I563" s="135">
        <f>E563*H563</f>
        <v>0</v>
      </c>
      <c r="K563" s="138"/>
    </row>
    <row r="564" spans="1:11" s="150" customFormat="1" ht="14.1" customHeight="1">
      <c r="A564" s="152"/>
      <c r="B564" s="146"/>
      <c r="C564" s="155" t="s">
        <v>677</v>
      </c>
      <c r="D564" s="149"/>
      <c r="E564" s="139"/>
      <c r="F564" s="135"/>
      <c r="G564" s="156">
        <f>SUM(G542:G563)</f>
        <v>0</v>
      </c>
      <c r="H564" s="156"/>
      <c r="I564" s="156">
        <f>SUM(I542:I563)</f>
        <v>0</v>
      </c>
      <c r="K564" s="148"/>
    </row>
    <row r="565" spans="1:11" s="150" customFormat="1" ht="9.9" customHeight="1">
      <c r="A565" s="152"/>
      <c r="B565" s="146"/>
      <c r="C565" s="153"/>
      <c r="D565" s="149"/>
      <c r="E565" s="139"/>
      <c r="F565" s="135"/>
      <c r="G565" s="135"/>
      <c r="H565" s="135"/>
      <c r="I565" s="135"/>
      <c r="K565" s="148"/>
    </row>
    <row r="566" spans="1:11" s="113" customFormat="1" ht="5.0999999999999996" customHeight="1">
      <c r="A566" s="116"/>
      <c r="B566" s="117"/>
      <c r="C566" s="142"/>
      <c r="D566" s="117"/>
      <c r="E566" s="117"/>
      <c r="F566" s="117"/>
      <c r="G566" s="117"/>
      <c r="H566" s="117"/>
      <c r="I566" s="118"/>
      <c r="K566" s="138"/>
    </row>
    <row r="567" spans="1:11" s="113" customFormat="1" ht="14.1" customHeight="1">
      <c r="A567" s="119" t="s">
        <v>678</v>
      </c>
      <c r="B567" s="114"/>
      <c r="C567" s="143"/>
      <c r="D567" s="114"/>
      <c r="E567" s="114"/>
      <c r="F567" s="114"/>
      <c r="G567" s="114"/>
      <c r="H567" s="114"/>
      <c r="I567" s="120"/>
      <c r="K567" s="148"/>
    </row>
    <row r="568" spans="1:11" s="113" customFormat="1" ht="5.0999999999999996" customHeight="1">
      <c r="A568" s="121"/>
      <c r="B568" s="115"/>
      <c r="C568" s="141"/>
      <c r="D568" s="115"/>
      <c r="E568" s="115"/>
      <c r="F568" s="115"/>
      <c r="G568" s="115"/>
      <c r="H568" s="115"/>
      <c r="I568" s="122"/>
      <c r="K568" s="148"/>
    </row>
    <row r="569" spans="1:11" s="150" customFormat="1" ht="14.1" customHeight="1">
      <c r="A569" s="158" t="s">
        <v>680</v>
      </c>
      <c r="B569" s="146" t="s">
        <v>681</v>
      </c>
      <c r="C569" s="146" t="s">
        <v>1187</v>
      </c>
      <c r="D569" s="151" t="s">
        <v>79</v>
      </c>
      <c r="E569" s="139">
        <v>1</v>
      </c>
      <c r="F569" s="135">
        <v>0</v>
      </c>
      <c r="G569" s="135">
        <f>E569*F569</f>
        <v>0</v>
      </c>
      <c r="H569" s="135"/>
      <c r="I569" s="135"/>
      <c r="K569" s="138"/>
    </row>
    <row r="570" spans="1:11" s="150" customFormat="1" ht="14.1" customHeight="1">
      <c r="A570" s="158"/>
      <c r="B570" s="146"/>
      <c r="C570" s="146" t="s">
        <v>1188</v>
      </c>
      <c r="D570" s="151"/>
      <c r="E570" s="139"/>
      <c r="F570" s="135"/>
      <c r="G570" s="135"/>
      <c r="H570" s="135"/>
      <c r="I570" s="135"/>
      <c r="K570" s="138"/>
    </row>
    <row r="571" spans="1:11" s="150" customFormat="1" ht="14.1" customHeight="1">
      <c r="A571" s="158"/>
      <c r="B571" s="146"/>
      <c r="C571" s="146" t="s">
        <v>1182</v>
      </c>
      <c r="D571" s="151"/>
      <c r="E571" s="139"/>
      <c r="F571" s="135"/>
      <c r="G571" s="135"/>
      <c r="H571" s="135"/>
      <c r="I571" s="135"/>
      <c r="K571" s="138"/>
    </row>
    <row r="572" spans="1:11" s="150" customFormat="1" ht="14.1" customHeight="1">
      <c r="A572" s="158" t="s">
        <v>682</v>
      </c>
      <c r="B572" s="146" t="s">
        <v>683</v>
      </c>
      <c r="C572" s="159" t="s">
        <v>621</v>
      </c>
      <c r="D572" s="161" t="s">
        <v>79</v>
      </c>
      <c r="E572" s="162">
        <v>2</v>
      </c>
      <c r="F572" s="135">
        <v>0</v>
      </c>
      <c r="G572" s="135">
        <f>E572*F572</f>
        <v>0</v>
      </c>
      <c r="H572" s="135">
        <v>0</v>
      </c>
      <c r="I572" s="135">
        <f>E572*H572</f>
        <v>0</v>
      </c>
      <c r="K572" s="163"/>
    </row>
    <row r="573" spans="1:11" s="150" customFormat="1" ht="14.1" customHeight="1">
      <c r="A573" s="158" t="s">
        <v>689</v>
      </c>
      <c r="B573" s="146" t="s">
        <v>684</v>
      </c>
      <c r="C573" s="159" t="s">
        <v>250</v>
      </c>
      <c r="D573" s="161" t="s">
        <v>79</v>
      </c>
      <c r="E573" s="162">
        <v>1</v>
      </c>
      <c r="F573" s="160">
        <v>0</v>
      </c>
      <c r="G573" s="135">
        <f>E573*F573</f>
        <v>0</v>
      </c>
      <c r="H573" s="160"/>
      <c r="I573" s="160"/>
      <c r="K573" s="148"/>
    </row>
    <row r="574" spans="1:11" s="150" customFormat="1" ht="14.1" customHeight="1">
      <c r="C574" s="146" t="s">
        <v>255</v>
      </c>
      <c r="D574" s="151"/>
      <c r="E574" s="139"/>
      <c r="F574" s="135"/>
      <c r="G574" s="135"/>
      <c r="H574" s="135"/>
      <c r="I574" s="135"/>
      <c r="J574" s="112"/>
      <c r="K574" s="163"/>
    </row>
    <row r="575" spans="1:11" s="150" customFormat="1" ht="14.1" customHeight="1">
      <c r="A575" s="158" t="s">
        <v>690</v>
      </c>
      <c r="B575" s="146" t="s">
        <v>685</v>
      </c>
      <c r="C575" s="159" t="s">
        <v>252</v>
      </c>
      <c r="D575" s="161" t="s">
        <v>79</v>
      </c>
      <c r="E575" s="162">
        <v>5</v>
      </c>
      <c r="F575" s="160">
        <v>0</v>
      </c>
      <c r="G575" s="135">
        <f>E575*F575</f>
        <v>0</v>
      </c>
      <c r="H575" s="160"/>
      <c r="I575" s="160"/>
      <c r="K575" s="148"/>
    </row>
    <row r="576" spans="1:11" s="150" customFormat="1" ht="14.1" customHeight="1">
      <c r="C576" s="146" t="s">
        <v>256</v>
      </c>
      <c r="D576" s="151"/>
      <c r="E576" s="139"/>
      <c r="F576" s="135"/>
      <c r="G576" s="135"/>
      <c r="H576" s="135"/>
      <c r="I576" s="135"/>
      <c r="J576" s="112"/>
      <c r="K576" s="163"/>
    </row>
    <row r="577" spans="1:11" s="150" customFormat="1" ht="14.1" customHeight="1">
      <c r="A577" s="158" t="s">
        <v>691</v>
      </c>
      <c r="B577" s="146" t="s">
        <v>686</v>
      </c>
      <c r="C577" s="159" t="s">
        <v>666</v>
      </c>
      <c r="D577" s="161" t="s">
        <v>79</v>
      </c>
      <c r="E577" s="162">
        <v>6</v>
      </c>
      <c r="F577" s="160">
        <v>0</v>
      </c>
      <c r="G577" s="135">
        <f>E577*F577</f>
        <v>0</v>
      </c>
      <c r="H577" s="160"/>
      <c r="I577" s="160"/>
      <c r="K577" s="148"/>
    </row>
    <row r="578" spans="1:11" s="150" customFormat="1" ht="14.1" customHeight="1">
      <c r="A578" s="158"/>
      <c r="C578" s="146" t="s">
        <v>667</v>
      </c>
      <c r="D578" s="151"/>
      <c r="E578" s="139"/>
      <c r="F578" s="135"/>
      <c r="G578" s="135"/>
      <c r="H578" s="135"/>
      <c r="I578" s="135"/>
      <c r="J578" s="112"/>
      <c r="K578" s="163"/>
    </row>
    <row r="579" spans="1:11" s="150" customFormat="1" ht="14.1" customHeight="1">
      <c r="A579" s="158" t="s">
        <v>692</v>
      </c>
      <c r="B579" s="146" t="s">
        <v>687</v>
      </c>
      <c r="C579" s="159" t="s">
        <v>626</v>
      </c>
      <c r="D579" s="161" t="s">
        <v>79</v>
      </c>
      <c r="E579" s="162">
        <v>1</v>
      </c>
      <c r="F579" s="160">
        <v>0</v>
      </c>
      <c r="G579" s="135">
        <f>E579*F579</f>
        <v>0</v>
      </c>
      <c r="H579" s="160"/>
      <c r="I579" s="160"/>
      <c r="K579" s="148"/>
    </row>
    <row r="580" spans="1:11" s="150" customFormat="1" ht="14.1" customHeight="1">
      <c r="C580" s="146" t="s">
        <v>627</v>
      </c>
      <c r="D580" s="151"/>
      <c r="E580" s="139"/>
      <c r="F580" s="135"/>
      <c r="G580" s="135"/>
      <c r="H580" s="135"/>
      <c r="I580" s="135"/>
      <c r="J580" s="112"/>
      <c r="K580" s="163"/>
    </row>
    <row r="581" spans="1:11" s="150" customFormat="1" ht="14.1" customHeight="1">
      <c r="A581" s="158" t="s">
        <v>694</v>
      </c>
      <c r="B581" s="146" t="s">
        <v>688</v>
      </c>
      <c r="C581" s="159" t="s">
        <v>693</v>
      </c>
      <c r="D581" s="161" t="s">
        <v>79</v>
      </c>
      <c r="E581" s="162">
        <v>1</v>
      </c>
      <c r="F581" s="160">
        <v>0</v>
      </c>
      <c r="G581" s="135">
        <f>E581*F581</f>
        <v>0</v>
      </c>
      <c r="H581" s="160"/>
      <c r="I581" s="160"/>
      <c r="K581" s="148"/>
    </row>
    <row r="582" spans="1:11" s="150" customFormat="1" ht="14.1" customHeight="1">
      <c r="C582" s="146" t="s">
        <v>627</v>
      </c>
      <c r="D582" s="151"/>
      <c r="E582" s="139"/>
      <c r="F582" s="135"/>
      <c r="G582" s="135"/>
      <c r="H582" s="135"/>
      <c r="I582" s="135"/>
      <c r="J582" s="112"/>
      <c r="K582" s="163"/>
    </row>
    <row r="583" spans="1:11" s="150" customFormat="1" ht="14.1" customHeight="1">
      <c r="A583" s="158" t="s">
        <v>695</v>
      </c>
      <c r="B583" s="146" t="s">
        <v>696</v>
      </c>
      <c r="C583" s="146" t="s">
        <v>629</v>
      </c>
      <c r="D583" s="161" t="s">
        <v>79</v>
      </c>
      <c r="E583" s="162">
        <v>1</v>
      </c>
      <c r="F583" s="160">
        <v>0</v>
      </c>
      <c r="G583" s="135">
        <f>E583*F583</f>
        <v>0</v>
      </c>
      <c r="H583" s="160"/>
      <c r="I583" s="160"/>
      <c r="K583" s="148"/>
    </row>
    <row r="584" spans="1:11" s="150" customFormat="1" ht="14.1" customHeight="1">
      <c r="C584" s="146" t="s">
        <v>630</v>
      </c>
    </row>
    <row r="585" spans="1:11" s="150" customFormat="1" ht="14.1" customHeight="1">
      <c r="A585" s="158" t="s">
        <v>697</v>
      </c>
      <c r="B585" s="146" t="s">
        <v>698</v>
      </c>
      <c r="C585" s="146" t="s">
        <v>699</v>
      </c>
      <c r="D585" s="161" t="s">
        <v>79</v>
      </c>
      <c r="E585" s="162">
        <v>1</v>
      </c>
      <c r="F585" s="160">
        <v>0</v>
      </c>
      <c r="G585" s="135">
        <f>E585*F585</f>
        <v>0</v>
      </c>
      <c r="H585" s="160"/>
      <c r="I585" s="160"/>
      <c r="K585" s="148"/>
    </row>
    <row r="586" spans="1:11" s="150" customFormat="1" ht="14.1" customHeight="1">
      <c r="A586" s="158"/>
      <c r="C586" s="146" t="s">
        <v>700</v>
      </c>
    </row>
    <row r="587" spans="1:11" s="150" customFormat="1" ht="14.1" customHeight="1">
      <c r="A587" s="158" t="s">
        <v>701</v>
      </c>
      <c r="B587" s="146" t="s">
        <v>702</v>
      </c>
      <c r="C587" s="146" t="s">
        <v>703</v>
      </c>
      <c r="D587" s="161" t="s">
        <v>79</v>
      </c>
      <c r="E587" s="162">
        <v>1</v>
      </c>
      <c r="F587" s="160">
        <v>0</v>
      </c>
      <c r="G587" s="135">
        <f>E587*F587</f>
        <v>0</v>
      </c>
      <c r="H587" s="160"/>
      <c r="I587" s="160"/>
      <c r="K587" s="148"/>
    </row>
    <row r="588" spans="1:11" s="150" customFormat="1" ht="14.1" customHeight="1">
      <c r="A588" s="158"/>
      <c r="C588" s="146" t="s">
        <v>704</v>
      </c>
      <c r="E588" s="176"/>
    </row>
    <row r="589" spans="1:11" s="150" customFormat="1" ht="14.1" customHeight="1">
      <c r="A589" s="158"/>
      <c r="C589" s="146"/>
      <c r="D589" s="161"/>
      <c r="E589" s="162"/>
      <c r="F589" s="160"/>
      <c r="G589" s="160"/>
      <c r="H589" s="160"/>
      <c r="I589" s="160"/>
      <c r="K589" s="138"/>
    </row>
    <row r="590" spans="1:11" s="150" customFormat="1" ht="14.1" customHeight="1">
      <c r="A590" s="158"/>
      <c r="B590" s="146" t="s">
        <v>688</v>
      </c>
      <c r="C590" s="146" t="s">
        <v>257</v>
      </c>
      <c r="D590" s="161" t="s">
        <v>79</v>
      </c>
      <c r="E590" s="162">
        <v>10</v>
      </c>
      <c r="F590" s="160">
        <v>0</v>
      </c>
      <c r="G590" s="135">
        <f>E590*F590</f>
        <v>0</v>
      </c>
      <c r="H590" s="135">
        <v>0</v>
      </c>
      <c r="I590" s="135">
        <f>E590*H590</f>
        <v>0</v>
      </c>
      <c r="K590" s="138"/>
    </row>
    <row r="591" spans="1:11" s="150" customFormat="1" ht="14.1" customHeight="1">
      <c r="A591" s="158"/>
      <c r="B591" s="146" t="s">
        <v>696</v>
      </c>
      <c r="C591" s="146" t="s">
        <v>814</v>
      </c>
      <c r="D591" s="161" t="s">
        <v>79</v>
      </c>
      <c r="E591" s="162">
        <v>7</v>
      </c>
      <c r="F591" s="160">
        <v>0</v>
      </c>
      <c r="G591" s="135">
        <f>E591*F591</f>
        <v>0</v>
      </c>
      <c r="H591" s="135"/>
      <c r="I591" s="135"/>
      <c r="K591" s="138"/>
    </row>
    <row r="592" spans="1:11" s="150" customFormat="1" ht="14.1" customHeight="1">
      <c r="A592" s="158"/>
      <c r="B592" s="146" t="s">
        <v>698</v>
      </c>
      <c r="C592" s="146" t="s">
        <v>631</v>
      </c>
      <c r="D592" s="161" t="s">
        <v>79</v>
      </c>
      <c r="E592" s="162">
        <v>8</v>
      </c>
      <c r="F592" s="160">
        <v>0</v>
      </c>
      <c r="G592" s="135">
        <f>E592*F592</f>
        <v>0</v>
      </c>
      <c r="H592" s="135"/>
      <c r="I592" s="135"/>
      <c r="K592" s="138"/>
    </row>
    <row r="593" spans="1:11" s="150" customFormat="1" ht="14.1" customHeight="1">
      <c r="A593" s="158"/>
      <c r="B593" s="146" t="s">
        <v>702</v>
      </c>
      <c r="C593" s="146" t="s">
        <v>287</v>
      </c>
      <c r="D593" s="161" t="s">
        <v>79</v>
      </c>
      <c r="E593" s="162">
        <v>8</v>
      </c>
      <c r="F593" s="160">
        <v>0</v>
      </c>
      <c r="G593" s="135">
        <f>E593*F593</f>
        <v>0</v>
      </c>
      <c r="H593" s="135"/>
      <c r="I593" s="135"/>
      <c r="K593" s="138"/>
    </row>
    <row r="594" spans="1:11" s="150" customFormat="1" ht="14.1" customHeight="1">
      <c r="A594" s="158"/>
      <c r="B594" s="146" t="s">
        <v>736</v>
      </c>
      <c r="C594" s="146" t="s">
        <v>148</v>
      </c>
      <c r="D594" s="151" t="s">
        <v>87</v>
      </c>
      <c r="E594" s="139">
        <v>175</v>
      </c>
      <c r="F594" s="135"/>
      <c r="G594" s="135"/>
      <c r="H594" s="135">
        <v>0</v>
      </c>
      <c r="I594" s="135">
        <f>E594*H594</f>
        <v>0</v>
      </c>
      <c r="K594" s="138"/>
    </row>
    <row r="595" spans="1:11" s="150" customFormat="1" ht="14.1" customHeight="1">
      <c r="A595" s="158"/>
      <c r="C595" s="146" t="s">
        <v>149</v>
      </c>
      <c r="D595" s="151"/>
      <c r="E595" s="139"/>
      <c r="F595" s="135"/>
      <c r="G595" s="135"/>
      <c r="H595" s="135"/>
      <c r="I595" s="135"/>
      <c r="K595" s="138"/>
    </row>
    <row r="596" spans="1:11" s="150" customFormat="1" ht="14.1" customHeight="1">
      <c r="A596" s="158"/>
      <c r="B596" s="146" t="s">
        <v>737</v>
      </c>
      <c r="C596" s="146" t="s">
        <v>1189</v>
      </c>
      <c r="D596" s="151" t="s">
        <v>105</v>
      </c>
      <c r="E596" s="139">
        <v>15</v>
      </c>
      <c r="F596" s="135">
        <v>0</v>
      </c>
      <c r="G596" s="135">
        <f t="shared" ref="G596:G597" si="133">E596*F596</f>
        <v>0</v>
      </c>
      <c r="H596" s="135">
        <v>0</v>
      </c>
      <c r="I596" s="135">
        <f>E596*H596</f>
        <v>0</v>
      </c>
      <c r="K596" s="138"/>
    </row>
    <row r="597" spans="1:11" s="150" customFormat="1" ht="14.1" customHeight="1">
      <c r="A597" s="158"/>
      <c r="B597" s="146" t="s">
        <v>738</v>
      </c>
      <c r="C597" s="146" t="s">
        <v>351</v>
      </c>
      <c r="D597" s="151" t="s">
        <v>87</v>
      </c>
      <c r="E597" s="139">
        <v>1</v>
      </c>
      <c r="F597" s="135">
        <v>0</v>
      </c>
      <c r="G597" s="135">
        <f t="shared" si="133"/>
        <v>0</v>
      </c>
      <c r="H597" s="135">
        <v>0</v>
      </c>
      <c r="I597" s="135">
        <f>E597*H597</f>
        <v>0</v>
      </c>
      <c r="K597" s="138"/>
    </row>
    <row r="598" spans="1:11" s="150" customFormat="1" ht="14.1" customHeight="1">
      <c r="A598" s="158"/>
      <c r="B598" s="146" t="s">
        <v>815</v>
      </c>
      <c r="C598" s="146" t="s">
        <v>151</v>
      </c>
      <c r="D598" s="151" t="s">
        <v>79</v>
      </c>
      <c r="E598" s="139">
        <v>1</v>
      </c>
      <c r="F598" s="135"/>
      <c r="G598" s="135"/>
      <c r="H598" s="135">
        <v>0</v>
      </c>
      <c r="I598" s="135">
        <f>E598*H598</f>
        <v>0</v>
      </c>
      <c r="K598" s="138"/>
    </row>
    <row r="599" spans="1:11" s="150" customFormat="1" ht="13.8" customHeight="1">
      <c r="A599" s="152"/>
      <c r="B599" s="146"/>
      <c r="C599" s="155" t="s">
        <v>679</v>
      </c>
      <c r="D599" s="149"/>
      <c r="E599" s="139"/>
      <c r="F599" s="135"/>
      <c r="G599" s="156">
        <f>SUM(G569:G598)</f>
        <v>0</v>
      </c>
      <c r="H599" s="156"/>
      <c r="I599" s="156">
        <f>SUM(I569:I598)</f>
        <v>0</v>
      </c>
      <c r="K599" s="148"/>
    </row>
    <row r="600" spans="1:11" s="150" customFormat="1" ht="9.9" customHeight="1">
      <c r="A600" s="152"/>
      <c r="B600" s="146"/>
      <c r="C600" s="153"/>
      <c r="D600" s="149"/>
      <c r="E600" s="139"/>
      <c r="F600" s="135"/>
      <c r="G600" s="135"/>
      <c r="H600" s="135"/>
      <c r="I600" s="135"/>
      <c r="K600" s="148"/>
    </row>
    <row r="601" spans="1:11" s="113" customFormat="1" ht="5.0999999999999996" customHeight="1">
      <c r="A601" s="116"/>
      <c r="B601" s="117"/>
      <c r="C601" s="142"/>
      <c r="D601" s="117"/>
      <c r="E601" s="117"/>
      <c r="F601" s="117"/>
      <c r="G601" s="117"/>
      <c r="H601" s="117"/>
      <c r="I601" s="118"/>
      <c r="K601" s="138"/>
    </row>
    <row r="602" spans="1:11" s="113" customFormat="1" ht="14.1" customHeight="1">
      <c r="A602" s="119" t="s">
        <v>705</v>
      </c>
      <c r="B602" s="114"/>
      <c r="C602" s="143"/>
      <c r="D602" s="114"/>
      <c r="E602" s="114"/>
      <c r="F602" s="114"/>
      <c r="G602" s="114"/>
      <c r="H602" s="114"/>
      <c r="I602" s="120"/>
      <c r="K602" s="148"/>
    </row>
    <row r="603" spans="1:11" s="113" customFormat="1" ht="5.0999999999999996" customHeight="1">
      <c r="A603" s="121"/>
      <c r="B603" s="115"/>
      <c r="C603" s="141"/>
      <c r="D603" s="115"/>
      <c r="E603" s="115"/>
      <c r="F603" s="115"/>
      <c r="G603" s="115"/>
      <c r="H603" s="115"/>
      <c r="I603" s="122"/>
      <c r="K603" s="148"/>
    </row>
    <row r="604" spans="1:11" s="150" customFormat="1" ht="14.1" customHeight="1">
      <c r="A604" s="158" t="s">
        <v>715</v>
      </c>
      <c r="B604" s="146" t="s">
        <v>716</v>
      </c>
      <c r="C604" s="146" t="s">
        <v>707</v>
      </c>
      <c r="D604" s="151" t="s">
        <v>79</v>
      </c>
      <c r="E604" s="139">
        <v>2</v>
      </c>
      <c r="F604" s="135">
        <v>0</v>
      </c>
      <c r="G604" s="135">
        <f>E604*F604</f>
        <v>0</v>
      </c>
      <c r="H604" s="135"/>
      <c r="I604" s="135"/>
      <c r="K604" s="138"/>
    </row>
    <row r="605" spans="1:11" s="150" customFormat="1" ht="14.1" customHeight="1">
      <c r="C605" s="146" t="s">
        <v>708</v>
      </c>
      <c r="D605" s="151"/>
      <c r="E605" s="139"/>
      <c r="F605" s="135"/>
      <c r="G605" s="135"/>
      <c r="H605" s="135"/>
      <c r="I605" s="135"/>
      <c r="K605" s="138"/>
    </row>
    <row r="606" spans="1:11" s="150" customFormat="1" ht="14.1" customHeight="1">
      <c r="A606" s="158"/>
      <c r="B606" s="146"/>
      <c r="C606" s="146" t="s">
        <v>717</v>
      </c>
      <c r="D606" s="151"/>
      <c r="E606" s="139"/>
      <c r="F606" s="135"/>
      <c r="G606" s="135"/>
      <c r="H606" s="135"/>
      <c r="I606" s="135"/>
      <c r="K606" s="138"/>
    </row>
    <row r="607" spans="1:11" s="150" customFormat="1" ht="14.1" customHeight="1">
      <c r="A607" s="158" t="s">
        <v>720</v>
      </c>
      <c r="B607" s="146" t="s">
        <v>719</v>
      </c>
      <c r="C607" s="146" t="s">
        <v>347</v>
      </c>
      <c r="D607" s="151" t="s">
        <v>79</v>
      </c>
      <c r="E607" s="139">
        <v>2</v>
      </c>
      <c r="F607" s="135">
        <v>0</v>
      </c>
      <c r="G607" s="135">
        <f>E607*F607</f>
        <v>0</v>
      </c>
      <c r="H607" s="135">
        <v>0</v>
      </c>
      <c r="I607" s="135">
        <f>E607*H607</f>
        <v>0</v>
      </c>
      <c r="K607" s="138"/>
    </row>
    <row r="608" spans="1:11" s="150" customFormat="1" ht="14.1" customHeight="1">
      <c r="A608" s="158" t="s">
        <v>718</v>
      </c>
      <c r="B608" s="146" t="s">
        <v>721</v>
      </c>
      <c r="C608" s="146" t="s">
        <v>709</v>
      </c>
      <c r="D608" s="151" t="s">
        <v>79</v>
      </c>
      <c r="E608" s="139">
        <v>2</v>
      </c>
      <c r="F608" s="135">
        <v>0</v>
      </c>
      <c r="G608" s="135">
        <f>E608*F608</f>
        <v>0</v>
      </c>
      <c r="H608" s="135"/>
      <c r="I608" s="135"/>
      <c r="K608" s="138"/>
    </row>
    <row r="609" spans="1:11" s="150" customFormat="1" ht="14.1" customHeight="1">
      <c r="A609" s="158" t="s">
        <v>723</v>
      </c>
      <c r="B609" s="146" t="s">
        <v>722</v>
      </c>
      <c r="C609" s="146" t="s">
        <v>710</v>
      </c>
      <c r="D609" s="151" t="s">
        <v>79</v>
      </c>
      <c r="E609" s="139">
        <v>2</v>
      </c>
      <c r="F609" s="135">
        <v>0</v>
      </c>
      <c r="G609" s="135">
        <f>E609*F609</f>
        <v>0</v>
      </c>
      <c r="H609" s="135">
        <v>0</v>
      </c>
      <c r="I609" s="135">
        <f>E609*H609</f>
        <v>0</v>
      </c>
      <c r="K609" s="138"/>
    </row>
    <row r="610" spans="1:11" s="150" customFormat="1" ht="14.1" customHeight="1">
      <c r="A610" s="158"/>
      <c r="C610" s="146" t="s">
        <v>711</v>
      </c>
      <c r="D610" s="151"/>
      <c r="E610" s="139"/>
      <c r="F610" s="135"/>
      <c r="G610" s="135"/>
      <c r="H610" s="135"/>
      <c r="I610" s="135"/>
      <c r="K610" s="138"/>
    </row>
    <row r="611" spans="1:11" s="150" customFormat="1" ht="14.1" customHeight="1">
      <c r="C611" s="146" t="s">
        <v>712</v>
      </c>
      <c r="D611" s="151"/>
      <c r="E611" s="139"/>
      <c r="F611" s="135"/>
      <c r="G611" s="135"/>
      <c r="H611" s="135"/>
      <c r="I611" s="135"/>
      <c r="K611" s="138"/>
    </row>
    <row r="612" spans="1:11" s="150" customFormat="1" ht="14.1" customHeight="1">
      <c r="A612" s="158"/>
      <c r="C612" s="146" t="s">
        <v>713</v>
      </c>
      <c r="D612" s="151"/>
      <c r="E612" s="139"/>
      <c r="F612" s="135"/>
      <c r="G612" s="135"/>
      <c r="H612" s="135"/>
      <c r="I612" s="135"/>
      <c r="K612" s="138"/>
    </row>
    <row r="613" spans="1:11" s="150" customFormat="1" ht="14.1" customHeight="1">
      <c r="A613" s="158"/>
      <c r="C613" s="146" t="s">
        <v>714</v>
      </c>
      <c r="D613" s="151"/>
      <c r="E613" s="139"/>
      <c r="F613" s="135"/>
      <c r="G613" s="135"/>
      <c r="H613" s="135"/>
      <c r="I613" s="135"/>
      <c r="K613" s="138"/>
    </row>
    <row r="614" spans="1:11" s="150" customFormat="1" ht="14.1" customHeight="1">
      <c r="A614" s="158"/>
      <c r="B614" s="146"/>
      <c r="C614" s="146"/>
      <c r="D614" s="151"/>
      <c r="E614" s="139"/>
      <c r="F614" s="135"/>
      <c r="G614" s="135"/>
      <c r="H614" s="135"/>
      <c r="I614" s="135"/>
      <c r="K614" s="138"/>
    </row>
    <row r="615" spans="1:11" s="150" customFormat="1" ht="14.1" customHeight="1">
      <c r="B615" s="146" t="s">
        <v>724</v>
      </c>
      <c r="C615" s="146" t="s">
        <v>148</v>
      </c>
      <c r="D615" s="151" t="s">
        <v>87</v>
      </c>
      <c r="E615" s="139">
        <v>35</v>
      </c>
      <c r="F615" s="135"/>
      <c r="G615" s="135"/>
      <c r="H615" s="135">
        <v>0</v>
      </c>
      <c r="I615" s="135">
        <f>E615*H615</f>
        <v>0</v>
      </c>
      <c r="K615" s="138"/>
    </row>
    <row r="616" spans="1:11" s="150" customFormat="1" ht="14.1" customHeight="1">
      <c r="A616" s="158"/>
      <c r="B616" s="146" t="s">
        <v>725</v>
      </c>
      <c r="C616" s="146" t="s">
        <v>149</v>
      </c>
      <c r="D616" s="151"/>
      <c r="E616" s="139"/>
      <c r="F616" s="135"/>
      <c r="G616" s="135"/>
      <c r="H616" s="135"/>
      <c r="I616" s="135"/>
      <c r="K616" s="138"/>
    </row>
    <row r="617" spans="1:11" s="150" customFormat="1" ht="14.1" customHeight="1">
      <c r="A617" s="158"/>
      <c r="B617" s="146" t="s">
        <v>726</v>
      </c>
      <c r="C617" s="146" t="s">
        <v>150</v>
      </c>
      <c r="D617" s="151" t="s">
        <v>87</v>
      </c>
      <c r="E617" s="139">
        <v>2</v>
      </c>
      <c r="F617" s="135">
        <v>0</v>
      </c>
      <c r="G617" s="135">
        <f t="shared" ref="G617" si="134">E617*F617</f>
        <v>0</v>
      </c>
      <c r="H617" s="135">
        <v>0</v>
      </c>
      <c r="I617" s="135">
        <f>E617*H617</f>
        <v>0</v>
      </c>
      <c r="K617" s="138"/>
    </row>
    <row r="618" spans="1:11" s="150" customFormat="1" ht="14.1" customHeight="1">
      <c r="B618" s="146" t="s">
        <v>727</v>
      </c>
      <c r="C618" s="146" t="s">
        <v>151</v>
      </c>
      <c r="D618" s="151" t="s">
        <v>79</v>
      </c>
      <c r="E618" s="139">
        <v>1</v>
      </c>
      <c r="F618" s="135"/>
      <c r="G618" s="135"/>
      <c r="H618" s="135">
        <v>0</v>
      </c>
      <c r="I618" s="135">
        <f>E618*H618</f>
        <v>0</v>
      </c>
      <c r="K618" s="138"/>
    </row>
    <row r="619" spans="1:11" s="150" customFormat="1" ht="14.1" customHeight="1">
      <c r="A619" s="152"/>
      <c r="B619" s="146"/>
      <c r="C619" s="155" t="s">
        <v>706</v>
      </c>
      <c r="D619" s="149"/>
      <c r="E619" s="139"/>
      <c r="F619" s="135"/>
      <c r="G619" s="156">
        <f>SUM(G604:G618)</f>
        <v>0</v>
      </c>
      <c r="H619" s="156"/>
      <c r="I619" s="156">
        <f>SUM(I604:I618)</f>
        <v>0</v>
      </c>
      <c r="K619" s="148"/>
    </row>
    <row r="620" spans="1:11" s="150" customFormat="1" ht="9.9" customHeight="1">
      <c r="A620" s="152"/>
      <c r="B620" s="146"/>
      <c r="C620" s="153"/>
      <c r="D620" s="149"/>
      <c r="E620" s="139"/>
      <c r="F620" s="135"/>
      <c r="G620" s="135"/>
      <c r="H620" s="135"/>
      <c r="I620" s="135"/>
      <c r="K620" s="148"/>
    </row>
    <row r="621" spans="1:11" s="113" customFormat="1" ht="5.0999999999999996" customHeight="1">
      <c r="A621" s="116"/>
      <c r="B621" s="117"/>
      <c r="C621" s="142"/>
      <c r="D621" s="117"/>
      <c r="E621" s="117"/>
      <c r="F621" s="117"/>
      <c r="G621" s="117"/>
      <c r="H621" s="117"/>
      <c r="I621" s="118"/>
      <c r="K621" s="138"/>
    </row>
    <row r="622" spans="1:11" s="113" customFormat="1" ht="14.1" customHeight="1">
      <c r="A622" s="119" t="s">
        <v>739</v>
      </c>
      <c r="B622" s="114"/>
      <c r="C622" s="143"/>
      <c r="D622" s="114"/>
      <c r="E622" s="114"/>
      <c r="F622" s="114"/>
      <c r="G622" s="114"/>
      <c r="H622" s="114"/>
      <c r="I622" s="120"/>
      <c r="K622" s="148"/>
    </row>
    <row r="623" spans="1:11" s="113" customFormat="1" ht="5.0999999999999996" customHeight="1">
      <c r="A623" s="121"/>
      <c r="B623" s="115"/>
      <c r="C623" s="141"/>
      <c r="D623" s="115"/>
      <c r="E623" s="115"/>
      <c r="F623" s="115"/>
      <c r="G623" s="115"/>
      <c r="H623" s="115"/>
      <c r="I623" s="122"/>
      <c r="K623" s="148"/>
    </row>
    <row r="624" spans="1:11" s="150" customFormat="1" ht="14.1" customHeight="1">
      <c r="A624" s="158" t="s">
        <v>740</v>
      </c>
      <c r="B624" s="146" t="s">
        <v>741</v>
      </c>
      <c r="C624" s="146" t="s">
        <v>301</v>
      </c>
      <c r="D624" s="151" t="s">
        <v>79</v>
      </c>
      <c r="E624" s="139">
        <v>1</v>
      </c>
      <c r="F624" s="135">
        <v>0</v>
      </c>
      <c r="G624" s="135">
        <f t="shared" ref="G624" si="135">E624*F624</f>
        <v>0</v>
      </c>
      <c r="H624" s="135">
        <v>0</v>
      </c>
      <c r="I624" s="135">
        <f t="shared" ref="I624" si="136">E624*H624</f>
        <v>0</v>
      </c>
      <c r="J624" s="112"/>
      <c r="K624" s="163"/>
    </row>
    <row r="625" spans="3:11" s="150" customFormat="1" ht="14.1" customHeight="1">
      <c r="C625" s="146" t="s">
        <v>296</v>
      </c>
      <c r="D625" s="151"/>
      <c r="E625" s="139"/>
      <c r="F625" s="135"/>
      <c r="G625" s="135"/>
      <c r="H625" s="135"/>
      <c r="I625" s="135"/>
      <c r="J625" s="112"/>
      <c r="K625" s="163"/>
    </row>
    <row r="626" spans="3:11" s="150" customFormat="1" ht="14.1" customHeight="1">
      <c r="C626" s="174" t="s">
        <v>131</v>
      </c>
      <c r="D626" s="151"/>
      <c r="E626" s="139"/>
      <c r="F626" s="135"/>
      <c r="G626" s="135"/>
      <c r="H626" s="135"/>
      <c r="I626" s="135"/>
      <c r="J626" s="112"/>
      <c r="K626" s="163"/>
    </row>
    <row r="627" spans="3:11" s="150" customFormat="1" ht="14.1" customHeight="1">
      <c r="C627" s="146" t="s">
        <v>302</v>
      </c>
      <c r="D627" s="151"/>
      <c r="E627" s="139"/>
      <c r="F627" s="135"/>
      <c r="G627" s="135"/>
      <c r="H627" s="135"/>
      <c r="I627" s="135"/>
      <c r="J627" s="112"/>
      <c r="K627" s="163"/>
    </row>
    <row r="628" spans="3:11" s="150" customFormat="1" ht="14.1" customHeight="1">
      <c r="C628" s="146" t="s">
        <v>297</v>
      </c>
      <c r="D628" s="151"/>
      <c r="E628" s="139"/>
      <c r="F628" s="135"/>
      <c r="G628" s="135"/>
      <c r="H628" s="135"/>
      <c r="I628" s="135"/>
      <c r="J628" s="112"/>
      <c r="K628" s="163"/>
    </row>
    <row r="629" spans="3:11" s="150" customFormat="1" ht="14.1" customHeight="1">
      <c r="C629" s="146" t="s">
        <v>298</v>
      </c>
      <c r="D629" s="151"/>
      <c r="E629" s="139"/>
      <c r="F629" s="135"/>
      <c r="G629" s="135"/>
      <c r="H629" s="135"/>
      <c r="I629" s="135"/>
      <c r="J629" s="112"/>
      <c r="K629" s="163"/>
    </row>
    <row r="630" spans="3:11" s="150" customFormat="1" ht="14.1" customHeight="1">
      <c r="C630" s="146" t="s">
        <v>743</v>
      </c>
      <c r="D630" s="151"/>
      <c r="E630" s="139"/>
      <c r="F630" s="135"/>
      <c r="G630" s="135"/>
      <c r="H630" s="135"/>
      <c r="I630" s="135"/>
      <c r="J630" s="112"/>
      <c r="K630" s="163"/>
    </row>
    <row r="631" spans="3:11" s="150" customFormat="1" ht="14.1" customHeight="1">
      <c r="C631" s="146" t="s">
        <v>145</v>
      </c>
      <c r="D631" s="151"/>
      <c r="E631" s="139"/>
      <c r="F631" s="135"/>
      <c r="G631" s="135"/>
      <c r="H631" s="135"/>
      <c r="I631" s="135"/>
      <c r="J631" s="112"/>
      <c r="K631" s="163"/>
    </row>
    <row r="632" spans="3:11" s="150" customFormat="1" ht="14.1" customHeight="1">
      <c r="C632" s="146" t="s">
        <v>744</v>
      </c>
      <c r="D632" s="151"/>
      <c r="E632" s="139"/>
      <c r="F632" s="135"/>
      <c r="G632" s="135"/>
      <c r="H632" s="135"/>
      <c r="I632" s="135"/>
      <c r="J632" s="112"/>
      <c r="K632" s="163"/>
    </row>
    <row r="633" spans="3:11" s="150" customFormat="1" ht="14.1" customHeight="1">
      <c r="C633" s="146" t="s">
        <v>745</v>
      </c>
      <c r="D633" s="151"/>
      <c r="E633" s="139"/>
      <c r="F633" s="135"/>
      <c r="G633" s="135"/>
      <c r="H633" s="135"/>
      <c r="I633" s="135"/>
      <c r="J633" s="112"/>
      <c r="K633" s="163"/>
    </row>
    <row r="634" spans="3:11" s="150" customFormat="1" ht="14.1" customHeight="1">
      <c r="C634" s="146" t="s">
        <v>746</v>
      </c>
      <c r="D634" s="151"/>
      <c r="E634" s="139"/>
      <c r="F634" s="135"/>
      <c r="G634" s="135"/>
      <c r="H634" s="135"/>
      <c r="I634" s="135"/>
      <c r="J634" s="112"/>
      <c r="K634" s="163"/>
    </row>
    <row r="635" spans="3:11" s="150" customFormat="1" ht="14.1" customHeight="1">
      <c r="C635" s="146" t="s">
        <v>307</v>
      </c>
      <c r="D635" s="151"/>
      <c r="E635" s="139"/>
      <c r="F635" s="135"/>
      <c r="G635" s="135"/>
      <c r="H635" s="135"/>
      <c r="I635" s="135"/>
      <c r="J635" s="112"/>
      <c r="K635" s="163"/>
    </row>
    <row r="636" spans="3:11" s="150" customFormat="1" ht="14.1" customHeight="1">
      <c r="C636" s="146" t="s">
        <v>747</v>
      </c>
      <c r="D636" s="151"/>
      <c r="E636" s="139"/>
      <c r="F636" s="135"/>
      <c r="G636" s="135"/>
      <c r="H636" s="135"/>
      <c r="I636" s="135"/>
      <c r="J636" s="112"/>
      <c r="K636" s="163"/>
    </row>
    <row r="637" spans="3:11" s="150" customFormat="1" ht="14.1" customHeight="1">
      <c r="C637" s="146" t="s">
        <v>302</v>
      </c>
      <c r="D637" s="151"/>
      <c r="E637" s="139"/>
      <c r="F637" s="135"/>
      <c r="G637" s="135"/>
      <c r="H637" s="135"/>
      <c r="I637" s="135"/>
      <c r="J637" s="112"/>
      <c r="K637" s="163"/>
    </row>
    <row r="638" spans="3:11" s="150" customFormat="1" ht="14.1" customHeight="1">
      <c r="C638" s="174" t="s">
        <v>132</v>
      </c>
      <c r="D638" s="151"/>
      <c r="E638" s="139"/>
      <c r="F638" s="135"/>
      <c r="G638" s="135"/>
      <c r="H638" s="135"/>
      <c r="I638" s="135"/>
      <c r="J638" s="112"/>
      <c r="K638" s="163"/>
    </row>
    <row r="639" spans="3:11" s="150" customFormat="1" ht="14.1" customHeight="1">
      <c r="C639" s="146" t="s">
        <v>302</v>
      </c>
      <c r="D639" s="151"/>
      <c r="E639" s="139"/>
      <c r="F639" s="135"/>
      <c r="G639" s="135"/>
      <c r="H639" s="135"/>
      <c r="I639" s="135"/>
      <c r="J639" s="112"/>
      <c r="K639" s="163"/>
    </row>
    <row r="640" spans="3:11" s="150" customFormat="1" ht="14.1" customHeight="1">
      <c r="C640" s="146" t="s">
        <v>298</v>
      </c>
      <c r="D640" s="151"/>
      <c r="E640" s="139"/>
      <c r="F640" s="135"/>
      <c r="G640" s="135"/>
      <c r="H640" s="135"/>
      <c r="I640" s="135"/>
      <c r="J640" s="112"/>
      <c r="K640" s="163"/>
    </row>
    <row r="641" spans="1:11" s="150" customFormat="1" ht="14.1" customHeight="1">
      <c r="C641" s="146" t="s">
        <v>744</v>
      </c>
      <c r="D641" s="151"/>
      <c r="E641" s="139"/>
      <c r="F641" s="135"/>
      <c r="G641" s="135"/>
      <c r="H641" s="135"/>
      <c r="I641" s="135"/>
      <c r="J641" s="112"/>
      <c r="K641" s="163"/>
    </row>
    <row r="642" spans="1:11" s="150" customFormat="1" ht="14.1" customHeight="1">
      <c r="C642" s="146" t="s">
        <v>748</v>
      </c>
      <c r="D642" s="151"/>
      <c r="E642" s="139"/>
      <c r="F642" s="135"/>
      <c r="G642" s="135"/>
      <c r="H642" s="135"/>
      <c r="I642" s="135"/>
      <c r="J642" s="112"/>
      <c r="K642" s="163"/>
    </row>
    <row r="643" spans="1:11" s="150" customFormat="1" ht="14.1" customHeight="1">
      <c r="C643" s="146" t="s">
        <v>299</v>
      </c>
      <c r="D643" s="151"/>
      <c r="E643" s="139"/>
      <c r="F643" s="135"/>
      <c r="G643" s="135"/>
      <c r="H643" s="135"/>
      <c r="I643" s="135"/>
      <c r="J643" s="112"/>
      <c r="K643" s="163"/>
    </row>
    <row r="644" spans="1:11" s="150" customFormat="1" ht="14.1" customHeight="1">
      <c r="C644" s="146" t="s">
        <v>297</v>
      </c>
      <c r="D644" s="151"/>
      <c r="E644" s="139"/>
      <c r="F644" s="135"/>
      <c r="G644" s="135"/>
      <c r="H644" s="135"/>
      <c r="I644" s="135"/>
      <c r="J644" s="112"/>
      <c r="K644" s="163"/>
    </row>
    <row r="645" spans="1:11" s="150" customFormat="1" ht="14.1" customHeight="1">
      <c r="C645" s="146" t="s">
        <v>302</v>
      </c>
      <c r="D645" s="151"/>
      <c r="E645" s="139"/>
      <c r="F645" s="135"/>
      <c r="G645" s="135"/>
      <c r="H645" s="135"/>
      <c r="I645" s="135"/>
      <c r="J645" s="112"/>
      <c r="K645" s="163"/>
    </row>
    <row r="646" spans="1:11" s="150" customFormat="1" ht="14.1" customHeight="1">
      <c r="C646" s="146" t="s">
        <v>300</v>
      </c>
      <c r="D646" s="151"/>
      <c r="E646" s="139"/>
      <c r="F646" s="135"/>
      <c r="G646" s="135"/>
      <c r="H646" s="135"/>
      <c r="I646" s="135"/>
      <c r="J646" s="112"/>
      <c r="K646" s="163"/>
    </row>
    <row r="647" spans="1:11" s="150" customFormat="1" ht="14.1" customHeight="1">
      <c r="C647" s="167" t="s">
        <v>112</v>
      </c>
      <c r="D647" s="151"/>
      <c r="E647" s="139"/>
      <c r="F647" s="135"/>
      <c r="G647" s="135"/>
      <c r="H647" s="135"/>
      <c r="I647" s="135"/>
      <c r="J647" s="112"/>
      <c r="K647" s="163"/>
    </row>
    <row r="648" spans="1:11" s="150" customFormat="1" ht="14.1" customHeight="1">
      <c r="C648" s="167" t="s">
        <v>308</v>
      </c>
      <c r="D648" s="161"/>
      <c r="E648" s="162"/>
      <c r="F648" s="135"/>
      <c r="G648" s="160"/>
      <c r="H648" s="160"/>
      <c r="I648" s="160"/>
      <c r="J648" s="112"/>
      <c r="K648" s="163"/>
    </row>
    <row r="649" spans="1:11" s="150" customFormat="1" ht="14.1" customHeight="1">
      <c r="A649" s="158" t="s">
        <v>750</v>
      </c>
      <c r="B649" s="146" t="s">
        <v>749</v>
      </c>
      <c r="C649" s="146" t="s">
        <v>751</v>
      </c>
      <c r="D649" s="161" t="s">
        <v>79</v>
      </c>
      <c r="E649" s="162">
        <v>1</v>
      </c>
      <c r="F649" s="135">
        <v>0</v>
      </c>
      <c r="G649" s="160">
        <f>E649*F649</f>
        <v>0</v>
      </c>
      <c r="H649" s="160">
        <v>0</v>
      </c>
      <c r="I649" s="160">
        <f>E649*H649</f>
        <v>0</v>
      </c>
      <c r="J649" s="112"/>
      <c r="K649" s="163"/>
    </row>
    <row r="650" spans="1:11" s="150" customFormat="1" ht="14.1" customHeight="1">
      <c r="A650" s="158" t="s">
        <v>752</v>
      </c>
      <c r="B650" s="146" t="s">
        <v>753</v>
      </c>
      <c r="C650" s="146" t="s">
        <v>757</v>
      </c>
      <c r="D650" s="161" t="s">
        <v>79</v>
      </c>
      <c r="E650" s="162">
        <v>1</v>
      </c>
      <c r="F650" s="135">
        <v>0</v>
      </c>
      <c r="G650" s="160">
        <f>E650*F650</f>
        <v>0</v>
      </c>
      <c r="H650" s="160">
        <v>0</v>
      </c>
      <c r="I650" s="160">
        <f>E650*H650</f>
        <v>0</v>
      </c>
      <c r="J650" s="112"/>
      <c r="K650" s="163"/>
    </row>
    <row r="651" spans="1:11" s="150" customFormat="1" ht="14.1" customHeight="1">
      <c r="A651" s="158" t="s">
        <v>755</v>
      </c>
      <c r="B651" s="146" t="s">
        <v>756</v>
      </c>
      <c r="C651" s="146" t="s">
        <v>313</v>
      </c>
      <c r="D651" s="161" t="s">
        <v>79</v>
      </c>
      <c r="E651" s="162">
        <v>4</v>
      </c>
      <c r="F651" s="135">
        <v>0</v>
      </c>
      <c r="G651" s="160">
        <f t="shared" ref="G651" si="137">E651*F651</f>
        <v>0</v>
      </c>
      <c r="H651" s="160">
        <v>0</v>
      </c>
      <c r="I651" s="160">
        <f t="shared" ref="I651" si="138">E651*H651</f>
        <v>0</v>
      </c>
      <c r="J651" s="112"/>
      <c r="K651" s="163"/>
    </row>
    <row r="652" spans="1:11" s="150" customFormat="1" ht="14.1" customHeight="1">
      <c r="C652" s="146" t="s">
        <v>314</v>
      </c>
      <c r="D652" s="161"/>
      <c r="E652" s="162"/>
      <c r="F652" s="135"/>
      <c r="G652" s="160"/>
      <c r="H652" s="160"/>
      <c r="I652" s="160"/>
      <c r="J652" s="112"/>
      <c r="K652" s="163"/>
    </row>
    <row r="653" spans="1:11" s="150" customFormat="1" ht="14.1" customHeight="1">
      <c r="C653" s="146" t="s">
        <v>754</v>
      </c>
      <c r="D653" s="161"/>
      <c r="E653" s="162"/>
      <c r="F653" s="135"/>
      <c r="G653" s="160"/>
      <c r="H653" s="160"/>
      <c r="I653" s="160"/>
      <c r="J653" s="112"/>
      <c r="K653" s="163"/>
    </row>
    <row r="654" spans="1:11" s="150" customFormat="1" ht="14.1" customHeight="1">
      <c r="A654" s="158" t="s">
        <v>758</v>
      </c>
      <c r="B654" s="146" t="s">
        <v>759</v>
      </c>
      <c r="C654" s="159" t="s">
        <v>760</v>
      </c>
      <c r="D654" s="161" t="s">
        <v>79</v>
      </c>
      <c r="E654" s="162">
        <v>2</v>
      </c>
      <c r="F654" s="135">
        <v>0</v>
      </c>
      <c r="G654" s="160">
        <f>E654*F654</f>
        <v>0</v>
      </c>
      <c r="H654" s="160">
        <v>0</v>
      </c>
      <c r="I654" s="160">
        <f>E654*H654</f>
        <v>0</v>
      </c>
      <c r="J654" s="112"/>
      <c r="K654" s="163"/>
    </row>
    <row r="655" spans="1:11" s="150" customFormat="1" ht="14.1" customHeight="1">
      <c r="C655" s="146" t="s">
        <v>317</v>
      </c>
      <c r="D655" s="161"/>
      <c r="E655" s="162"/>
      <c r="F655" s="135"/>
      <c r="G655" s="160"/>
      <c r="H655" s="160"/>
      <c r="I655" s="160"/>
      <c r="J655" s="112"/>
      <c r="K655" s="163"/>
    </row>
    <row r="656" spans="1:11" s="150" customFormat="1" ht="14.1" customHeight="1">
      <c r="A656" s="158" t="s">
        <v>762</v>
      </c>
      <c r="B656" s="146" t="s">
        <v>763</v>
      </c>
      <c r="C656" s="159" t="s">
        <v>761</v>
      </c>
      <c r="D656" s="161" t="s">
        <v>79</v>
      </c>
      <c r="E656" s="162">
        <v>2</v>
      </c>
      <c r="F656" s="135">
        <v>0</v>
      </c>
      <c r="G656" s="160">
        <f>E656*F656</f>
        <v>0</v>
      </c>
      <c r="H656" s="160">
        <v>0</v>
      </c>
      <c r="I656" s="160">
        <f>E656*H656</f>
        <v>0</v>
      </c>
      <c r="J656" s="112"/>
      <c r="K656" s="163"/>
    </row>
    <row r="657" spans="1:11" s="150" customFormat="1" ht="14.1" customHeight="1">
      <c r="C657" s="146" t="s">
        <v>317</v>
      </c>
      <c r="D657" s="161"/>
      <c r="E657" s="162"/>
      <c r="F657" s="135"/>
      <c r="G657" s="160"/>
      <c r="H657" s="160"/>
      <c r="I657" s="160"/>
      <c r="J657" s="112"/>
      <c r="K657" s="163"/>
    </row>
    <row r="658" spans="1:11" s="150" customFormat="1" ht="14.1" customHeight="1">
      <c r="A658" s="158" t="s">
        <v>764</v>
      </c>
      <c r="B658" s="146" t="s">
        <v>765</v>
      </c>
      <c r="C658" s="159" t="s">
        <v>766</v>
      </c>
      <c r="D658" s="161" t="s">
        <v>79</v>
      </c>
      <c r="E658" s="162">
        <v>2</v>
      </c>
      <c r="F658" s="135">
        <v>0</v>
      </c>
      <c r="G658" s="160">
        <f>E658*F658</f>
        <v>0</v>
      </c>
      <c r="H658" s="160">
        <v>0</v>
      </c>
      <c r="I658" s="160">
        <f>E658*H658</f>
        <v>0</v>
      </c>
      <c r="J658" s="112"/>
      <c r="K658" s="163"/>
    </row>
    <row r="659" spans="1:11" s="150" customFormat="1" ht="14.1" customHeight="1">
      <c r="C659" s="146" t="s">
        <v>317</v>
      </c>
      <c r="D659" s="161"/>
      <c r="E659" s="162"/>
      <c r="F659" s="135"/>
      <c r="G659" s="160"/>
      <c r="H659" s="160"/>
      <c r="I659" s="160"/>
      <c r="J659" s="112"/>
      <c r="K659" s="163"/>
    </row>
    <row r="660" spans="1:11" s="150" customFormat="1" ht="14.1" customHeight="1">
      <c r="A660" s="158" t="s">
        <v>767</v>
      </c>
      <c r="B660" s="146" t="s">
        <v>768</v>
      </c>
      <c r="C660" s="146" t="s">
        <v>381</v>
      </c>
      <c r="D660" s="151" t="s">
        <v>79</v>
      </c>
      <c r="E660" s="139">
        <v>2</v>
      </c>
      <c r="F660" s="135">
        <v>0</v>
      </c>
      <c r="G660" s="160">
        <f t="shared" ref="G660:G661" si="139">E660*F660</f>
        <v>0</v>
      </c>
      <c r="H660" s="160">
        <v>0</v>
      </c>
      <c r="I660" s="160">
        <f t="shared" ref="I660:I661" si="140">E660*H660</f>
        <v>0</v>
      </c>
      <c r="J660" s="112"/>
      <c r="K660" s="163"/>
    </row>
    <row r="661" spans="1:11" s="150" customFormat="1" ht="14.1" customHeight="1">
      <c r="A661" s="158" t="s">
        <v>771</v>
      </c>
      <c r="B661" s="146" t="s">
        <v>770</v>
      </c>
      <c r="C661" s="146" t="s">
        <v>382</v>
      </c>
      <c r="D661" s="161" t="s">
        <v>79</v>
      </c>
      <c r="E661" s="162">
        <v>2</v>
      </c>
      <c r="F661" s="135">
        <v>0</v>
      </c>
      <c r="G661" s="160">
        <f t="shared" si="139"/>
        <v>0</v>
      </c>
      <c r="H661" s="160">
        <v>0</v>
      </c>
      <c r="I661" s="160">
        <f t="shared" si="140"/>
        <v>0</v>
      </c>
      <c r="J661" s="112"/>
      <c r="K661" s="163"/>
    </row>
    <row r="662" spans="1:11" s="150" customFormat="1" ht="14.1" customHeight="1">
      <c r="C662" s="146" t="s">
        <v>375</v>
      </c>
      <c r="D662" s="161"/>
      <c r="E662" s="162"/>
      <c r="F662" s="135"/>
      <c r="G662" s="160"/>
      <c r="H662" s="160"/>
      <c r="I662" s="160"/>
      <c r="J662" s="112"/>
      <c r="K662" s="163"/>
    </row>
    <row r="663" spans="1:11" s="150" customFormat="1" ht="14.1" customHeight="1">
      <c r="C663" s="146" t="s">
        <v>376</v>
      </c>
      <c r="D663" s="161"/>
      <c r="E663" s="162"/>
      <c r="F663" s="135"/>
      <c r="G663" s="160"/>
      <c r="H663" s="160"/>
      <c r="I663" s="160"/>
      <c r="J663" s="112"/>
      <c r="K663" s="163"/>
    </row>
    <row r="664" spans="1:11" s="150" customFormat="1" ht="14.1" customHeight="1">
      <c r="A664" s="158" t="s">
        <v>769</v>
      </c>
      <c r="B664" s="146" t="s">
        <v>772</v>
      </c>
      <c r="C664" s="146" t="s">
        <v>319</v>
      </c>
      <c r="D664" s="151" t="s">
        <v>79</v>
      </c>
      <c r="E664" s="139">
        <v>1</v>
      </c>
      <c r="F664" s="135">
        <v>0</v>
      </c>
      <c r="G664" s="160">
        <f t="shared" ref="G664" si="141">E664*F664</f>
        <v>0</v>
      </c>
      <c r="H664" s="135">
        <v>0</v>
      </c>
      <c r="I664" s="160">
        <f t="shared" ref="I664" si="142">E664*H664</f>
        <v>0</v>
      </c>
      <c r="J664" s="112"/>
      <c r="K664" s="163"/>
    </row>
    <row r="665" spans="1:11" s="150" customFormat="1" ht="14.1" customHeight="1">
      <c r="A665" s="158" t="s">
        <v>773</v>
      </c>
      <c r="B665" s="146" t="s">
        <v>774</v>
      </c>
      <c r="C665" s="146" t="s">
        <v>459</v>
      </c>
      <c r="D665" s="151" t="s">
        <v>79</v>
      </c>
      <c r="E665" s="139">
        <v>10</v>
      </c>
      <c r="F665" s="135">
        <v>0</v>
      </c>
      <c r="G665" s="160">
        <f t="shared" ref="G665:G666" si="143">E665*F665</f>
        <v>0</v>
      </c>
      <c r="H665" s="135">
        <v>0</v>
      </c>
      <c r="I665" s="160">
        <f t="shared" ref="I665:I666" si="144">E665*H665</f>
        <v>0</v>
      </c>
      <c r="J665" s="112"/>
      <c r="K665" s="163"/>
    </row>
    <row r="666" spans="1:11" s="150" customFormat="1" ht="14.1" customHeight="1">
      <c r="A666" s="158" t="s">
        <v>775</v>
      </c>
      <c r="B666" s="146" t="s">
        <v>776</v>
      </c>
      <c r="C666" s="146" t="s">
        <v>574</v>
      </c>
      <c r="D666" s="151" t="s">
        <v>79</v>
      </c>
      <c r="E666" s="139">
        <v>2</v>
      </c>
      <c r="F666" s="135">
        <v>0</v>
      </c>
      <c r="G666" s="160">
        <f t="shared" si="143"/>
        <v>0</v>
      </c>
      <c r="H666" s="135">
        <v>0</v>
      </c>
      <c r="I666" s="160">
        <f t="shared" si="144"/>
        <v>0</v>
      </c>
      <c r="J666" s="112"/>
      <c r="K666" s="163"/>
    </row>
    <row r="667" spans="1:11" s="150" customFormat="1" ht="14.1" customHeight="1">
      <c r="A667" s="158" t="s">
        <v>777</v>
      </c>
      <c r="B667" s="146" t="s">
        <v>778</v>
      </c>
      <c r="C667" s="146" t="s">
        <v>324</v>
      </c>
      <c r="D667" s="151" t="s">
        <v>79</v>
      </c>
      <c r="E667" s="139">
        <v>2</v>
      </c>
      <c r="F667" s="135">
        <v>0</v>
      </c>
      <c r="G667" s="160">
        <f t="shared" ref="G667:G669" si="145">E667*F667</f>
        <v>0</v>
      </c>
      <c r="H667" s="135">
        <v>0</v>
      </c>
      <c r="I667" s="160">
        <f t="shared" ref="I667:I669" si="146">E667*H667</f>
        <v>0</v>
      </c>
      <c r="J667" s="112"/>
      <c r="K667" s="163"/>
    </row>
    <row r="668" spans="1:11" s="150" customFormat="1" ht="14.1" customHeight="1">
      <c r="A668" s="158" t="s">
        <v>779</v>
      </c>
      <c r="B668" s="146" t="s">
        <v>780</v>
      </c>
      <c r="C668" s="146" t="s">
        <v>781</v>
      </c>
      <c r="D668" s="151" t="s">
        <v>79</v>
      </c>
      <c r="E668" s="139">
        <v>1</v>
      </c>
      <c r="F668" s="135">
        <v>0</v>
      </c>
      <c r="G668" s="160">
        <f t="shared" si="145"/>
        <v>0</v>
      </c>
      <c r="H668" s="135">
        <v>0</v>
      </c>
      <c r="I668" s="160">
        <f t="shared" si="146"/>
        <v>0</v>
      </c>
      <c r="J668" s="112"/>
      <c r="K668" s="163"/>
    </row>
    <row r="669" spans="1:11" s="150" customFormat="1" ht="14.1" customHeight="1">
      <c r="A669" s="158" t="s">
        <v>782</v>
      </c>
      <c r="B669" s="146" t="s">
        <v>783</v>
      </c>
      <c r="C669" s="146" t="s">
        <v>461</v>
      </c>
      <c r="D669" s="151" t="s">
        <v>79</v>
      </c>
      <c r="E669" s="139">
        <v>11</v>
      </c>
      <c r="F669" s="135">
        <v>0</v>
      </c>
      <c r="G669" s="160">
        <f t="shared" si="145"/>
        <v>0</v>
      </c>
      <c r="H669" s="135">
        <v>0</v>
      </c>
      <c r="I669" s="160">
        <f t="shared" si="146"/>
        <v>0</v>
      </c>
      <c r="J669" s="112"/>
      <c r="K669" s="163"/>
    </row>
    <row r="670" spans="1:11" s="150" customFormat="1" ht="14.1" customHeight="1">
      <c r="A670" s="158" t="s">
        <v>785</v>
      </c>
      <c r="B670" s="146" t="s">
        <v>786</v>
      </c>
      <c r="C670" s="146" t="s">
        <v>784</v>
      </c>
      <c r="D670" s="151" t="s">
        <v>79</v>
      </c>
      <c r="E670" s="139">
        <v>2</v>
      </c>
      <c r="F670" s="135">
        <v>0</v>
      </c>
      <c r="G670" s="160">
        <f t="shared" ref="G670:G672" si="147">E670*F670</f>
        <v>0</v>
      </c>
      <c r="H670" s="135">
        <v>0</v>
      </c>
      <c r="I670" s="160">
        <f t="shared" ref="I670:I672" si="148">E670*H670</f>
        <v>0</v>
      </c>
      <c r="J670" s="112"/>
      <c r="K670" s="163"/>
    </row>
    <row r="671" spans="1:11" s="150" customFormat="1" ht="14.1" customHeight="1">
      <c r="A671" s="158" t="s">
        <v>787</v>
      </c>
      <c r="B671" s="146" t="s">
        <v>788</v>
      </c>
      <c r="C671" s="146" t="s">
        <v>136</v>
      </c>
      <c r="D671" s="151" t="s">
        <v>79</v>
      </c>
      <c r="E671" s="139">
        <v>1</v>
      </c>
      <c r="F671" s="135">
        <v>0</v>
      </c>
      <c r="G671" s="160">
        <f t="shared" si="147"/>
        <v>0</v>
      </c>
      <c r="H671" s="135">
        <v>0</v>
      </c>
      <c r="I671" s="160">
        <f t="shared" si="148"/>
        <v>0</v>
      </c>
      <c r="J671" s="112"/>
      <c r="K671" s="163"/>
    </row>
    <row r="672" spans="1:11" s="150" customFormat="1" ht="14.1" customHeight="1">
      <c r="A672" s="158" t="s">
        <v>789</v>
      </c>
      <c r="B672" s="146" t="s">
        <v>790</v>
      </c>
      <c r="C672" s="146" t="s">
        <v>135</v>
      </c>
      <c r="D672" s="151" t="s">
        <v>79</v>
      </c>
      <c r="E672" s="139">
        <v>1</v>
      </c>
      <c r="F672" s="135">
        <v>0</v>
      </c>
      <c r="G672" s="160">
        <f t="shared" si="147"/>
        <v>0</v>
      </c>
      <c r="H672" s="135">
        <v>0</v>
      </c>
      <c r="I672" s="160">
        <f t="shared" si="148"/>
        <v>0</v>
      </c>
      <c r="J672" s="112"/>
      <c r="K672" s="163"/>
    </row>
    <row r="673" spans="1:11" s="150" customFormat="1" ht="14.1" customHeight="1">
      <c r="A673" s="158" t="s">
        <v>791</v>
      </c>
      <c r="B673" s="146" t="s">
        <v>792</v>
      </c>
      <c r="C673" s="146" t="s">
        <v>137</v>
      </c>
      <c r="D673" s="151" t="s">
        <v>79</v>
      </c>
      <c r="E673" s="139">
        <v>6</v>
      </c>
      <c r="F673" s="135">
        <v>0</v>
      </c>
      <c r="G673" s="160">
        <f t="shared" ref="G673" si="149">E673*F673</f>
        <v>0</v>
      </c>
      <c r="H673" s="135">
        <v>0</v>
      </c>
      <c r="I673" s="160">
        <f t="shared" ref="I673" si="150">E673*H673</f>
        <v>0</v>
      </c>
      <c r="J673" s="112"/>
      <c r="K673" s="163"/>
    </row>
    <row r="674" spans="1:11" s="150" customFormat="1" ht="14.1" customHeight="1">
      <c r="A674" s="158" t="s">
        <v>793</v>
      </c>
      <c r="B674" s="146" t="s">
        <v>794</v>
      </c>
      <c r="C674" s="146" t="s">
        <v>527</v>
      </c>
      <c r="D674" s="151" t="s">
        <v>79</v>
      </c>
      <c r="E674" s="139">
        <v>1</v>
      </c>
      <c r="F674" s="135">
        <v>0</v>
      </c>
      <c r="G674" s="160">
        <f t="shared" ref="G674:G679" si="151">E674*F674</f>
        <v>0</v>
      </c>
      <c r="H674" s="135">
        <v>0</v>
      </c>
      <c r="I674" s="160">
        <f t="shared" ref="I674:I679" si="152">E674*H674</f>
        <v>0</v>
      </c>
      <c r="J674" s="112"/>
      <c r="K674" s="163"/>
    </row>
    <row r="675" spans="1:11" s="150" customFormat="1" ht="14.1" customHeight="1">
      <c r="A675" s="158" t="s">
        <v>795</v>
      </c>
      <c r="B675" s="146" t="s">
        <v>796</v>
      </c>
      <c r="C675" s="146" t="s">
        <v>138</v>
      </c>
      <c r="D675" s="151" t="s">
        <v>79</v>
      </c>
      <c r="E675" s="139">
        <v>3</v>
      </c>
      <c r="F675" s="135">
        <v>0</v>
      </c>
      <c r="G675" s="160">
        <f t="shared" si="151"/>
        <v>0</v>
      </c>
      <c r="H675" s="135">
        <v>0</v>
      </c>
      <c r="I675" s="160">
        <f t="shared" si="152"/>
        <v>0</v>
      </c>
      <c r="J675" s="112"/>
      <c r="K675" s="163"/>
    </row>
    <row r="676" spans="1:11" s="150" customFormat="1" ht="14.1" customHeight="1">
      <c r="A676" s="158" t="s">
        <v>797</v>
      </c>
      <c r="B676" s="146" t="s">
        <v>798</v>
      </c>
      <c r="C676" s="146" t="s">
        <v>139</v>
      </c>
      <c r="D676" s="151" t="s">
        <v>79</v>
      </c>
      <c r="E676" s="139">
        <v>6</v>
      </c>
      <c r="F676" s="135">
        <v>0</v>
      </c>
      <c r="G676" s="160">
        <f t="shared" si="151"/>
        <v>0</v>
      </c>
      <c r="H676" s="135">
        <v>0</v>
      </c>
      <c r="I676" s="160">
        <f t="shared" si="152"/>
        <v>0</v>
      </c>
      <c r="J676" s="112"/>
      <c r="K676" s="163"/>
    </row>
    <row r="677" spans="1:11" s="150" customFormat="1" ht="14.1" customHeight="1">
      <c r="A677" s="158" t="s">
        <v>799</v>
      </c>
      <c r="B677" s="146" t="s">
        <v>800</v>
      </c>
      <c r="C677" s="146" t="s">
        <v>409</v>
      </c>
      <c r="D677" s="161" t="s">
        <v>79</v>
      </c>
      <c r="E677" s="162">
        <v>2</v>
      </c>
      <c r="F677" s="160">
        <v>0</v>
      </c>
      <c r="G677" s="135">
        <f t="shared" si="151"/>
        <v>0</v>
      </c>
      <c r="H677" s="160">
        <v>0</v>
      </c>
      <c r="I677" s="135">
        <f t="shared" si="152"/>
        <v>0</v>
      </c>
      <c r="J677" s="112"/>
      <c r="K677" s="163"/>
    </row>
    <row r="678" spans="1:11" s="150" customFormat="1" ht="14.1" customHeight="1">
      <c r="A678" s="158" t="s">
        <v>801</v>
      </c>
      <c r="B678" s="146" t="s">
        <v>802</v>
      </c>
      <c r="C678" s="146" t="s">
        <v>803</v>
      </c>
      <c r="D678" s="161" t="s">
        <v>79</v>
      </c>
      <c r="E678" s="162">
        <v>1</v>
      </c>
      <c r="F678" s="160">
        <v>0</v>
      </c>
      <c r="G678" s="135">
        <f t="shared" si="151"/>
        <v>0</v>
      </c>
      <c r="H678" s="160">
        <v>0</v>
      </c>
      <c r="I678" s="135">
        <f t="shared" si="152"/>
        <v>0</v>
      </c>
      <c r="J678" s="112"/>
      <c r="K678" s="163"/>
    </row>
    <row r="679" spans="1:11" s="150" customFormat="1" ht="14.1" customHeight="1">
      <c r="A679" s="158" t="s">
        <v>804</v>
      </c>
      <c r="B679" s="146" t="s">
        <v>805</v>
      </c>
      <c r="C679" s="146" t="s">
        <v>331</v>
      </c>
      <c r="D679" s="161" t="s">
        <v>79</v>
      </c>
      <c r="E679" s="162">
        <v>1</v>
      </c>
      <c r="F679" s="160">
        <v>0</v>
      </c>
      <c r="G679" s="135">
        <f t="shared" si="151"/>
        <v>0</v>
      </c>
      <c r="H679" s="160">
        <v>0</v>
      </c>
      <c r="I679" s="135">
        <f t="shared" si="152"/>
        <v>0</v>
      </c>
      <c r="J679" s="112"/>
      <c r="K679" s="163"/>
    </row>
    <row r="680" spans="1:11" s="150" customFormat="1" ht="14.1" customHeight="1">
      <c r="A680" s="158" t="s">
        <v>806</v>
      </c>
      <c r="B680" s="146" t="s">
        <v>807</v>
      </c>
      <c r="C680" s="146" t="s">
        <v>397</v>
      </c>
      <c r="D680" s="161" t="s">
        <v>79</v>
      </c>
      <c r="E680" s="162">
        <v>2</v>
      </c>
      <c r="F680" s="135">
        <v>0</v>
      </c>
      <c r="G680" s="160">
        <f t="shared" ref="G680:G682" si="153">E680*F680</f>
        <v>0</v>
      </c>
      <c r="H680" s="135">
        <v>0</v>
      </c>
      <c r="I680" s="160">
        <f t="shared" ref="I680:I682" si="154">E680*H680</f>
        <v>0</v>
      </c>
      <c r="J680" s="112"/>
      <c r="K680" s="163"/>
    </row>
    <row r="681" spans="1:11" s="150" customFormat="1" ht="14.1" customHeight="1">
      <c r="A681" s="158" t="s">
        <v>808</v>
      </c>
      <c r="B681" s="146" t="s">
        <v>809</v>
      </c>
      <c r="C681" s="146" t="s">
        <v>399</v>
      </c>
      <c r="D681" s="161" t="s">
        <v>79</v>
      </c>
      <c r="E681" s="162">
        <v>1</v>
      </c>
      <c r="F681" s="135">
        <v>0</v>
      </c>
      <c r="G681" s="160">
        <f t="shared" si="153"/>
        <v>0</v>
      </c>
      <c r="H681" s="135">
        <v>0</v>
      </c>
      <c r="I681" s="160">
        <f t="shared" si="154"/>
        <v>0</v>
      </c>
      <c r="J681" s="112"/>
      <c r="K681" s="163"/>
    </row>
    <row r="682" spans="1:11" s="150" customFormat="1" ht="14.1" customHeight="1">
      <c r="A682" s="158" t="s">
        <v>810</v>
      </c>
      <c r="B682" s="146" t="s">
        <v>811</v>
      </c>
      <c r="C682" s="146" t="s">
        <v>400</v>
      </c>
      <c r="D682" s="161" t="s">
        <v>79</v>
      </c>
      <c r="E682" s="162">
        <v>1</v>
      </c>
      <c r="F682" s="135">
        <v>0</v>
      </c>
      <c r="G682" s="160">
        <f t="shared" si="153"/>
        <v>0</v>
      </c>
      <c r="H682" s="135">
        <v>0</v>
      </c>
      <c r="I682" s="160">
        <f t="shared" si="154"/>
        <v>0</v>
      </c>
      <c r="J682" s="112"/>
      <c r="K682" s="163"/>
    </row>
    <row r="683" spans="1:11" s="150" customFormat="1" ht="14.1" customHeight="1">
      <c r="A683" s="158" t="s">
        <v>812</v>
      </c>
      <c r="B683" s="146" t="s">
        <v>813</v>
      </c>
      <c r="C683" s="159" t="s">
        <v>129</v>
      </c>
      <c r="D683" s="161" t="s">
        <v>79</v>
      </c>
      <c r="E683" s="162">
        <v>2</v>
      </c>
      <c r="F683" s="160">
        <v>0</v>
      </c>
      <c r="G683" s="160">
        <f>E683*F683</f>
        <v>0</v>
      </c>
      <c r="H683" s="160">
        <v>0</v>
      </c>
      <c r="I683" s="160">
        <f>E683*H683</f>
        <v>0</v>
      </c>
      <c r="J683" s="112"/>
      <c r="K683" s="163"/>
    </row>
    <row r="684" spans="1:11" s="150" customFormat="1" ht="14.1" customHeight="1">
      <c r="A684" s="158"/>
      <c r="C684" s="146"/>
      <c r="D684" s="151"/>
      <c r="E684" s="139"/>
      <c r="F684" s="135"/>
      <c r="G684" s="135"/>
      <c r="H684" s="135"/>
      <c r="I684" s="135"/>
      <c r="K684" s="138"/>
    </row>
    <row r="685" spans="1:11" s="150" customFormat="1" ht="14.1" customHeight="1">
      <c r="A685" s="158"/>
      <c r="B685" s="146" t="s">
        <v>1190</v>
      </c>
      <c r="C685" s="159" t="s">
        <v>1122</v>
      </c>
      <c r="D685" s="161" t="s">
        <v>113</v>
      </c>
      <c r="E685" s="139">
        <v>70</v>
      </c>
      <c r="F685" s="135">
        <v>0</v>
      </c>
      <c r="G685" s="135">
        <f>E685*F685</f>
        <v>0</v>
      </c>
      <c r="H685" s="135">
        <v>0</v>
      </c>
      <c r="I685" s="160">
        <f>E685*H685</f>
        <v>0</v>
      </c>
      <c r="J685" s="112"/>
      <c r="K685" s="163"/>
    </row>
    <row r="686" spans="1:11" s="150" customFormat="1" ht="14.1" customHeight="1">
      <c r="A686" s="158"/>
      <c r="C686" s="159" t="s">
        <v>1129</v>
      </c>
      <c r="D686" s="161"/>
      <c r="E686" s="139"/>
      <c r="F686" s="160"/>
      <c r="G686" s="160"/>
      <c r="H686" s="160"/>
      <c r="I686" s="160"/>
      <c r="J686" s="112"/>
      <c r="K686" s="163"/>
    </row>
    <row r="687" spans="1:11" s="150" customFormat="1" ht="14.1" customHeight="1">
      <c r="A687" s="158"/>
      <c r="B687" s="146" t="s">
        <v>1191</v>
      </c>
      <c r="C687" s="146" t="s">
        <v>115</v>
      </c>
      <c r="D687" s="151" t="s">
        <v>113</v>
      </c>
      <c r="E687" s="139">
        <v>120</v>
      </c>
      <c r="F687" s="135">
        <v>0</v>
      </c>
      <c r="G687" s="135">
        <f>E687*F687</f>
        <v>0</v>
      </c>
      <c r="H687" s="135">
        <v>0</v>
      </c>
      <c r="I687" s="135">
        <f>E687*H687</f>
        <v>0</v>
      </c>
      <c r="J687" s="112"/>
      <c r="K687" s="163"/>
    </row>
    <row r="688" spans="1:11" s="150" customFormat="1" ht="14.1" customHeight="1">
      <c r="A688" s="158"/>
      <c r="C688" s="146" t="s">
        <v>96</v>
      </c>
      <c r="D688" s="151"/>
      <c r="E688" s="139"/>
      <c r="F688" s="135"/>
      <c r="G688" s="135"/>
      <c r="H688" s="135"/>
      <c r="I688" s="135"/>
      <c r="J688" s="112"/>
      <c r="K688" s="163"/>
    </row>
    <row r="689" spans="1:11" s="150" customFormat="1" ht="14.1" customHeight="1">
      <c r="A689" s="158"/>
      <c r="C689" s="146" t="s">
        <v>114</v>
      </c>
      <c r="D689" s="151"/>
      <c r="E689" s="139"/>
      <c r="F689" s="135"/>
      <c r="G689" s="135"/>
      <c r="H689" s="135"/>
      <c r="I689" s="135"/>
      <c r="J689" s="112"/>
      <c r="K689" s="163"/>
    </row>
    <row r="690" spans="1:11" s="150" customFormat="1" ht="14.1" customHeight="1">
      <c r="A690" s="158"/>
      <c r="B690" s="146" t="s">
        <v>1192</v>
      </c>
      <c r="C690" s="147" t="s">
        <v>143</v>
      </c>
      <c r="D690" s="145" t="s">
        <v>87</v>
      </c>
      <c r="E690" s="139">
        <v>12</v>
      </c>
      <c r="F690" s="135">
        <v>0</v>
      </c>
      <c r="G690" s="135">
        <f t="shared" ref="G690:G696" si="155">E690*F690</f>
        <v>0</v>
      </c>
      <c r="H690" s="135">
        <v>0</v>
      </c>
      <c r="I690" s="135">
        <f t="shared" ref="I690:I696" si="156">E690*H690</f>
        <v>0</v>
      </c>
      <c r="J690" s="112"/>
      <c r="K690" s="163"/>
    </row>
    <row r="691" spans="1:11" s="150" customFormat="1" ht="14.1" customHeight="1">
      <c r="A691" s="158"/>
      <c r="B691" s="146" t="s">
        <v>1193</v>
      </c>
      <c r="C691" s="147" t="s">
        <v>144</v>
      </c>
      <c r="D691" s="145" t="s">
        <v>87</v>
      </c>
      <c r="E691" s="139">
        <v>33</v>
      </c>
      <c r="F691" s="135">
        <v>0</v>
      </c>
      <c r="G691" s="135">
        <f t="shared" si="155"/>
        <v>0</v>
      </c>
      <c r="H691" s="135">
        <v>0</v>
      </c>
      <c r="I691" s="135">
        <f t="shared" si="156"/>
        <v>0</v>
      </c>
      <c r="J691" s="112"/>
      <c r="K691" s="163"/>
    </row>
    <row r="692" spans="1:11" s="150" customFormat="1" ht="14.1" customHeight="1">
      <c r="A692" s="158"/>
      <c r="B692" s="146" t="s">
        <v>1194</v>
      </c>
      <c r="C692" s="147" t="s">
        <v>124</v>
      </c>
      <c r="D692" s="145" t="s">
        <v>87</v>
      </c>
      <c r="E692" s="139">
        <v>18</v>
      </c>
      <c r="F692" s="135">
        <v>0</v>
      </c>
      <c r="G692" s="135">
        <f t="shared" si="155"/>
        <v>0</v>
      </c>
      <c r="H692" s="135">
        <v>0</v>
      </c>
      <c r="I692" s="135">
        <f t="shared" si="156"/>
        <v>0</v>
      </c>
      <c r="J692" s="112"/>
      <c r="K692" s="163"/>
    </row>
    <row r="693" spans="1:11" s="150" customFormat="1" ht="14.1" customHeight="1">
      <c r="A693" s="158"/>
      <c r="B693" s="146" t="s">
        <v>1195</v>
      </c>
      <c r="C693" s="147" t="s">
        <v>125</v>
      </c>
      <c r="D693" s="145" t="s">
        <v>87</v>
      </c>
      <c r="E693" s="139">
        <v>66</v>
      </c>
      <c r="F693" s="135">
        <v>0</v>
      </c>
      <c r="G693" s="135">
        <f t="shared" si="155"/>
        <v>0</v>
      </c>
      <c r="H693" s="135">
        <v>0</v>
      </c>
      <c r="I693" s="135">
        <f t="shared" si="156"/>
        <v>0</v>
      </c>
    </row>
    <row r="694" spans="1:11" s="150" customFormat="1" ht="14.1" customHeight="1">
      <c r="A694" s="158"/>
      <c r="B694" s="146" t="s">
        <v>1196</v>
      </c>
      <c r="C694" s="146" t="s">
        <v>1130</v>
      </c>
      <c r="D694" s="161" t="s">
        <v>107</v>
      </c>
      <c r="E694" s="162">
        <v>1</v>
      </c>
      <c r="F694" s="160">
        <v>0</v>
      </c>
      <c r="G694" s="135">
        <f t="shared" si="155"/>
        <v>0</v>
      </c>
      <c r="H694" s="135">
        <v>0</v>
      </c>
      <c r="I694" s="135">
        <f t="shared" si="156"/>
        <v>0</v>
      </c>
      <c r="J694" s="112"/>
      <c r="K694" s="163"/>
    </row>
    <row r="695" spans="1:11" s="150" customFormat="1" ht="14.1" customHeight="1">
      <c r="A695" s="158"/>
      <c r="B695" s="146" t="s">
        <v>1197</v>
      </c>
      <c r="C695" s="146" t="s">
        <v>187</v>
      </c>
      <c r="D695" s="161" t="s">
        <v>107</v>
      </c>
      <c r="E695" s="162">
        <v>1</v>
      </c>
      <c r="F695" s="160">
        <v>0</v>
      </c>
      <c r="G695" s="135">
        <f t="shared" si="155"/>
        <v>0</v>
      </c>
      <c r="H695" s="135">
        <v>0</v>
      </c>
      <c r="I695" s="135">
        <f t="shared" si="156"/>
        <v>0</v>
      </c>
      <c r="J695" s="112"/>
      <c r="K695" s="163"/>
    </row>
    <row r="696" spans="1:11" s="150" customFormat="1" ht="14.1" customHeight="1">
      <c r="A696" s="158"/>
      <c r="B696" s="146" t="s">
        <v>1198</v>
      </c>
      <c r="C696" s="146" t="s">
        <v>126</v>
      </c>
      <c r="D696" s="161" t="s">
        <v>107</v>
      </c>
      <c r="E696" s="162">
        <v>2</v>
      </c>
      <c r="F696" s="160">
        <v>0</v>
      </c>
      <c r="G696" s="135">
        <f t="shared" si="155"/>
        <v>0</v>
      </c>
      <c r="H696" s="135">
        <v>0</v>
      </c>
      <c r="I696" s="135">
        <f t="shared" si="156"/>
        <v>0</v>
      </c>
      <c r="J696" s="112"/>
      <c r="K696" s="163"/>
    </row>
    <row r="697" spans="1:11" s="150" customFormat="1" ht="14.1" customHeight="1">
      <c r="A697" s="152"/>
      <c r="B697" s="146"/>
      <c r="C697" s="155" t="s">
        <v>742</v>
      </c>
      <c r="D697" s="149"/>
      <c r="E697" s="139"/>
      <c r="F697" s="135"/>
      <c r="G697" s="156">
        <f>SUM(G624:G696)</f>
        <v>0</v>
      </c>
      <c r="H697" s="156"/>
      <c r="I697" s="156">
        <f>SUM(I624:I696)</f>
        <v>0</v>
      </c>
      <c r="K697" s="148"/>
    </row>
    <row r="698" spans="1:11" s="150" customFormat="1" ht="9.9" customHeight="1">
      <c r="A698" s="152"/>
      <c r="B698" s="146"/>
      <c r="C698" s="153"/>
      <c r="D698" s="149"/>
      <c r="E698" s="139"/>
      <c r="F698" s="135"/>
      <c r="G698" s="135"/>
      <c r="H698" s="135"/>
      <c r="I698" s="135"/>
      <c r="K698" s="148"/>
    </row>
    <row r="699" spans="1:11" s="113" customFormat="1" ht="5.0999999999999996" customHeight="1">
      <c r="A699" s="116"/>
      <c r="B699" s="117"/>
      <c r="C699" s="142"/>
      <c r="D699" s="117"/>
      <c r="E699" s="117"/>
      <c r="F699" s="117"/>
      <c r="G699" s="117"/>
      <c r="H699" s="117"/>
      <c r="I699" s="118"/>
      <c r="K699" s="138"/>
    </row>
    <row r="700" spans="1:11" s="113" customFormat="1" ht="14.1" customHeight="1">
      <c r="A700" s="119" t="s">
        <v>819</v>
      </c>
      <c r="B700" s="114"/>
      <c r="C700" s="143"/>
      <c r="D700" s="114"/>
      <c r="E700" s="114"/>
      <c r="F700" s="114"/>
      <c r="G700" s="114"/>
      <c r="H700" s="114"/>
      <c r="I700" s="120"/>
      <c r="K700" s="148"/>
    </row>
    <row r="701" spans="1:11" s="113" customFormat="1" ht="5.0999999999999996" customHeight="1">
      <c r="A701" s="121"/>
      <c r="B701" s="115"/>
      <c r="C701" s="141"/>
      <c r="D701" s="115"/>
      <c r="E701" s="115"/>
      <c r="F701" s="115"/>
      <c r="G701" s="115"/>
      <c r="H701" s="115"/>
      <c r="I701" s="122"/>
      <c r="K701" s="148"/>
    </row>
    <row r="702" spans="1:11" s="150" customFormat="1" ht="14.1" customHeight="1">
      <c r="A702" s="158" t="s">
        <v>820</v>
      </c>
      <c r="B702" s="146" t="s">
        <v>821</v>
      </c>
      <c r="C702" s="146" t="s">
        <v>344</v>
      </c>
      <c r="D702" s="151" t="s">
        <v>79</v>
      </c>
      <c r="E702" s="139">
        <v>1</v>
      </c>
      <c r="F702" s="135">
        <v>0</v>
      </c>
      <c r="G702" s="135">
        <f>E702*F702</f>
        <v>0</v>
      </c>
      <c r="H702" s="135"/>
      <c r="I702" s="135"/>
      <c r="K702" s="138"/>
    </row>
    <row r="703" spans="1:11" s="150" customFormat="1" ht="14.1" customHeight="1">
      <c r="C703" s="146" t="s">
        <v>345</v>
      </c>
      <c r="D703" s="151"/>
      <c r="E703" s="139"/>
      <c r="F703" s="135"/>
      <c r="G703" s="135"/>
      <c r="H703" s="135"/>
      <c r="I703" s="135"/>
      <c r="K703" s="138"/>
    </row>
    <row r="704" spans="1:11" s="150" customFormat="1" ht="14.1" customHeight="1">
      <c r="A704" s="158"/>
      <c r="C704" s="146" t="s">
        <v>829</v>
      </c>
      <c r="D704" s="151"/>
      <c r="E704" s="139"/>
      <c r="F704" s="135"/>
      <c r="G704" s="135"/>
      <c r="H704" s="135"/>
      <c r="I704" s="135"/>
      <c r="K704" s="138"/>
    </row>
    <row r="705" spans="1:11" s="150" customFormat="1" ht="14.1" customHeight="1">
      <c r="A705" s="158" t="s">
        <v>833</v>
      </c>
      <c r="B705" s="146" t="s">
        <v>822</v>
      </c>
      <c r="C705" s="146" t="s">
        <v>347</v>
      </c>
      <c r="D705" s="151" t="s">
        <v>79</v>
      </c>
      <c r="E705" s="139">
        <v>1</v>
      </c>
      <c r="F705" s="135">
        <v>0</v>
      </c>
      <c r="G705" s="135">
        <f>E705*F705</f>
        <v>0</v>
      </c>
      <c r="H705" s="135">
        <v>0</v>
      </c>
      <c r="I705" s="135">
        <f>E705*H705</f>
        <v>0</v>
      </c>
      <c r="K705" s="138"/>
    </row>
    <row r="706" spans="1:11" s="150" customFormat="1" ht="14.1" customHeight="1">
      <c r="A706" s="158" t="s">
        <v>834</v>
      </c>
      <c r="B706" s="146" t="s">
        <v>823</v>
      </c>
      <c r="C706" s="146" t="s">
        <v>197</v>
      </c>
      <c r="D706" s="161" t="s">
        <v>79</v>
      </c>
      <c r="E706" s="162">
        <v>1</v>
      </c>
      <c r="F706" s="160">
        <v>0</v>
      </c>
      <c r="G706" s="135">
        <f>E706*F706</f>
        <v>0</v>
      </c>
      <c r="H706" s="135">
        <v>0</v>
      </c>
      <c r="I706" s="135">
        <f>E706*H706</f>
        <v>0</v>
      </c>
      <c r="J706" s="112"/>
      <c r="K706" s="163"/>
    </row>
    <row r="707" spans="1:11" s="150" customFormat="1" ht="14.1" customHeight="1">
      <c r="C707" s="146" t="s">
        <v>198</v>
      </c>
      <c r="D707" s="161"/>
      <c r="E707" s="162"/>
      <c r="F707" s="160"/>
      <c r="G707" s="135"/>
      <c r="H707" s="135"/>
      <c r="I707" s="135"/>
      <c r="J707" s="112"/>
      <c r="K707" s="163"/>
    </row>
    <row r="708" spans="1:11" s="150" customFormat="1" ht="14.1" customHeight="1">
      <c r="A708" s="158" t="s">
        <v>835</v>
      </c>
      <c r="B708" s="146" t="s">
        <v>824</v>
      </c>
      <c r="C708" s="146" t="s">
        <v>214</v>
      </c>
      <c r="D708" s="161" t="s">
        <v>79</v>
      </c>
      <c r="E708" s="162">
        <v>1</v>
      </c>
      <c r="F708" s="160">
        <v>0</v>
      </c>
      <c r="G708" s="135">
        <f>E708*F708</f>
        <v>0</v>
      </c>
      <c r="H708" s="135">
        <v>0</v>
      </c>
      <c r="I708" s="135">
        <f>E708*H708</f>
        <v>0</v>
      </c>
      <c r="J708" s="112"/>
      <c r="K708" s="163"/>
    </row>
    <row r="709" spans="1:11" s="150" customFormat="1" ht="14.1" customHeight="1">
      <c r="A709" s="158"/>
      <c r="C709" s="146"/>
      <c r="D709" s="151"/>
      <c r="E709" s="139"/>
      <c r="F709" s="135"/>
      <c r="G709" s="135"/>
      <c r="H709" s="135"/>
      <c r="I709" s="135"/>
      <c r="J709" s="112"/>
      <c r="K709" s="163"/>
    </row>
    <row r="710" spans="1:11" s="150" customFormat="1" ht="14.1" customHeight="1">
      <c r="A710" s="158"/>
      <c r="B710" s="146" t="s">
        <v>825</v>
      </c>
      <c r="C710" s="146" t="s">
        <v>148</v>
      </c>
      <c r="D710" s="151" t="s">
        <v>87</v>
      </c>
      <c r="E710" s="139">
        <v>6</v>
      </c>
      <c r="F710" s="135"/>
      <c r="G710" s="135"/>
      <c r="H710" s="135">
        <v>0</v>
      </c>
      <c r="I710" s="135">
        <f>E710*H710</f>
        <v>0</v>
      </c>
      <c r="J710" s="112"/>
      <c r="K710" s="163"/>
    </row>
    <row r="711" spans="1:11" s="150" customFormat="1" ht="14.1" customHeight="1">
      <c r="A711" s="158"/>
      <c r="C711" s="146" t="s">
        <v>149</v>
      </c>
      <c r="D711" s="151"/>
      <c r="E711" s="139"/>
      <c r="F711" s="135"/>
      <c r="G711" s="135"/>
      <c r="H711" s="135"/>
      <c r="I711" s="135"/>
      <c r="J711" s="112"/>
      <c r="K711" s="163"/>
    </row>
    <row r="712" spans="1:11" s="150" customFormat="1" ht="14.1" customHeight="1">
      <c r="A712" s="158"/>
      <c r="B712" s="146" t="s">
        <v>826</v>
      </c>
      <c r="C712" s="146" t="s">
        <v>351</v>
      </c>
      <c r="D712" s="151" t="s">
        <v>87</v>
      </c>
      <c r="E712" s="139">
        <v>1</v>
      </c>
      <c r="F712" s="135">
        <v>0</v>
      </c>
      <c r="G712" s="135">
        <f t="shared" ref="G712" si="157">E712*F712</f>
        <v>0</v>
      </c>
      <c r="H712" s="135">
        <v>0</v>
      </c>
      <c r="I712" s="135">
        <f>E712*H712</f>
        <v>0</v>
      </c>
      <c r="J712" s="112"/>
      <c r="K712" s="163"/>
    </row>
    <row r="713" spans="1:11" s="150" customFormat="1" ht="14.1" customHeight="1">
      <c r="A713" s="158"/>
      <c r="B713" s="146" t="s">
        <v>827</v>
      </c>
      <c r="C713" s="146" t="s">
        <v>151</v>
      </c>
      <c r="D713" s="151" t="s">
        <v>79</v>
      </c>
      <c r="E713" s="139">
        <v>1</v>
      </c>
      <c r="F713" s="135"/>
      <c r="G713" s="135"/>
      <c r="H713" s="135">
        <v>0</v>
      </c>
      <c r="I713" s="135">
        <f>E713*H713</f>
        <v>0</v>
      </c>
      <c r="J713" s="112"/>
      <c r="K713" s="163"/>
    </row>
    <row r="714" spans="1:11" s="150" customFormat="1" ht="14.1" customHeight="1">
      <c r="A714" s="152"/>
      <c r="B714" s="146"/>
      <c r="C714" s="155" t="s">
        <v>828</v>
      </c>
      <c r="D714" s="149"/>
      <c r="E714" s="139"/>
      <c r="F714" s="135"/>
      <c r="G714" s="156">
        <f>SUM(G702:G713)</f>
        <v>0</v>
      </c>
      <c r="H714" s="156"/>
      <c r="I714" s="156">
        <f>SUM(I702:I713)</f>
        <v>0</v>
      </c>
      <c r="K714" s="148"/>
    </row>
    <row r="715" spans="1:11" s="150" customFormat="1" ht="9.9" customHeight="1">
      <c r="A715" s="152"/>
      <c r="B715" s="146"/>
      <c r="C715" s="153"/>
      <c r="D715" s="149"/>
      <c r="E715" s="139"/>
      <c r="F715" s="135"/>
      <c r="G715" s="135"/>
      <c r="H715" s="135"/>
      <c r="I715" s="135"/>
      <c r="K715" s="148"/>
    </row>
    <row r="716" spans="1:11" s="113" customFormat="1" ht="5.0999999999999996" customHeight="1">
      <c r="A716" s="116"/>
      <c r="B716" s="117"/>
      <c r="C716" s="142"/>
      <c r="D716" s="117"/>
      <c r="E716" s="117"/>
      <c r="F716" s="117"/>
      <c r="G716" s="117"/>
      <c r="H716" s="117"/>
      <c r="I716" s="118"/>
      <c r="K716" s="138"/>
    </row>
    <row r="717" spans="1:11" s="113" customFormat="1" ht="14.1" customHeight="1">
      <c r="A717" s="119" t="s">
        <v>836</v>
      </c>
      <c r="B717" s="114"/>
      <c r="C717" s="143"/>
      <c r="D717" s="114"/>
      <c r="E717" s="114"/>
      <c r="F717" s="114"/>
      <c r="G717" s="114"/>
      <c r="H717" s="114"/>
      <c r="I717" s="120"/>
      <c r="K717" s="148"/>
    </row>
    <row r="718" spans="1:11" s="113" customFormat="1" ht="5.0999999999999996" customHeight="1">
      <c r="A718" s="121"/>
      <c r="B718" s="115"/>
      <c r="C718" s="141"/>
      <c r="D718" s="115"/>
      <c r="E718" s="115"/>
      <c r="F718" s="115"/>
      <c r="G718" s="115"/>
      <c r="H718" s="115"/>
      <c r="I718" s="122"/>
      <c r="K718" s="148"/>
    </row>
    <row r="719" spans="1:11" s="150" customFormat="1" ht="14.1" customHeight="1">
      <c r="A719" s="158" t="s">
        <v>838</v>
      </c>
      <c r="B719" s="146" t="s">
        <v>837</v>
      </c>
      <c r="C719" s="146" t="s">
        <v>840</v>
      </c>
      <c r="D719" s="151" t="s">
        <v>79</v>
      </c>
      <c r="E719" s="139">
        <v>2</v>
      </c>
      <c r="F719" s="135">
        <v>0</v>
      </c>
      <c r="G719" s="135">
        <f>E719*F719</f>
        <v>0</v>
      </c>
      <c r="H719" s="135">
        <v>0</v>
      </c>
      <c r="I719" s="135">
        <f>E719*H719</f>
        <v>0</v>
      </c>
      <c r="K719" s="138"/>
    </row>
    <row r="720" spans="1:11" s="150" customFormat="1" ht="14.1" customHeight="1">
      <c r="A720" s="158" t="s">
        <v>843</v>
      </c>
      <c r="B720" s="146" t="s">
        <v>842</v>
      </c>
      <c r="C720" s="146" t="s">
        <v>844</v>
      </c>
      <c r="D720" s="151" t="s">
        <v>79</v>
      </c>
      <c r="E720" s="139">
        <v>4</v>
      </c>
      <c r="F720" s="135">
        <v>0</v>
      </c>
      <c r="G720" s="135">
        <f>E720*F720</f>
        <v>0</v>
      </c>
      <c r="H720" s="135">
        <v>0</v>
      </c>
      <c r="I720" s="135">
        <f>E720*H720</f>
        <v>0</v>
      </c>
      <c r="K720" s="138"/>
    </row>
    <row r="721" spans="1:11" s="150" customFormat="1" ht="14.1" customHeight="1">
      <c r="A721" s="158" t="s">
        <v>841</v>
      </c>
      <c r="B721" s="146" t="s">
        <v>848</v>
      </c>
      <c r="C721" s="146" t="s">
        <v>847</v>
      </c>
      <c r="D721" s="151" t="s">
        <v>79</v>
      </c>
      <c r="E721" s="139">
        <v>1</v>
      </c>
      <c r="F721" s="135">
        <v>0</v>
      </c>
      <c r="G721" s="135">
        <f>E721*F721</f>
        <v>0</v>
      </c>
      <c r="H721" s="135">
        <v>0</v>
      </c>
      <c r="I721" s="135">
        <f>E721*H721</f>
        <v>0</v>
      </c>
      <c r="J721" s="112"/>
      <c r="K721" s="163"/>
    </row>
    <row r="722" spans="1:11" s="150" customFormat="1" ht="14.1" customHeight="1">
      <c r="C722" s="146" t="s">
        <v>845</v>
      </c>
      <c r="D722" s="151"/>
      <c r="E722" s="139"/>
      <c r="F722" s="135"/>
      <c r="G722" s="135"/>
      <c r="H722" s="135"/>
      <c r="I722" s="135"/>
      <c r="J722" s="112"/>
      <c r="K722" s="163"/>
    </row>
    <row r="723" spans="1:11" s="150" customFormat="1" ht="14.1" customHeight="1">
      <c r="C723" s="146" t="s">
        <v>846</v>
      </c>
      <c r="D723" s="151"/>
      <c r="E723" s="139"/>
      <c r="F723" s="135"/>
      <c r="G723" s="135"/>
      <c r="H723" s="135"/>
      <c r="I723" s="135"/>
      <c r="J723" s="112"/>
      <c r="K723" s="163"/>
    </row>
    <row r="724" spans="1:11" s="150" customFormat="1" ht="14.1" customHeight="1">
      <c r="A724" s="158" t="s">
        <v>849</v>
      </c>
      <c r="B724" s="146" t="s">
        <v>850</v>
      </c>
      <c r="C724" s="146" t="s">
        <v>851</v>
      </c>
      <c r="D724" s="151" t="s">
        <v>79</v>
      </c>
      <c r="E724" s="139">
        <v>1</v>
      </c>
      <c r="F724" s="135">
        <v>0</v>
      </c>
      <c r="G724" s="160">
        <f t="shared" ref="G724" si="158">E724*F724</f>
        <v>0</v>
      </c>
      <c r="H724" s="135">
        <v>0</v>
      </c>
      <c r="I724" s="160">
        <f t="shared" ref="I724" si="159">E724*H724</f>
        <v>0</v>
      </c>
      <c r="K724" s="138"/>
    </row>
    <row r="725" spans="1:11" s="150" customFormat="1" ht="14.1" customHeight="1">
      <c r="A725" s="158" t="s">
        <v>852</v>
      </c>
      <c r="B725" s="146" t="s">
        <v>853</v>
      </c>
      <c r="C725" s="146" t="s">
        <v>527</v>
      </c>
      <c r="D725" s="151" t="s">
        <v>79</v>
      </c>
      <c r="E725" s="139">
        <v>2</v>
      </c>
      <c r="F725" s="135">
        <v>0</v>
      </c>
      <c r="G725" s="160">
        <f>E725*F725</f>
        <v>0</v>
      </c>
      <c r="H725" s="135">
        <v>0</v>
      </c>
      <c r="I725" s="160">
        <f>E725*H725</f>
        <v>0</v>
      </c>
      <c r="J725" s="112"/>
      <c r="K725" s="163"/>
    </row>
    <row r="726" spans="1:11" s="150" customFormat="1" ht="14.1" customHeight="1">
      <c r="A726" s="158" t="s">
        <v>854</v>
      </c>
      <c r="B726" s="146" t="s">
        <v>855</v>
      </c>
      <c r="C726" s="146" t="s">
        <v>138</v>
      </c>
      <c r="D726" s="151" t="s">
        <v>79</v>
      </c>
      <c r="E726" s="139">
        <v>3</v>
      </c>
      <c r="F726" s="135">
        <v>0</v>
      </c>
      <c r="G726" s="160">
        <f>E726*F726</f>
        <v>0</v>
      </c>
      <c r="H726" s="135">
        <v>0</v>
      </c>
      <c r="I726" s="160">
        <f>E726*H726</f>
        <v>0</v>
      </c>
      <c r="J726" s="112"/>
      <c r="K726" s="163"/>
    </row>
    <row r="727" spans="1:11" s="150" customFormat="1" ht="14.1" customHeight="1">
      <c r="A727" s="158" t="s">
        <v>856</v>
      </c>
      <c r="B727" s="146" t="s">
        <v>857</v>
      </c>
      <c r="C727" s="146" t="s">
        <v>860</v>
      </c>
      <c r="D727" s="151" t="s">
        <v>79</v>
      </c>
      <c r="E727" s="139">
        <v>2</v>
      </c>
      <c r="F727" s="135">
        <v>0</v>
      </c>
      <c r="G727" s="160">
        <f>E727*F727</f>
        <v>0</v>
      </c>
      <c r="H727" s="135">
        <v>0</v>
      </c>
      <c r="I727" s="160">
        <f>E727*H727</f>
        <v>0</v>
      </c>
      <c r="K727" s="138"/>
    </row>
    <row r="728" spans="1:11" s="150" customFormat="1" ht="14.1" customHeight="1">
      <c r="A728" s="158" t="s">
        <v>858</v>
      </c>
      <c r="B728" s="146" t="s">
        <v>859</v>
      </c>
      <c r="C728" s="146" t="s">
        <v>397</v>
      </c>
      <c r="D728" s="161" t="s">
        <v>79</v>
      </c>
      <c r="E728" s="162">
        <v>2</v>
      </c>
      <c r="F728" s="135">
        <v>0</v>
      </c>
      <c r="G728" s="160">
        <f t="shared" ref="G728" si="160">E728*F728</f>
        <v>0</v>
      </c>
      <c r="H728" s="135">
        <v>0</v>
      </c>
      <c r="I728" s="160">
        <f t="shared" ref="I728" si="161">E728*H728</f>
        <v>0</v>
      </c>
      <c r="J728" s="112"/>
      <c r="K728" s="163"/>
    </row>
    <row r="729" spans="1:11" s="150" customFormat="1" ht="14.1" customHeight="1">
      <c r="A729" s="158" t="s">
        <v>861</v>
      </c>
      <c r="B729" s="146" t="s">
        <v>862</v>
      </c>
      <c r="C729" s="159" t="s">
        <v>129</v>
      </c>
      <c r="D729" s="161" t="s">
        <v>79</v>
      </c>
      <c r="E729" s="162">
        <v>6</v>
      </c>
      <c r="F729" s="160">
        <v>0</v>
      </c>
      <c r="G729" s="160">
        <f>E729*F729</f>
        <v>0</v>
      </c>
      <c r="H729" s="160">
        <v>0</v>
      </c>
      <c r="I729" s="160">
        <f>E729*H729</f>
        <v>0</v>
      </c>
      <c r="J729" s="112"/>
      <c r="K729" s="163"/>
    </row>
    <row r="730" spans="1:11" s="150" customFormat="1" ht="14.1" customHeight="1">
      <c r="C730" s="146"/>
      <c r="D730" s="161"/>
      <c r="E730" s="162"/>
      <c r="F730" s="160"/>
      <c r="G730" s="135"/>
      <c r="H730" s="160"/>
      <c r="I730" s="135"/>
      <c r="J730" s="112"/>
      <c r="K730" s="163"/>
    </row>
    <row r="731" spans="1:11" s="150" customFormat="1" ht="14.1" customHeight="1">
      <c r="B731" s="146" t="s">
        <v>1199</v>
      </c>
      <c r="C731" s="146" t="s">
        <v>140</v>
      </c>
      <c r="D731" s="151" t="s">
        <v>113</v>
      </c>
      <c r="E731" s="139">
        <v>1</v>
      </c>
      <c r="F731" s="135">
        <v>0</v>
      </c>
      <c r="G731" s="135">
        <f>E731*F731</f>
        <v>0</v>
      </c>
      <c r="H731" s="135">
        <v>0</v>
      </c>
      <c r="I731" s="135">
        <f>E731*H731</f>
        <v>0</v>
      </c>
      <c r="J731" s="112"/>
      <c r="K731" s="163"/>
    </row>
    <row r="732" spans="1:11" s="150" customFormat="1" ht="14.1" customHeight="1">
      <c r="C732" s="146" t="s">
        <v>96</v>
      </c>
      <c r="D732" s="151"/>
      <c r="E732" s="139"/>
      <c r="F732" s="135"/>
      <c r="G732" s="135"/>
      <c r="H732" s="135"/>
      <c r="I732" s="135"/>
      <c r="J732" s="112"/>
      <c r="K732" s="163"/>
    </row>
    <row r="733" spans="1:11" s="150" customFormat="1" ht="14.1" customHeight="1">
      <c r="C733" s="146" t="s">
        <v>114</v>
      </c>
      <c r="D733" s="151"/>
      <c r="E733" s="139"/>
      <c r="F733" s="135"/>
      <c r="G733" s="135"/>
      <c r="H733" s="135"/>
      <c r="I733" s="135"/>
      <c r="J733" s="112"/>
      <c r="K733" s="163"/>
    </row>
    <row r="734" spans="1:11" s="150" customFormat="1" ht="14.1" customHeight="1">
      <c r="B734" s="146" t="s">
        <v>1200</v>
      </c>
      <c r="C734" s="147" t="s">
        <v>143</v>
      </c>
      <c r="D734" s="145" t="s">
        <v>87</v>
      </c>
      <c r="E734" s="139">
        <v>15</v>
      </c>
      <c r="F734" s="135">
        <v>0</v>
      </c>
      <c r="G734" s="135">
        <f t="shared" ref="G734:G740" si="162">E734*F734</f>
        <v>0</v>
      </c>
      <c r="H734" s="135">
        <v>0</v>
      </c>
      <c r="I734" s="135">
        <f t="shared" ref="I734:I740" si="163">E734*H734</f>
        <v>0</v>
      </c>
      <c r="J734" s="112"/>
      <c r="K734" s="163"/>
    </row>
    <row r="735" spans="1:11" s="150" customFormat="1" ht="14.1" customHeight="1">
      <c r="B735" s="146" t="s">
        <v>1201</v>
      </c>
      <c r="C735" s="147" t="s">
        <v>144</v>
      </c>
      <c r="D735" s="145" t="s">
        <v>87</v>
      </c>
      <c r="E735" s="139">
        <v>18</v>
      </c>
      <c r="F735" s="135">
        <v>0</v>
      </c>
      <c r="G735" s="135">
        <f t="shared" si="162"/>
        <v>0</v>
      </c>
      <c r="H735" s="135">
        <v>0</v>
      </c>
      <c r="I735" s="135">
        <f t="shared" si="163"/>
        <v>0</v>
      </c>
      <c r="J735" s="112"/>
      <c r="K735" s="163"/>
    </row>
    <row r="736" spans="1:11" s="150" customFormat="1" ht="14.1" customHeight="1">
      <c r="A736" s="158"/>
      <c r="B736" s="146" t="s">
        <v>1202</v>
      </c>
      <c r="C736" s="147" t="s">
        <v>124</v>
      </c>
      <c r="D736" s="145" t="s">
        <v>87</v>
      </c>
      <c r="E736" s="139">
        <v>6</v>
      </c>
      <c r="F736" s="135">
        <v>0</v>
      </c>
      <c r="G736" s="135">
        <f t="shared" si="162"/>
        <v>0</v>
      </c>
      <c r="H736" s="135">
        <v>0</v>
      </c>
      <c r="I736" s="135">
        <f t="shared" si="163"/>
        <v>0</v>
      </c>
      <c r="J736" s="112"/>
      <c r="K736" s="163"/>
    </row>
    <row r="737" spans="1:11" s="150" customFormat="1" ht="14.1" customHeight="1">
      <c r="A737" s="158"/>
      <c r="B737" s="146" t="s">
        <v>1203</v>
      </c>
      <c r="C737" s="147" t="s">
        <v>125</v>
      </c>
      <c r="D737" s="145" t="s">
        <v>87</v>
      </c>
      <c r="E737" s="139">
        <v>3</v>
      </c>
      <c r="F737" s="135">
        <v>0</v>
      </c>
      <c r="G737" s="135">
        <f t="shared" si="162"/>
        <v>0</v>
      </c>
      <c r="H737" s="135">
        <v>0</v>
      </c>
      <c r="I737" s="135">
        <f t="shared" si="163"/>
        <v>0</v>
      </c>
    </row>
    <row r="738" spans="1:11" s="150" customFormat="1" ht="14.1" customHeight="1">
      <c r="A738" s="158"/>
      <c r="B738" s="146" t="s">
        <v>1204</v>
      </c>
      <c r="C738" s="146" t="s">
        <v>1130</v>
      </c>
      <c r="D738" s="161" t="s">
        <v>107</v>
      </c>
      <c r="E738" s="162">
        <v>1</v>
      </c>
      <c r="F738" s="160">
        <v>0</v>
      </c>
      <c r="G738" s="135">
        <f t="shared" si="162"/>
        <v>0</v>
      </c>
      <c r="H738" s="160">
        <v>0</v>
      </c>
      <c r="I738" s="135">
        <f t="shared" si="163"/>
        <v>0</v>
      </c>
      <c r="J738" s="112"/>
      <c r="K738" s="163"/>
    </row>
    <row r="739" spans="1:11" s="150" customFormat="1" ht="14.1" customHeight="1">
      <c r="A739" s="158"/>
      <c r="B739" s="146" t="s">
        <v>1205</v>
      </c>
      <c r="C739" s="146" t="s">
        <v>187</v>
      </c>
      <c r="D739" s="161" t="s">
        <v>107</v>
      </c>
      <c r="E739" s="162">
        <v>1</v>
      </c>
      <c r="F739" s="160">
        <v>0</v>
      </c>
      <c r="G739" s="135">
        <f t="shared" si="162"/>
        <v>0</v>
      </c>
      <c r="H739" s="160">
        <v>0</v>
      </c>
      <c r="I739" s="135">
        <f t="shared" si="163"/>
        <v>0</v>
      </c>
      <c r="J739" s="112"/>
      <c r="K739" s="163"/>
    </row>
    <row r="740" spans="1:11" s="150" customFormat="1" ht="14.1" customHeight="1">
      <c r="A740" s="158"/>
      <c r="B740" s="146" t="s">
        <v>1206</v>
      </c>
      <c r="C740" s="146" t="s">
        <v>126</v>
      </c>
      <c r="D740" s="161" t="s">
        <v>107</v>
      </c>
      <c r="E740" s="162">
        <v>1</v>
      </c>
      <c r="F740" s="160">
        <v>0</v>
      </c>
      <c r="G740" s="135">
        <f t="shared" si="162"/>
        <v>0</v>
      </c>
      <c r="H740" s="160">
        <v>0</v>
      </c>
      <c r="I740" s="135">
        <f t="shared" si="163"/>
        <v>0</v>
      </c>
      <c r="J740" s="112"/>
      <c r="K740" s="163"/>
    </row>
    <row r="741" spans="1:11" s="150" customFormat="1" ht="14.1" customHeight="1">
      <c r="A741" s="152"/>
      <c r="B741" s="146"/>
      <c r="C741" s="155" t="s">
        <v>839</v>
      </c>
      <c r="D741" s="149"/>
      <c r="E741" s="139"/>
      <c r="F741" s="135"/>
      <c r="G741" s="156">
        <f>SUM(G719:G740)</f>
        <v>0</v>
      </c>
      <c r="H741" s="156"/>
      <c r="I741" s="156">
        <f>SUM(I719:I740)</f>
        <v>0</v>
      </c>
      <c r="K741" s="148"/>
    </row>
    <row r="742" spans="1:11" s="150" customFormat="1" ht="9.9" customHeight="1">
      <c r="A742" s="152"/>
      <c r="B742" s="146"/>
      <c r="C742" s="153"/>
      <c r="D742" s="149"/>
      <c r="E742" s="139"/>
      <c r="F742" s="135"/>
      <c r="G742" s="135"/>
      <c r="H742" s="135"/>
      <c r="I742" s="135"/>
      <c r="K742" s="148"/>
    </row>
    <row r="743" spans="1:11" s="113" customFormat="1" ht="5.0999999999999996" customHeight="1">
      <c r="A743" s="116"/>
      <c r="B743" s="117"/>
      <c r="C743" s="142"/>
      <c r="D743" s="117"/>
      <c r="E743" s="117"/>
      <c r="F743" s="117"/>
      <c r="G743" s="117"/>
      <c r="H743" s="117"/>
      <c r="I743" s="118"/>
      <c r="K743" s="138"/>
    </row>
    <row r="744" spans="1:11" s="113" customFormat="1" ht="14.1" customHeight="1">
      <c r="A744" s="119" t="s">
        <v>863</v>
      </c>
      <c r="B744" s="114"/>
      <c r="C744" s="143"/>
      <c r="D744" s="114"/>
      <c r="E744" s="114"/>
      <c r="F744" s="114"/>
      <c r="G744" s="114"/>
      <c r="H744" s="114"/>
      <c r="I744" s="120"/>
      <c r="K744" s="148"/>
    </row>
    <row r="745" spans="1:11" s="113" customFormat="1" ht="5.0999999999999996" customHeight="1">
      <c r="A745" s="121"/>
      <c r="B745" s="115"/>
      <c r="C745" s="141"/>
      <c r="D745" s="115"/>
      <c r="E745" s="115"/>
      <c r="F745" s="115"/>
      <c r="G745" s="115"/>
      <c r="H745" s="115"/>
      <c r="I745" s="122"/>
      <c r="K745" s="148"/>
    </row>
    <row r="746" spans="1:11" s="150" customFormat="1" ht="14.1" customHeight="1">
      <c r="A746" s="158" t="s">
        <v>865</v>
      </c>
      <c r="B746" s="146" t="s">
        <v>864</v>
      </c>
      <c r="C746" s="146" t="s">
        <v>868</v>
      </c>
      <c r="D746" s="151" t="s">
        <v>79</v>
      </c>
      <c r="E746" s="139">
        <v>2</v>
      </c>
      <c r="F746" s="135">
        <v>0</v>
      </c>
      <c r="G746" s="135">
        <f>E746*F746</f>
        <v>0</v>
      </c>
      <c r="H746" s="135">
        <v>0</v>
      </c>
      <c r="I746" s="135">
        <f>E746*H746</f>
        <v>0</v>
      </c>
      <c r="K746" s="138"/>
    </row>
    <row r="747" spans="1:11" s="150" customFormat="1" ht="14.1" customHeight="1">
      <c r="A747" s="158" t="s">
        <v>866</v>
      </c>
      <c r="B747" s="146" t="s">
        <v>867</v>
      </c>
      <c r="C747" s="146" t="s">
        <v>844</v>
      </c>
      <c r="D747" s="151" t="s">
        <v>79</v>
      </c>
      <c r="E747" s="139">
        <v>4</v>
      </c>
      <c r="F747" s="135">
        <v>0</v>
      </c>
      <c r="G747" s="135">
        <f>E747*F747</f>
        <v>0</v>
      </c>
      <c r="H747" s="135">
        <v>0</v>
      </c>
      <c r="I747" s="135">
        <f>E747*H747</f>
        <v>0</v>
      </c>
      <c r="K747" s="138"/>
    </row>
    <row r="748" spans="1:11" s="150" customFormat="1" ht="14.1" customHeight="1">
      <c r="A748" s="158" t="s">
        <v>869</v>
      </c>
      <c r="B748" s="146" t="s">
        <v>872</v>
      </c>
      <c r="C748" s="146" t="s">
        <v>871</v>
      </c>
      <c r="D748" s="151" t="s">
        <v>79</v>
      </c>
      <c r="E748" s="139">
        <v>2</v>
      </c>
      <c r="F748" s="135">
        <v>0</v>
      </c>
      <c r="G748" s="135">
        <f>E748*F748</f>
        <v>0</v>
      </c>
      <c r="H748" s="135">
        <v>0</v>
      </c>
      <c r="I748" s="135">
        <f>E748*H748</f>
        <v>0</v>
      </c>
      <c r="J748" s="112"/>
      <c r="K748" s="163"/>
    </row>
    <row r="749" spans="1:11" s="150" customFormat="1" ht="14.1" customHeight="1">
      <c r="C749" s="146" t="s">
        <v>845</v>
      </c>
      <c r="D749" s="151"/>
      <c r="E749" s="139"/>
      <c r="F749" s="135"/>
      <c r="G749" s="135"/>
      <c r="H749" s="135"/>
      <c r="I749" s="135"/>
      <c r="J749" s="112"/>
      <c r="K749" s="163"/>
    </row>
    <row r="750" spans="1:11" s="150" customFormat="1" ht="14.1" customHeight="1">
      <c r="C750" s="146" t="s">
        <v>846</v>
      </c>
      <c r="D750" s="151"/>
      <c r="E750" s="139"/>
      <c r="F750" s="135"/>
      <c r="G750" s="135"/>
      <c r="H750" s="135"/>
      <c r="I750" s="135"/>
      <c r="J750" s="112"/>
      <c r="K750" s="163"/>
    </row>
    <row r="751" spans="1:11" s="150" customFormat="1" ht="14.1" customHeight="1">
      <c r="A751" s="158" t="s">
        <v>874</v>
      </c>
      <c r="B751" s="146" t="s">
        <v>875</v>
      </c>
      <c r="C751" s="146" t="s">
        <v>873</v>
      </c>
      <c r="D751" s="151" t="s">
        <v>79</v>
      </c>
      <c r="E751" s="139">
        <v>1</v>
      </c>
      <c r="F751" s="135">
        <v>0</v>
      </c>
      <c r="G751" s="160">
        <f t="shared" ref="G751" si="164">E751*F751</f>
        <v>0</v>
      </c>
      <c r="H751" s="135">
        <v>0</v>
      </c>
      <c r="I751" s="160">
        <f t="shared" ref="I751" si="165">E751*H751</f>
        <v>0</v>
      </c>
      <c r="K751" s="138"/>
    </row>
    <row r="752" spans="1:11" s="150" customFormat="1" ht="14.1" customHeight="1">
      <c r="A752" s="158" t="s">
        <v>877</v>
      </c>
      <c r="B752" s="146" t="s">
        <v>878</v>
      </c>
      <c r="C752" s="146" t="s">
        <v>876</v>
      </c>
      <c r="D752" s="151" t="s">
        <v>79</v>
      </c>
      <c r="E752" s="139">
        <v>1</v>
      </c>
      <c r="F752" s="135">
        <v>0</v>
      </c>
      <c r="G752" s="160">
        <f t="shared" ref="G752" si="166">E752*F752</f>
        <v>0</v>
      </c>
      <c r="H752" s="135">
        <v>0</v>
      </c>
      <c r="I752" s="160">
        <f t="shared" ref="I752" si="167">E752*H752</f>
        <v>0</v>
      </c>
      <c r="K752" s="163"/>
    </row>
    <row r="753" spans="1:11" s="150" customFormat="1" ht="14.1" customHeight="1">
      <c r="A753" s="158" t="s">
        <v>879</v>
      </c>
      <c r="B753" s="146" t="s">
        <v>880</v>
      </c>
      <c r="C753" s="146" t="s">
        <v>138</v>
      </c>
      <c r="D753" s="151" t="s">
        <v>79</v>
      </c>
      <c r="E753" s="139">
        <v>3</v>
      </c>
      <c r="F753" s="135">
        <v>0</v>
      </c>
      <c r="G753" s="160">
        <f>E753*F753</f>
        <v>0</v>
      </c>
      <c r="H753" s="135">
        <v>0</v>
      </c>
      <c r="I753" s="160">
        <f>E753*H753</f>
        <v>0</v>
      </c>
      <c r="J753" s="112"/>
      <c r="K753" s="163"/>
    </row>
    <row r="754" spans="1:11" s="150" customFormat="1" ht="14.1" customHeight="1">
      <c r="A754" s="158" t="s">
        <v>881</v>
      </c>
      <c r="B754" s="146" t="s">
        <v>882</v>
      </c>
      <c r="C754" s="146" t="s">
        <v>139</v>
      </c>
      <c r="D754" s="151" t="s">
        <v>79</v>
      </c>
      <c r="E754" s="139">
        <v>3</v>
      </c>
      <c r="F754" s="135">
        <v>0</v>
      </c>
      <c r="G754" s="160">
        <f>E754*F754</f>
        <v>0</v>
      </c>
      <c r="H754" s="135">
        <v>0</v>
      </c>
      <c r="I754" s="160">
        <f>E754*H754</f>
        <v>0</v>
      </c>
      <c r="J754" s="112"/>
      <c r="K754" s="163"/>
    </row>
    <row r="755" spans="1:11" s="150" customFormat="1" ht="14.1" customHeight="1">
      <c r="A755" s="158" t="s">
        <v>883</v>
      </c>
      <c r="B755" s="146" t="s">
        <v>884</v>
      </c>
      <c r="C755" s="146" t="s">
        <v>885</v>
      </c>
      <c r="D755" s="151" t="s">
        <v>79</v>
      </c>
      <c r="E755" s="139">
        <v>2</v>
      </c>
      <c r="F755" s="135">
        <v>0</v>
      </c>
      <c r="G755" s="160">
        <f>E755*F755</f>
        <v>0</v>
      </c>
      <c r="H755" s="135">
        <v>0</v>
      </c>
      <c r="I755" s="160">
        <f>E755*H755</f>
        <v>0</v>
      </c>
      <c r="K755" s="138"/>
    </row>
    <row r="756" spans="1:11" s="150" customFormat="1" ht="14.1" customHeight="1">
      <c r="A756" s="158" t="s">
        <v>886</v>
      </c>
      <c r="B756" s="146" t="s">
        <v>887</v>
      </c>
      <c r="C756" s="159" t="s">
        <v>129</v>
      </c>
      <c r="D756" s="161" t="s">
        <v>79</v>
      </c>
      <c r="E756" s="162">
        <v>4</v>
      </c>
      <c r="F756" s="160">
        <v>0</v>
      </c>
      <c r="G756" s="160">
        <f>E756*F756</f>
        <v>0</v>
      </c>
      <c r="H756" s="160">
        <v>0</v>
      </c>
      <c r="I756" s="160">
        <f>E756*H756</f>
        <v>0</v>
      </c>
      <c r="J756" s="112"/>
      <c r="K756" s="163"/>
    </row>
    <row r="757" spans="1:11" s="150" customFormat="1" ht="14.1" customHeight="1">
      <c r="C757" s="146"/>
      <c r="D757" s="161"/>
      <c r="E757" s="162"/>
      <c r="F757" s="160"/>
      <c r="G757" s="135"/>
      <c r="H757" s="160"/>
      <c r="I757" s="135"/>
      <c r="J757" s="112"/>
      <c r="K757" s="163"/>
    </row>
    <row r="758" spans="1:11" s="150" customFormat="1" ht="14.1" customHeight="1">
      <c r="B758" s="146" t="s">
        <v>1207</v>
      </c>
      <c r="C758" s="146" t="s">
        <v>140</v>
      </c>
      <c r="D758" s="151" t="s">
        <v>113</v>
      </c>
      <c r="E758" s="139">
        <v>1</v>
      </c>
      <c r="F758" s="135">
        <v>0</v>
      </c>
      <c r="G758" s="135">
        <f>E758*F758</f>
        <v>0</v>
      </c>
      <c r="H758" s="135">
        <v>0</v>
      </c>
      <c r="I758" s="135">
        <f>E758*H758</f>
        <v>0</v>
      </c>
      <c r="J758" s="112"/>
      <c r="K758" s="163"/>
    </row>
    <row r="759" spans="1:11" s="150" customFormat="1" ht="14.1" customHeight="1">
      <c r="B759" s="146" t="s">
        <v>1208</v>
      </c>
      <c r="C759" s="146" t="s">
        <v>211</v>
      </c>
      <c r="D759" s="161" t="s">
        <v>107</v>
      </c>
      <c r="E759" s="139">
        <v>1</v>
      </c>
      <c r="F759" s="160">
        <v>0</v>
      </c>
      <c r="G759" s="160">
        <f>E759*F759</f>
        <v>0</v>
      </c>
      <c r="H759" s="160">
        <v>0</v>
      </c>
      <c r="I759" s="160">
        <f>E759*H759</f>
        <v>0</v>
      </c>
      <c r="J759" s="112"/>
      <c r="K759" s="163"/>
    </row>
    <row r="760" spans="1:11" s="150" customFormat="1" ht="14.1" customHeight="1">
      <c r="B760" s="146"/>
      <c r="C760" s="146" t="s">
        <v>147</v>
      </c>
      <c r="D760" s="161"/>
      <c r="E760" s="139"/>
      <c r="F760" s="160"/>
      <c r="G760" s="160"/>
      <c r="H760" s="160"/>
      <c r="I760" s="160"/>
      <c r="J760" s="112"/>
      <c r="K760" s="163"/>
    </row>
    <row r="761" spans="1:11" s="150" customFormat="1" ht="14.1" customHeight="1">
      <c r="C761" s="147" t="s">
        <v>290</v>
      </c>
      <c r="D761" s="145"/>
      <c r="E761" s="139"/>
      <c r="F761" s="135"/>
      <c r="G761" s="135"/>
      <c r="H761" s="135"/>
      <c r="I761" s="135"/>
      <c r="J761" s="112"/>
      <c r="K761" s="163"/>
    </row>
    <row r="762" spans="1:11" s="150" customFormat="1" ht="14.1" customHeight="1">
      <c r="B762" s="146" t="s">
        <v>1209</v>
      </c>
      <c r="C762" s="146" t="s">
        <v>115</v>
      </c>
      <c r="D762" s="151" t="s">
        <v>113</v>
      </c>
      <c r="E762" s="139">
        <v>1</v>
      </c>
      <c r="F762" s="135">
        <v>0</v>
      </c>
      <c r="G762" s="135">
        <f>E762*F762</f>
        <v>0</v>
      </c>
      <c r="H762" s="135">
        <v>0</v>
      </c>
      <c r="I762" s="135">
        <f>E762*H762</f>
        <v>0</v>
      </c>
      <c r="J762" s="112"/>
      <c r="K762" s="163"/>
    </row>
    <row r="763" spans="1:11" s="150" customFormat="1" ht="14.1" customHeight="1">
      <c r="C763" s="146" t="s">
        <v>96</v>
      </c>
      <c r="D763" s="151"/>
      <c r="E763" s="139"/>
      <c r="F763" s="135"/>
      <c r="G763" s="135"/>
      <c r="H763" s="135"/>
      <c r="I763" s="135"/>
      <c r="J763" s="112"/>
      <c r="K763" s="163"/>
    </row>
    <row r="764" spans="1:11" s="150" customFormat="1" ht="14.1" customHeight="1">
      <c r="C764" s="146" t="s">
        <v>114</v>
      </c>
      <c r="D764" s="151"/>
      <c r="E764" s="139"/>
      <c r="F764" s="135"/>
      <c r="G764" s="135"/>
      <c r="H764" s="135"/>
      <c r="I764" s="135"/>
      <c r="J764" s="112"/>
      <c r="K764" s="163"/>
    </row>
    <row r="765" spans="1:11" s="150" customFormat="1" ht="14.1" customHeight="1">
      <c r="B765" s="146" t="s">
        <v>1210</v>
      </c>
      <c r="C765" s="147" t="s">
        <v>144</v>
      </c>
      <c r="D765" s="145" t="s">
        <v>87</v>
      </c>
      <c r="E765" s="139">
        <v>24</v>
      </c>
      <c r="F765" s="135">
        <v>0</v>
      </c>
      <c r="G765" s="135">
        <f t="shared" ref="G765:G770" si="168">E765*F765</f>
        <v>0</v>
      </c>
      <c r="H765" s="135">
        <v>0</v>
      </c>
      <c r="I765" s="135">
        <f t="shared" ref="I765:I770" si="169">E765*H765</f>
        <v>0</v>
      </c>
      <c r="J765" s="112"/>
      <c r="K765" s="163"/>
    </row>
    <row r="766" spans="1:11" s="150" customFormat="1" ht="14.1" customHeight="1">
      <c r="B766" s="146" t="s">
        <v>1211</v>
      </c>
      <c r="C766" s="147" t="s">
        <v>124</v>
      </c>
      <c r="D766" s="145" t="s">
        <v>87</v>
      </c>
      <c r="E766" s="139">
        <v>12</v>
      </c>
      <c r="F766" s="135">
        <v>0</v>
      </c>
      <c r="G766" s="135">
        <f t="shared" si="168"/>
        <v>0</v>
      </c>
      <c r="H766" s="135">
        <v>0</v>
      </c>
      <c r="I766" s="135">
        <f t="shared" si="169"/>
        <v>0</v>
      </c>
      <c r="J766" s="112"/>
      <c r="K766" s="163"/>
    </row>
    <row r="767" spans="1:11" s="150" customFormat="1" ht="14.1" customHeight="1">
      <c r="A767" s="158"/>
      <c r="B767" s="146" t="s">
        <v>1212</v>
      </c>
      <c r="C767" s="147" t="s">
        <v>125</v>
      </c>
      <c r="D767" s="145" t="s">
        <v>87</v>
      </c>
      <c r="E767" s="139">
        <v>30</v>
      </c>
      <c r="F767" s="135">
        <v>0</v>
      </c>
      <c r="G767" s="135">
        <f t="shared" si="168"/>
        <v>0</v>
      </c>
      <c r="H767" s="135">
        <v>0</v>
      </c>
      <c r="I767" s="135">
        <f t="shared" si="169"/>
        <v>0</v>
      </c>
    </row>
    <row r="768" spans="1:11" s="150" customFormat="1" ht="14.1" customHeight="1">
      <c r="A768" s="158"/>
      <c r="B768" s="146" t="s">
        <v>1219</v>
      </c>
      <c r="C768" s="146" t="s">
        <v>187</v>
      </c>
      <c r="D768" s="161" t="s">
        <v>107</v>
      </c>
      <c r="E768" s="162">
        <v>1</v>
      </c>
      <c r="F768" s="160">
        <v>0</v>
      </c>
      <c r="G768" s="135">
        <f t="shared" si="168"/>
        <v>0</v>
      </c>
      <c r="H768" s="135">
        <v>0</v>
      </c>
      <c r="I768" s="135">
        <f t="shared" si="169"/>
        <v>0</v>
      </c>
      <c r="J768" s="112"/>
      <c r="K768" s="163"/>
    </row>
    <row r="769" spans="1:11" s="150" customFormat="1" ht="14.1" customHeight="1">
      <c r="A769" s="158"/>
      <c r="B769" s="146" t="s">
        <v>1220</v>
      </c>
      <c r="C769" s="146" t="s">
        <v>126</v>
      </c>
      <c r="D769" s="161" t="s">
        <v>107</v>
      </c>
      <c r="E769" s="162">
        <v>1</v>
      </c>
      <c r="F769" s="160">
        <v>0</v>
      </c>
      <c r="G769" s="135">
        <f t="shared" si="168"/>
        <v>0</v>
      </c>
      <c r="H769" s="135">
        <v>0</v>
      </c>
      <c r="I769" s="135">
        <f t="shared" si="169"/>
        <v>0</v>
      </c>
      <c r="J769" s="112"/>
      <c r="K769" s="163"/>
    </row>
    <row r="770" spans="1:11" s="150" customFormat="1" ht="14.1" customHeight="1">
      <c r="A770" s="158"/>
      <c r="B770" s="146" t="s">
        <v>1223</v>
      </c>
      <c r="C770" s="147" t="s">
        <v>1123</v>
      </c>
      <c r="D770" s="151" t="s">
        <v>113</v>
      </c>
      <c r="E770" s="139">
        <v>4</v>
      </c>
      <c r="F770" s="135">
        <v>0</v>
      </c>
      <c r="G770" s="135">
        <f t="shared" si="168"/>
        <v>0</v>
      </c>
      <c r="H770" s="135">
        <v>0</v>
      </c>
      <c r="I770" s="135">
        <f t="shared" si="169"/>
        <v>0</v>
      </c>
      <c r="J770" s="112"/>
      <c r="K770" s="163"/>
    </row>
    <row r="771" spans="1:11" s="150" customFormat="1" ht="14.1" customHeight="1">
      <c r="A771" s="158"/>
      <c r="B771" s="146"/>
      <c r="C771" s="146" t="s">
        <v>1124</v>
      </c>
      <c r="D771" s="161"/>
      <c r="E771" s="162"/>
      <c r="F771" s="160"/>
      <c r="G771" s="135"/>
      <c r="H771" s="135"/>
      <c r="I771" s="135"/>
      <c r="J771" s="112"/>
      <c r="K771" s="163"/>
    </row>
    <row r="772" spans="1:11" s="150" customFormat="1" ht="14.1" customHeight="1">
      <c r="A772" s="152"/>
      <c r="B772" s="146"/>
      <c r="C772" s="155" t="s">
        <v>870</v>
      </c>
      <c r="D772" s="149"/>
      <c r="E772" s="139"/>
      <c r="F772" s="135"/>
      <c r="G772" s="156">
        <f>SUM(G746:G771)</f>
        <v>0</v>
      </c>
      <c r="H772" s="156"/>
      <c r="I772" s="156">
        <f>SUM(I746:I771)</f>
        <v>0</v>
      </c>
      <c r="K772" s="148"/>
    </row>
    <row r="773" spans="1:11" s="150" customFormat="1" ht="9.9" customHeight="1">
      <c r="A773" s="152"/>
      <c r="B773" s="146"/>
      <c r="C773" s="153"/>
      <c r="D773" s="149"/>
      <c r="E773" s="139"/>
      <c r="F773" s="135"/>
      <c r="G773" s="135"/>
      <c r="H773" s="135"/>
      <c r="I773" s="135"/>
      <c r="K773" s="148"/>
    </row>
    <row r="774" spans="1:11" s="113" customFormat="1" ht="5.0999999999999996" customHeight="1">
      <c r="A774" s="116"/>
      <c r="B774" s="117"/>
      <c r="C774" s="142"/>
      <c r="D774" s="117"/>
      <c r="E774" s="117"/>
      <c r="F774" s="117"/>
      <c r="G774" s="117"/>
      <c r="H774" s="117"/>
      <c r="I774" s="118"/>
      <c r="K774" s="138"/>
    </row>
    <row r="775" spans="1:11" s="113" customFormat="1" ht="14.1" customHeight="1">
      <c r="A775" s="119" t="s">
        <v>889</v>
      </c>
      <c r="B775" s="114"/>
      <c r="C775" s="143"/>
      <c r="D775" s="114"/>
      <c r="E775" s="114"/>
      <c r="F775" s="114"/>
      <c r="G775" s="114"/>
      <c r="H775" s="114"/>
      <c r="I775" s="120"/>
      <c r="K775" s="148"/>
    </row>
    <row r="776" spans="1:11" s="113" customFormat="1" ht="5.0999999999999996" customHeight="1">
      <c r="A776" s="121"/>
      <c r="B776" s="115"/>
      <c r="C776" s="141"/>
      <c r="D776" s="115"/>
      <c r="E776" s="115"/>
      <c r="F776" s="115"/>
      <c r="G776" s="115"/>
      <c r="H776" s="115"/>
      <c r="I776" s="122"/>
      <c r="K776" s="148"/>
    </row>
    <row r="777" spans="1:11" s="150" customFormat="1" ht="14.1" customHeight="1">
      <c r="A777" s="158" t="s">
        <v>890</v>
      </c>
      <c r="B777" s="146" t="s">
        <v>888</v>
      </c>
      <c r="C777" s="146" t="s">
        <v>707</v>
      </c>
      <c r="D777" s="151" t="s">
        <v>79</v>
      </c>
      <c r="E777" s="139">
        <v>1</v>
      </c>
      <c r="F777" s="135">
        <v>0</v>
      </c>
      <c r="G777" s="135">
        <f>E777*F777</f>
        <v>0</v>
      </c>
      <c r="H777" s="135"/>
      <c r="I777" s="135"/>
      <c r="K777" s="138"/>
    </row>
    <row r="778" spans="1:11" s="150" customFormat="1" ht="14.1" customHeight="1">
      <c r="C778" s="146" t="s">
        <v>901</v>
      </c>
      <c r="D778" s="151"/>
      <c r="E778" s="139"/>
      <c r="F778" s="135"/>
      <c r="G778" s="135"/>
      <c r="H778" s="135"/>
      <c r="I778" s="135"/>
      <c r="K778" s="138"/>
    </row>
    <row r="779" spans="1:11" s="150" customFormat="1" ht="14.1" customHeight="1">
      <c r="A779" s="158"/>
      <c r="C779" s="146" t="s">
        <v>717</v>
      </c>
      <c r="D779" s="151"/>
      <c r="E779" s="139"/>
      <c r="F779" s="135"/>
      <c r="G779" s="135"/>
      <c r="H779" s="135"/>
      <c r="I779" s="135"/>
      <c r="K779" s="138"/>
    </row>
    <row r="780" spans="1:11" s="150" customFormat="1" ht="14.1" customHeight="1">
      <c r="A780" s="158" t="s">
        <v>897</v>
      </c>
      <c r="B780" s="146" t="s">
        <v>891</v>
      </c>
      <c r="C780" s="146" t="s">
        <v>898</v>
      </c>
      <c r="D780" s="151" t="s">
        <v>79</v>
      </c>
      <c r="E780" s="139">
        <v>1</v>
      </c>
      <c r="F780" s="135">
        <v>0</v>
      </c>
      <c r="G780" s="135">
        <f>E780*F780</f>
        <v>0</v>
      </c>
      <c r="H780" s="135">
        <v>0</v>
      </c>
      <c r="I780" s="135">
        <f>E780*H780</f>
        <v>0</v>
      </c>
      <c r="K780" s="138"/>
    </row>
    <row r="781" spans="1:11" s="150" customFormat="1" ht="14.1" customHeight="1">
      <c r="A781" s="158" t="s">
        <v>899</v>
      </c>
      <c r="B781" s="146" t="s">
        <v>892</v>
      </c>
      <c r="C781" s="146" t="s">
        <v>709</v>
      </c>
      <c r="D781" s="151" t="s">
        <v>79</v>
      </c>
      <c r="E781" s="139">
        <v>1</v>
      </c>
      <c r="F781" s="135">
        <v>0</v>
      </c>
      <c r="G781" s="135">
        <f>E781*F781</f>
        <v>0</v>
      </c>
      <c r="H781" s="135"/>
      <c r="I781" s="135"/>
      <c r="K781" s="138"/>
    </row>
    <row r="782" spans="1:11" s="150" customFormat="1" ht="14.1" customHeight="1">
      <c r="A782" s="158"/>
      <c r="B782" s="146"/>
      <c r="C782" s="146"/>
      <c r="D782" s="151"/>
      <c r="E782" s="139"/>
      <c r="F782" s="135"/>
      <c r="G782" s="135"/>
      <c r="H782" s="135"/>
      <c r="I782" s="135"/>
      <c r="K782" s="138"/>
    </row>
    <row r="783" spans="1:11" s="150" customFormat="1" ht="14.1" customHeight="1">
      <c r="B783" s="146" t="s">
        <v>893</v>
      </c>
      <c r="C783" s="146" t="s">
        <v>148</v>
      </c>
      <c r="D783" s="151" t="s">
        <v>87</v>
      </c>
      <c r="E783" s="139">
        <v>8</v>
      </c>
      <c r="F783" s="135"/>
      <c r="G783" s="135"/>
      <c r="H783" s="135">
        <v>0</v>
      </c>
      <c r="I783" s="135">
        <f>E783*H783</f>
        <v>0</v>
      </c>
      <c r="K783" s="138"/>
    </row>
    <row r="784" spans="1:11" s="150" customFormat="1" ht="14.1" customHeight="1">
      <c r="A784" s="158"/>
      <c r="B784" s="146" t="s">
        <v>894</v>
      </c>
      <c r="C784" s="146" t="s">
        <v>149</v>
      </c>
      <c r="D784" s="151"/>
      <c r="E784" s="139"/>
      <c r="F784" s="135"/>
      <c r="G784" s="135"/>
      <c r="H784" s="135"/>
      <c r="I784" s="135"/>
      <c r="K784" s="138"/>
    </row>
    <row r="785" spans="1:11" s="150" customFormat="1" ht="14.1" customHeight="1">
      <c r="A785" s="158"/>
      <c r="B785" s="146" t="s">
        <v>895</v>
      </c>
      <c r="C785" s="146" t="s">
        <v>150</v>
      </c>
      <c r="D785" s="151" t="s">
        <v>87</v>
      </c>
      <c r="E785" s="139">
        <v>2</v>
      </c>
      <c r="F785" s="135">
        <v>0</v>
      </c>
      <c r="G785" s="135">
        <f t="shared" ref="G785" si="170">E785*F785</f>
        <v>0</v>
      </c>
      <c r="H785" s="135">
        <v>0</v>
      </c>
      <c r="I785" s="135">
        <f>E785*H785</f>
        <v>0</v>
      </c>
      <c r="K785" s="138"/>
    </row>
    <row r="786" spans="1:11" s="150" customFormat="1" ht="14.1" customHeight="1">
      <c r="B786" s="146" t="s">
        <v>896</v>
      </c>
      <c r="C786" s="146" t="s">
        <v>151</v>
      </c>
      <c r="D786" s="151" t="s">
        <v>79</v>
      </c>
      <c r="E786" s="139">
        <v>1</v>
      </c>
      <c r="F786" s="135"/>
      <c r="G786" s="135"/>
      <c r="H786" s="135">
        <v>0</v>
      </c>
      <c r="I786" s="135">
        <f>E786*H786</f>
        <v>0</v>
      </c>
      <c r="K786" s="138"/>
    </row>
    <row r="787" spans="1:11" s="150" customFormat="1" ht="14.1" customHeight="1">
      <c r="A787" s="152"/>
      <c r="B787" s="146"/>
      <c r="C787" s="155" t="s">
        <v>900</v>
      </c>
      <c r="D787" s="149"/>
      <c r="E787" s="139"/>
      <c r="F787" s="135"/>
      <c r="G787" s="156">
        <f>SUM(G777:G786)</f>
        <v>0</v>
      </c>
      <c r="H787" s="156"/>
      <c r="I787" s="156">
        <f>SUM(I777:I786)</f>
        <v>0</v>
      </c>
      <c r="K787" s="148"/>
    </row>
    <row r="788" spans="1:11" s="150" customFormat="1" ht="9.9" customHeight="1">
      <c r="A788" s="152"/>
      <c r="B788" s="146"/>
      <c r="C788" s="153"/>
      <c r="D788" s="149"/>
      <c r="E788" s="139"/>
      <c r="F788" s="135"/>
      <c r="G788" s="135"/>
      <c r="H788" s="135"/>
      <c r="I788" s="135"/>
      <c r="K788" s="148"/>
    </row>
    <row r="789" spans="1:11" s="113" customFormat="1" ht="5.0999999999999996" customHeight="1">
      <c r="A789" s="116"/>
      <c r="B789" s="117"/>
      <c r="C789" s="142"/>
      <c r="D789" s="117"/>
      <c r="E789" s="117"/>
      <c r="F789" s="117"/>
      <c r="G789" s="117"/>
      <c r="H789" s="117"/>
      <c r="I789" s="118"/>
      <c r="K789" s="138"/>
    </row>
    <row r="790" spans="1:11" s="113" customFormat="1" ht="14.1" customHeight="1">
      <c r="A790" s="119" t="s">
        <v>902</v>
      </c>
      <c r="B790" s="114"/>
      <c r="C790" s="143"/>
      <c r="D790" s="114"/>
      <c r="E790" s="114"/>
      <c r="F790" s="114"/>
      <c r="G790" s="114"/>
      <c r="H790" s="114"/>
      <c r="I790" s="120"/>
      <c r="K790" s="148"/>
    </row>
    <row r="791" spans="1:11" s="113" customFormat="1" ht="5.0999999999999996" customHeight="1">
      <c r="A791" s="121"/>
      <c r="B791" s="115"/>
      <c r="C791" s="141"/>
      <c r="D791" s="115"/>
      <c r="E791" s="115"/>
      <c r="F791" s="115"/>
      <c r="G791" s="115"/>
      <c r="H791" s="115"/>
      <c r="I791" s="122"/>
      <c r="K791" s="148"/>
    </row>
    <row r="792" spans="1:11" s="150" customFormat="1" ht="14.1" customHeight="1">
      <c r="A792" s="158" t="s">
        <v>903</v>
      </c>
      <c r="B792" s="146" t="s">
        <v>908</v>
      </c>
      <c r="C792" s="146" t="s">
        <v>907</v>
      </c>
      <c r="D792" s="151" t="s">
        <v>79</v>
      </c>
      <c r="E792" s="139">
        <v>1</v>
      </c>
      <c r="F792" s="135">
        <v>0</v>
      </c>
      <c r="G792" s="135">
        <f>E792*F792</f>
        <v>0</v>
      </c>
      <c r="H792" s="135"/>
      <c r="I792" s="135"/>
      <c r="K792" s="138"/>
    </row>
    <row r="793" spans="1:11" s="150" customFormat="1" ht="14.1" customHeight="1">
      <c r="C793" s="146" t="s">
        <v>901</v>
      </c>
      <c r="D793" s="151"/>
      <c r="E793" s="139"/>
      <c r="F793" s="135"/>
      <c r="G793" s="135"/>
      <c r="H793" s="135"/>
      <c r="I793" s="135"/>
      <c r="K793" s="138"/>
    </row>
    <row r="794" spans="1:11" s="150" customFormat="1" ht="14.1" customHeight="1">
      <c r="A794" s="158"/>
      <c r="C794" s="146" t="s">
        <v>717</v>
      </c>
      <c r="D794" s="151"/>
      <c r="E794" s="139"/>
      <c r="F794" s="135"/>
      <c r="G794" s="135"/>
      <c r="H794" s="135"/>
      <c r="I794" s="135"/>
      <c r="K794" s="138"/>
    </row>
    <row r="795" spans="1:11" s="150" customFormat="1" ht="14.1" customHeight="1">
      <c r="A795" s="158" t="s">
        <v>904</v>
      </c>
      <c r="B795" s="146" t="s">
        <v>909</v>
      </c>
      <c r="C795" s="146" t="s">
        <v>347</v>
      </c>
      <c r="D795" s="151" t="s">
        <v>79</v>
      </c>
      <c r="E795" s="139">
        <v>1</v>
      </c>
      <c r="F795" s="135">
        <v>0</v>
      </c>
      <c r="G795" s="135">
        <f>E795*F795</f>
        <v>0</v>
      </c>
      <c r="H795" s="135">
        <v>0</v>
      </c>
      <c r="I795" s="135">
        <f>E795*H795</f>
        <v>0</v>
      </c>
      <c r="K795" s="138"/>
    </row>
    <row r="796" spans="1:11" s="150" customFormat="1" ht="14.1" customHeight="1">
      <c r="A796" s="158" t="s">
        <v>905</v>
      </c>
      <c r="B796" s="146" t="s">
        <v>910</v>
      </c>
      <c r="C796" s="159" t="s">
        <v>912</v>
      </c>
      <c r="D796" s="161" t="s">
        <v>79</v>
      </c>
      <c r="E796" s="162">
        <v>1</v>
      </c>
      <c r="F796" s="160">
        <v>0</v>
      </c>
      <c r="G796" s="135">
        <f>E796*F796</f>
        <v>0</v>
      </c>
      <c r="H796" s="160"/>
      <c r="I796" s="160"/>
      <c r="K796" s="148"/>
    </row>
    <row r="797" spans="1:11" s="150" customFormat="1" ht="14.1" customHeight="1">
      <c r="A797" s="158"/>
      <c r="C797" s="146" t="s">
        <v>913</v>
      </c>
      <c r="D797" s="151"/>
      <c r="E797" s="139"/>
      <c r="F797" s="135"/>
      <c r="G797" s="135"/>
      <c r="H797" s="135"/>
      <c r="I797" s="135"/>
      <c r="J797" s="112"/>
      <c r="K797" s="163"/>
    </row>
    <row r="798" spans="1:11" s="150" customFormat="1" ht="14.1" customHeight="1">
      <c r="A798" s="158"/>
      <c r="C798" s="146"/>
      <c r="D798" s="151"/>
      <c r="E798" s="139"/>
      <c r="F798" s="135"/>
      <c r="G798" s="135"/>
      <c r="H798" s="135"/>
      <c r="I798" s="135"/>
      <c r="J798" s="112"/>
      <c r="K798" s="163"/>
    </row>
    <row r="799" spans="1:11" s="150" customFormat="1" ht="14.1" customHeight="1">
      <c r="A799" s="158"/>
      <c r="B799" s="146" t="s">
        <v>911</v>
      </c>
      <c r="C799" s="146" t="s">
        <v>257</v>
      </c>
      <c r="D799" s="161" t="s">
        <v>79</v>
      </c>
      <c r="E799" s="162">
        <v>1</v>
      </c>
      <c r="F799" s="160">
        <v>0</v>
      </c>
      <c r="G799" s="135">
        <f>E799*F799</f>
        <v>0</v>
      </c>
      <c r="H799" s="135">
        <v>0</v>
      </c>
      <c r="I799" s="135">
        <f>E799*H799</f>
        <v>0</v>
      </c>
      <c r="K799" s="138"/>
    </row>
    <row r="800" spans="1:11" s="150" customFormat="1" ht="14.1" customHeight="1">
      <c r="B800" s="146" t="s">
        <v>914</v>
      </c>
      <c r="C800" s="146" t="s">
        <v>148</v>
      </c>
      <c r="D800" s="151" t="s">
        <v>87</v>
      </c>
      <c r="E800" s="139">
        <v>25</v>
      </c>
      <c r="F800" s="135"/>
      <c r="G800" s="135"/>
      <c r="H800" s="135">
        <v>0</v>
      </c>
      <c r="I800" s="135">
        <f>E800*H800</f>
        <v>0</v>
      </c>
      <c r="K800" s="138"/>
    </row>
    <row r="801" spans="1:11" s="150" customFormat="1" ht="14.1" customHeight="1">
      <c r="A801" s="158"/>
      <c r="C801" s="146" t="s">
        <v>149</v>
      </c>
      <c r="D801" s="151"/>
      <c r="E801" s="139"/>
      <c r="F801" s="135"/>
      <c r="G801" s="135"/>
      <c r="H801" s="135"/>
      <c r="I801" s="135"/>
      <c r="K801" s="138"/>
    </row>
    <row r="802" spans="1:11" s="150" customFormat="1" ht="14.1" customHeight="1">
      <c r="A802" s="158"/>
      <c r="B802" s="146" t="s">
        <v>915</v>
      </c>
      <c r="C802" s="146" t="s">
        <v>351</v>
      </c>
      <c r="D802" s="151" t="s">
        <v>87</v>
      </c>
      <c r="E802" s="139">
        <v>1</v>
      </c>
      <c r="F802" s="135">
        <v>0</v>
      </c>
      <c r="G802" s="135">
        <f t="shared" ref="G802" si="171">E802*F802</f>
        <v>0</v>
      </c>
      <c r="H802" s="135">
        <v>0</v>
      </c>
      <c r="I802" s="135">
        <f>E802*H802</f>
        <v>0</v>
      </c>
      <c r="K802" s="138"/>
    </row>
    <row r="803" spans="1:11" s="150" customFormat="1" ht="14.1" customHeight="1">
      <c r="B803" s="146" t="s">
        <v>1213</v>
      </c>
      <c r="C803" s="146" t="s">
        <v>151</v>
      </c>
      <c r="D803" s="151" t="s">
        <v>79</v>
      </c>
      <c r="E803" s="139">
        <v>1</v>
      </c>
      <c r="F803" s="135"/>
      <c r="G803" s="135"/>
      <c r="H803" s="135">
        <v>0</v>
      </c>
      <c r="I803" s="135">
        <f>E803*H803</f>
        <v>0</v>
      </c>
      <c r="K803" s="138"/>
    </row>
    <row r="804" spans="1:11" s="150" customFormat="1" ht="14.1" customHeight="1">
      <c r="A804" s="152"/>
      <c r="B804" s="146"/>
      <c r="C804" s="155" t="s">
        <v>906</v>
      </c>
      <c r="D804" s="149"/>
      <c r="E804" s="139"/>
      <c r="F804" s="135"/>
      <c r="G804" s="156">
        <f>SUM(G792:G803)</f>
        <v>0</v>
      </c>
      <c r="H804" s="156"/>
      <c r="I804" s="156">
        <f>SUM(I792:I803)</f>
        <v>0</v>
      </c>
      <c r="K804" s="148"/>
    </row>
    <row r="805" spans="1:11" s="150" customFormat="1" ht="9.9" customHeight="1">
      <c r="A805" s="152"/>
      <c r="B805" s="146"/>
      <c r="C805" s="153"/>
      <c r="D805" s="149"/>
      <c r="E805" s="139"/>
      <c r="F805" s="135"/>
      <c r="G805" s="135"/>
      <c r="H805" s="135"/>
      <c r="I805" s="135"/>
      <c r="K805" s="148"/>
    </row>
    <row r="806" spans="1:11" s="113" customFormat="1" ht="5.0999999999999996" customHeight="1">
      <c r="A806" s="116"/>
      <c r="B806" s="117"/>
      <c r="C806" s="142"/>
      <c r="D806" s="117"/>
      <c r="E806" s="117"/>
      <c r="F806" s="117"/>
      <c r="G806" s="117"/>
      <c r="H806" s="117"/>
      <c r="I806" s="118"/>
      <c r="K806" s="138"/>
    </row>
    <row r="807" spans="1:11" s="113" customFormat="1" ht="14.1" customHeight="1">
      <c r="A807" s="119" t="s">
        <v>916</v>
      </c>
      <c r="B807" s="114"/>
      <c r="C807" s="143"/>
      <c r="D807" s="114"/>
      <c r="E807" s="114"/>
      <c r="F807" s="114"/>
      <c r="G807" s="114"/>
      <c r="H807" s="114"/>
      <c r="I807" s="120"/>
      <c r="K807" s="148"/>
    </row>
    <row r="808" spans="1:11" s="113" customFormat="1" ht="5.0999999999999996" customHeight="1">
      <c r="A808" s="121"/>
      <c r="B808" s="115"/>
      <c r="C808" s="141"/>
      <c r="D808" s="115"/>
      <c r="E808" s="115"/>
      <c r="F808" s="115"/>
      <c r="G808" s="115"/>
      <c r="H808" s="115"/>
      <c r="I808" s="122"/>
      <c r="K808" s="148"/>
    </row>
    <row r="809" spans="1:11" s="150" customFormat="1" ht="14.1" customHeight="1">
      <c r="A809" s="158" t="s">
        <v>918</v>
      </c>
      <c r="B809" s="146" t="s">
        <v>917</v>
      </c>
      <c r="C809" s="146" t="s">
        <v>929</v>
      </c>
      <c r="D809" s="151" t="s">
        <v>79</v>
      </c>
      <c r="E809" s="139">
        <v>1</v>
      </c>
      <c r="F809" s="135">
        <v>0</v>
      </c>
      <c r="G809" s="135">
        <f>E809*F809</f>
        <v>0</v>
      </c>
      <c r="H809" s="135"/>
      <c r="I809" s="135"/>
      <c r="K809" s="138"/>
    </row>
    <row r="810" spans="1:11" s="150" customFormat="1" ht="14.1" customHeight="1">
      <c r="C810" s="146" t="s">
        <v>996</v>
      </c>
      <c r="D810" s="151"/>
      <c r="E810" s="139"/>
      <c r="F810" s="135"/>
      <c r="G810" s="135"/>
      <c r="H810" s="135"/>
      <c r="I810" s="135"/>
      <c r="K810" s="138"/>
    </row>
    <row r="811" spans="1:11" s="150" customFormat="1" ht="14.1" customHeight="1">
      <c r="A811" s="158"/>
      <c r="C811" s="146" t="s">
        <v>717</v>
      </c>
      <c r="D811" s="151"/>
      <c r="E811" s="139"/>
      <c r="F811" s="135"/>
      <c r="G811" s="135"/>
      <c r="H811" s="135"/>
      <c r="I811" s="135"/>
      <c r="K811" s="138"/>
    </row>
    <row r="812" spans="1:11" s="150" customFormat="1" ht="14.1" customHeight="1">
      <c r="A812" s="158" t="s">
        <v>919</v>
      </c>
      <c r="B812" s="146" t="s">
        <v>921</v>
      </c>
      <c r="C812" s="146" t="s">
        <v>347</v>
      </c>
      <c r="D812" s="151" t="s">
        <v>79</v>
      </c>
      <c r="E812" s="139">
        <v>1</v>
      </c>
      <c r="F812" s="135">
        <v>0</v>
      </c>
      <c r="G812" s="135">
        <f>E812*F812</f>
        <v>0</v>
      </c>
      <c r="H812" s="135">
        <v>0</v>
      </c>
      <c r="I812" s="135">
        <f>E812*H812</f>
        <v>0</v>
      </c>
      <c r="K812" s="138"/>
    </row>
    <row r="813" spans="1:11" s="150" customFormat="1" ht="14.1" customHeight="1">
      <c r="A813" s="158" t="s">
        <v>920</v>
      </c>
      <c r="B813" s="146" t="s">
        <v>922</v>
      </c>
      <c r="C813" s="159" t="s">
        <v>927</v>
      </c>
      <c r="D813" s="161" t="s">
        <v>79</v>
      </c>
      <c r="E813" s="162">
        <v>1</v>
      </c>
      <c r="F813" s="160">
        <v>0</v>
      </c>
      <c r="G813" s="135">
        <f>E813*F813</f>
        <v>0</v>
      </c>
      <c r="H813" s="160"/>
      <c r="I813" s="160"/>
      <c r="K813" s="148"/>
    </row>
    <row r="814" spans="1:11" s="150" customFormat="1" ht="14.1" customHeight="1">
      <c r="A814" s="158"/>
      <c r="C814" s="146" t="s">
        <v>928</v>
      </c>
      <c r="D814" s="151"/>
      <c r="E814" s="139"/>
      <c r="F814" s="135"/>
      <c r="G814" s="135"/>
      <c r="H814" s="135"/>
      <c r="I814" s="135"/>
      <c r="J814" s="112"/>
      <c r="K814" s="163"/>
    </row>
    <row r="815" spans="1:11" s="150" customFormat="1" ht="14.1" customHeight="1">
      <c r="A815" s="158"/>
      <c r="C815" s="146"/>
      <c r="D815" s="151"/>
      <c r="E815" s="139"/>
      <c r="F815" s="135"/>
      <c r="G815" s="135"/>
      <c r="H815" s="135"/>
      <c r="I815" s="135"/>
      <c r="J815" s="112"/>
      <c r="K815" s="163"/>
    </row>
    <row r="816" spans="1:11" s="150" customFormat="1" ht="14.1" customHeight="1">
      <c r="A816" s="158"/>
      <c r="B816" s="146" t="s">
        <v>923</v>
      </c>
      <c r="C816" s="146" t="s">
        <v>257</v>
      </c>
      <c r="D816" s="161" t="s">
        <v>79</v>
      </c>
      <c r="E816" s="162">
        <v>1</v>
      </c>
      <c r="F816" s="160">
        <v>0</v>
      </c>
      <c r="G816" s="135">
        <f>E816*F816</f>
        <v>0</v>
      </c>
      <c r="H816" s="135">
        <v>0</v>
      </c>
      <c r="I816" s="135">
        <f>E816*H816</f>
        <v>0</v>
      </c>
      <c r="K816" s="138"/>
    </row>
    <row r="817" spans="1:11" s="150" customFormat="1" ht="14.1" customHeight="1">
      <c r="B817" s="146" t="s">
        <v>924</v>
      </c>
      <c r="C817" s="146" t="s">
        <v>148</v>
      </c>
      <c r="D817" s="151" t="s">
        <v>87</v>
      </c>
      <c r="E817" s="139">
        <v>25</v>
      </c>
      <c r="F817" s="135"/>
      <c r="G817" s="135"/>
      <c r="H817" s="135">
        <v>0</v>
      </c>
      <c r="I817" s="135">
        <f>E817*H817</f>
        <v>0</v>
      </c>
      <c r="K817" s="138"/>
    </row>
    <row r="818" spans="1:11" s="150" customFormat="1" ht="14.1" customHeight="1">
      <c r="A818" s="158"/>
      <c r="C818" s="146" t="s">
        <v>149</v>
      </c>
      <c r="D818" s="151"/>
      <c r="E818" s="139"/>
      <c r="F818" s="135"/>
      <c r="G818" s="135"/>
      <c r="H818" s="135"/>
      <c r="I818" s="135"/>
      <c r="K818" s="138"/>
    </row>
    <row r="819" spans="1:11" s="150" customFormat="1" ht="14.1" customHeight="1">
      <c r="A819" s="158"/>
      <c r="B819" s="146" t="s">
        <v>925</v>
      </c>
      <c r="C819" s="146" t="s">
        <v>351</v>
      </c>
      <c r="D819" s="151" t="s">
        <v>87</v>
      </c>
      <c r="E819" s="139">
        <v>1</v>
      </c>
      <c r="F819" s="135">
        <v>0</v>
      </c>
      <c r="G819" s="135">
        <f t="shared" ref="G819" si="172">E819*F819</f>
        <v>0</v>
      </c>
      <c r="H819" s="135">
        <v>0</v>
      </c>
      <c r="I819" s="135">
        <f>E819*H819</f>
        <v>0</v>
      </c>
      <c r="K819" s="138"/>
    </row>
    <row r="820" spans="1:11" s="150" customFormat="1" ht="14.1" customHeight="1">
      <c r="B820" s="146" t="s">
        <v>1214</v>
      </c>
      <c r="C820" s="146" t="s">
        <v>151</v>
      </c>
      <c r="D820" s="151" t="s">
        <v>79</v>
      </c>
      <c r="E820" s="139">
        <v>1</v>
      </c>
      <c r="F820" s="135"/>
      <c r="G820" s="135"/>
      <c r="H820" s="135">
        <v>0</v>
      </c>
      <c r="I820" s="135">
        <f>E820*H820</f>
        <v>0</v>
      </c>
      <c r="K820" s="138"/>
    </row>
    <row r="821" spans="1:11" s="150" customFormat="1" ht="14.1" customHeight="1">
      <c r="A821" s="152"/>
      <c r="B821" s="146"/>
      <c r="C821" s="155" t="s">
        <v>926</v>
      </c>
      <c r="D821" s="149"/>
      <c r="E821" s="139"/>
      <c r="F821" s="135"/>
      <c r="G821" s="156">
        <f>SUM(G809:G820)</f>
        <v>0</v>
      </c>
      <c r="H821" s="156"/>
      <c r="I821" s="156">
        <f>SUM(I809:I820)</f>
        <v>0</v>
      </c>
      <c r="K821" s="148"/>
    </row>
    <row r="822" spans="1:11" s="150" customFormat="1" ht="9.9" customHeight="1">
      <c r="A822" s="152"/>
      <c r="B822" s="146"/>
      <c r="C822" s="153"/>
      <c r="D822" s="149"/>
      <c r="E822" s="139"/>
      <c r="F822" s="135"/>
      <c r="G822" s="135"/>
      <c r="H822" s="135"/>
      <c r="I822" s="135"/>
      <c r="K822" s="148"/>
    </row>
    <row r="823" spans="1:11" s="113" customFormat="1" ht="5.0999999999999996" customHeight="1">
      <c r="A823" s="116"/>
      <c r="B823" s="117"/>
      <c r="C823" s="142"/>
      <c r="D823" s="117"/>
      <c r="E823" s="117"/>
      <c r="F823" s="117"/>
      <c r="G823" s="117"/>
      <c r="H823" s="117"/>
      <c r="I823" s="118"/>
      <c r="K823" s="138"/>
    </row>
    <row r="824" spans="1:11" s="113" customFormat="1" ht="14.1" customHeight="1">
      <c r="A824" s="119" t="s">
        <v>930</v>
      </c>
      <c r="B824" s="114"/>
      <c r="C824" s="143"/>
      <c r="D824" s="114"/>
      <c r="E824" s="114"/>
      <c r="F824" s="114"/>
      <c r="G824" s="114"/>
      <c r="H824" s="114"/>
      <c r="I824" s="120"/>
      <c r="K824" s="148"/>
    </row>
    <row r="825" spans="1:11" s="113" customFormat="1" ht="5.0999999999999996" customHeight="1">
      <c r="A825" s="121"/>
      <c r="B825" s="115"/>
      <c r="C825" s="141"/>
      <c r="D825" s="115"/>
      <c r="E825" s="115"/>
      <c r="F825" s="115"/>
      <c r="G825" s="115"/>
      <c r="H825" s="115"/>
      <c r="I825" s="122"/>
      <c r="K825" s="148"/>
    </row>
    <row r="826" spans="1:11" s="150" customFormat="1" ht="14.1" customHeight="1">
      <c r="A826" s="158" t="s">
        <v>932</v>
      </c>
      <c r="B826" s="146" t="s">
        <v>931</v>
      </c>
      <c r="C826" s="146" t="s">
        <v>934</v>
      </c>
      <c r="D826" s="151" t="s">
        <v>79</v>
      </c>
      <c r="E826" s="139">
        <v>5</v>
      </c>
      <c r="F826" s="135"/>
      <c r="G826" s="135"/>
      <c r="H826" s="135">
        <v>0</v>
      </c>
      <c r="I826" s="135">
        <f>E826*H826</f>
        <v>0</v>
      </c>
      <c r="K826" s="138"/>
    </row>
    <row r="827" spans="1:11" s="150" customFormat="1" ht="14.1" customHeight="1">
      <c r="C827" s="146" t="s">
        <v>935</v>
      </c>
      <c r="D827" s="151"/>
      <c r="E827" s="139"/>
      <c r="F827" s="135"/>
      <c r="G827" s="135"/>
      <c r="H827" s="135"/>
      <c r="I827" s="135"/>
      <c r="K827" s="138"/>
    </row>
    <row r="828" spans="1:11" s="150" customFormat="1" ht="14.1" customHeight="1">
      <c r="A828" s="158"/>
      <c r="B828" s="146"/>
      <c r="C828" s="146" t="s">
        <v>936</v>
      </c>
      <c r="D828" s="151"/>
      <c r="E828" s="139"/>
      <c r="F828" s="135"/>
      <c r="G828" s="135"/>
      <c r="H828" s="135"/>
      <c r="I828" s="135"/>
      <c r="K828" s="138"/>
    </row>
    <row r="829" spans="1:11" s="150" customFormat="1" ht="14.1" customHeight="1">
      <c r="A829" s="158"/>
      <c r="B829" s="146"/>
      <c r="C829" s="146" t="s">
        <v>941</v>
      </c>
      <c r="D829" s="151"/>
      <c r="E829" s="139"/>
      <c r="F829" s="135"/>
      <c r="G829" s="135"/>
      <c r="H829" s="135"/>
      <c r="I829" s="135"/>
      <c r="K829" s="138"/>
    </row>
    <row r="830" spans="1:11" s="150" customFormat="1" ht="14.1" customHeight="1">
      <c r="A830" s="158"/>
      <c r="B830" s="146"/>
      <c r="C830" s="146" t="s">
        <v>937</v>
      </c>
      <c r="D830" s="151"/>
      <c r="E830" s="139"/>
      <c r="F830" s="135"/>
      <c r="G830" s="135"/>
      <c r="H830" s="135"/>
      <c r="I830" s="135"/>
      <c r="K830" s="138"/>
    </row>
    <row r="831" spans="1:11" s="150" customFormat="1" ht="14.1" customHeight="1">
      <c r="A831" s="158" t="s">
        <v>939</v>
      </c>
      <c r="B831" s="146" t="s">
        <v>938</v>
      </c>
      <c r="C831" s="146" t="s">
        <v>347</v>
      </c>
      <c r="D831" s="151" t="s">
        <v>79</v>
      </c>
      <c r="E831" s="139">
        <v>5</v>
      </c>
      <c r="F831" s="135">
        <v>0</v>
      </c>
      <c r="G831" s="135">
        <f>E831*F831</f>
        <v>0</v>
      </c>
      <c r="H831" s="135">
        <v>0</v>
      </c>
      <c r="I831" s="135">
        <f>E831*H831</f>
        <v>0</v>
      </c>
      <c r="K831" s="138"/>
    </row>
    <row r="832" spans="1:11" s="150" customFormat="1" ht="14.1" customHeight="1">
      <c r="A832" s="158"/>
      <c r="B832" s="146"/>
      <c r="C832" s="146"/>
      <c r="D832" s="151"/>
      <c r="E832" s="139"/>
      <c r="F832" s="135"/>
      <c r="G832" s="135"/>
      <c r="H832" s="135"/>
      <c r="I832" s="135"/>
      <c r="K832" s="138"/>
    </row>
    <row r="833" spans="1:11" s="150" customFormat="1" ht="14.1" customHeight="1">
      <c r="B833" s="146" t="s">
        <v>943</v>
      </c>
      <c r="C833" s="146" t="s">
        <v>148</v>
      </c>
      <c r="D833" s="151" t="s">
        <v>87</v>
      </c>
      <c r="E833" s="139">
        <v>20</v>
      </c>
      <c r="F833" s="135"/>
      <c r="G833" s="135"/>
      <c r="H833" s="135">
        <v>0</v>
      </c>
      <c r="I833" s="135">
        <f>E833*H833</f>
        <v>0</v>
      </c>
      <c r="K833" s="138"/>
    </row>
    <row r="834" spans="1:11" s="150" customFormat="1" ht="14.1" customHeight="1">
      <c r="A834" s="158"/>
      <c r="C834" s="146" t="s">
        <v>149</v>
      </c>
      <c r="D834" s="151"/>
      <c r="E834" s="139"/>
      <c r="F834" s="135"/>
      <c r="G834" s="135"/>
      <c r="H834" s="135"/>
      <c r="I834" s="135"/>
      <c r="K834" s="138"/>
    </row>
    <row r="835" spans="1:11" s="150" customFormat="1" ht="14.1" customHeight="1">
      <c r="A835" s="158"/>
      <c r="B835" s="146" t="s">
        <v>944</v>
      </c>
      <c r="C835" s="146" t="s">
        <v>940</v>
      </c>
      <c r="D835" s="151" t="s">
        <v>87</v>
      </c>
      <c r="E835" s="139">
        <v>7</v>
      </c>
      <c r="F835" s="135">
        <v>0</v>
      </c>
      <c r="G835" s="135">
        <f t="shared" ref="G835" si="173">E835*F835</f>
        <v>0</v>
      </c>
      <c r="H835" s="135">
        <v>0</v>
      </c>
      <c r="I835" s="135">
        <f>E835*H835</f>
        <v>0</v>
      </c>
      <c r="K835" s="138"/>
    </row>
    <row r="836" spans="1:11" s="150" customFormat="1" ht="14.1" customHeight="1">
      <c r="A836" s="152"/>
      <c r="B836" s="146"/>
      <c r="C836" s="155" t="s">
        <v>933</v>
      </c>
      <c r="D836" s="149"/>
      <c r="E836" s="139"/>
      <c r="F836" s="135"/>
      <c r="G836" s="156">
        <f>SUM(G826:G835)</f>
        <v>0</v>
      </c>
      <c r="H836" s="156"/>
      <c r="I836" s="156">
        <f>SUM(I826:I835)</f>
        <v>0</v>
      </c>
      <c r="K836" s="148"/>
    </row>
    <row r="837" spans="1:11" s="150" customFormat="1" ht="9.9" customHeight="1">
      <c r="A837" s="152"/>
      <c r="B837" s="146"/>
      <c r="C837" s="153"/>
      <c r="D837" s="149"/>
      <c r="E837" s="139"/>
      <c r="F837" s="135"/>
      <c r="G837" s="135"/>
      <c r="H837" s="135"/>
      <c r="I837" s="135"/>
      <c r="K837" s="148"/>
    </row>
    <row r="838" spans="1:11" s="113" customFormat="1" ht="5.0999999999999996" customHeight="1">
      <c r="A838" s="116"/>
      <c r="B838" s="117"/>
      <c r="C838" s="142"/>
      <c r="D838" s="117"/>
      <c r="E838" s="117"/>
      <c r="F838" s="117"/>
      <c r="G838" s="117"/>
      <c r="H838" s="117"/>
      <c r="I838" s="118"/>
      <c r="K838" s="138"/>
    </row>
    <row r="839" spans="1:11" s="113" customFormat="1" ht="14.1" customHeight="1">
      <c r="A839" s="119" t="s">
        <v>942</v>
      </c>
      <c r="B839" s="114"/>
      <c r="C839" s="143"/>
      <c r="D839" s="114"/>
      <c r="E839" s="114"/>
      <c r="F839" s="114"/>
      <c r="G839" s="114"/>
      <c r="H839" s="114"/>
      <c r="I839" s="120"/>
      <c r="K839" s="148"/>
    </row>
    <row r="840" spans="1:11" s="113" customFormat="1" ht="5.0999999999999996" customHeight="1">
      <c r="A840" s="121"/>
      <c r="B840" s="115"/>
      <c r="C840" s="141"/>
      <c r="D840" s="115"/>
      <c r="E840" s="115"/>
      <c r="F840" s="115"/>
      <c r="G840" s="115"/>
      <c r="H840" s="115"/>
      <c r="I840" s="122"/>
      <c r="K840" s="148"/>
    </row>
    <row r="841" spans="1:11" s="150" customFormat="1" ht="14.1" customHeight="1">
      <c r="A841" s="158" t="s">
        <v>945</v>
      </c>
      <c r="B841" s="146" t="s">
        <v>946</v>
      </c>
      <c r="C841" s="146" t="s">
        <v>949</v>
      </c>
      <c r="D841" s="151" t="s">
        <v>79</v>
      </c>
      <c r="E841" s="139">
        <v>3</v>
      </c>
      <c r="F841" s="135">
        <v>0</v>
      </c>
      <c r="G841" s="135">
        <f>E841*F841</f>
        <v>0</v>
      </c>
      <c r="H841" s="135">
        <v>0</v>
      </c>
      <c r="I841" s="135">
        <f>E841*H841</f>
        <v>0</v>
      </c>
      <c r="K841" s="138"/>
    </row>
    <row r="842" spans="1:11" s="150" customFormat="1" ht="14.1" customHeight="1">
      <c r="A842" s="158"/>
      <c r="B842" s="146"/>
      <c r="C842" s="146" t="s">
        <v>1221</v>
      </c>
      <c r="D842" s="151"/>
      <c r="E842" s="139"/>
      <c r="F842" s="135"/>
      <c r="G842" s="135"/>
      <c r="H842" s="135"/>
      <c r="I842" s="135"/>
      <c r="K842" s="138"/>
    </row>
    <row r="843" spans="1:11" s="150" customFormat="1" ht="14.1" customHeight="1">
      <c r="A843" s="158" t="s">
        <v>947</v>
      </c>
      <c r="B843" s="146" t="s">
        <v>948</v>
      </c>
      <c r="C843" s="146" t="s">
        <v>1222</v>
      </c>
      <c r="D843" s="151" t="s">
        <v>79</v>
      </c>
      <c r="E843" s="139">
        <v>6</v>
      </c>
      <c r="F843" s="135">
        <v>0</v>
      </c>
      <c r="G843" s="135">
        <f>E843*F843</f>
        <v>0</v>
      </c>
      <c r="H843" s="135">
        <v>0</v>
      </c>
      <c r="I843" s="135">
        <f>E843*H843</f>
        <v>0</v>
      </c>
      <c r="K843" s="138"/>
    </row>
    <row r="844" spans="1:11" s="150" customFormat="1" ht="14.1" customHeight="1">
      <c r="A844" s="158" t="s">
        <v>951</v>
      </c>
      <c r="B844" s="146" t="s">
        <v>950</v>
      </c>
      <c r="C844" s="146" t="s">
        <v>952</v>
      </c>
      <c r="D844" s="151" t="s">
        <v>79</v>
      </c>
      <c r="E844" s="139">
        <v>3</v>
      </c>
      <c r="F844" s="135">
        <v>0</v>
      </c>
      <c r="G844" s="135">
        <f>E844*F844</f>
        <v>0</v>
      </c>
      <c r="H844" s="135">
        <v>0</v>
      </c>
      <c r="I844" s="135">
        <f>E844*H844</f>
        <v>0</v>
      </c>
      <c r="K844" s="163"/>
    </row>
    <row r="845" spans="1:11" s="150" customFormat="1" ht="14.1" customHeight="1">
      <c r="A845" s="158" t="s">
        <v>953</v>
      </c>
      <c r="B845" s="146" t="s">
        <v>954</v>
      </c>
      <c r="C845" s="146" t="s">
        <v>955</v>
      </c>
      <c r="D845" s="161" t="s">
        <v>79</v>
      </c>
      <c r="E845" s="162">
        <v>3</v>
      </c>
      <c r="F845" s="135">
        <v>0</v>
      </c>
      <c r="G845" s="160">
        <f>E845*F845</f>
        <v>0</v>
      </c>
      <c r="H845" s="160">
        <v>0</v>
      </c>
      <c r="I845" s="160">
        <f>E845*H845</f>
        <v>0</v>
      </c>
      <c r="J845" s="112"/>
      <c r="K845" s="163"/>
    </row>
    <row r="846" spans="1:11" s="150" customFormat="1" ht="14.1" customHeight="1">
      <c r="A846" s="158" t="s">
        <v>956</v>
      </c>
      <c r="B846" s="146" t="s">
        <v>957</v>
      </c>
      <c r="C846" s="146" t="s">
        <v>958</v>
      </c>
      <c r="D846" s="151" t="s">
        <v>79</v>
      </c>
      <c r="E846" s="139">
        <v>3</v>
      </c>
      <c r="F846" s="135">
        <v>0</v>
      </c>
      <c r="G846" s="160">
        <f t="shared" ref="G846" si="174">E846*F846</f>
        <v>0</v>
      </c>
      <c r="H846" s="160">
        <v>0</v>
      </c>
      <c r="I846" s="160">
        <f t="shared" ref="I846" si="175">E846*H846</f>
        <v>0</v>
      </c>
      <c r="K846" s="163"/>
    </row>
    <row r="847" spans="1:11" s="150" customFormat="1" ht="14.1" customHeight="1">
      <c r="C847" s="146"/>
      <c r="D847" s="151"/>
      <c r="E847" s="139"/>
      <c r="F847" s="135"/>
      <c r="G847" s="135"/>
      <c r="H847" s="135"/>
      <c r="I847" s="135"/>
      <c r="K847" s="138"/>
    </row>
    <row r="848" spans="1:11" s="150" customFormat="1" ht="14.1" customHeight="1">
      <c r="A848" s="158"/>
      <c r="B848" s="146" t="s">
        <v>1215</v>
      </c>
      <c r="C848" s="159" t="s">
        <v>1122</v>
      </c>
      <c r="D848" s="161" t="s">
        <v>113</v>
      </c>
      <c r="E848" s="139">
        <v>6</v>
      </c>
      <c r="F848" s="135">
        <v>0</v>
      </c>
      <c r="G848" s="135">
        <f>E848*F848</f>
        <v>0</v>
      </c>
      <c r="H848" s="135">
        <v>0</v>
      </c>
      <c r="I848" s="160">
        <f>E848*H848</f>
        <v>0</v>
      </c>
      <c r="K848" s="138"/>
    </row>
    <row r="849" spans="1:11" s="150" customFormat="1" ht="14.1" customHeight="1">
      <c r="A849" s="158"/>
      <c r="B849" s="146"/>
      <c r="C849" s="159" t="s">
        <v>1216</v>
      </c>
      <c r="D849" s="161"/>
      <c r="E849" s="139"/>
      <c r="F849" s="160"/>
      <c r="G849" s="160"/>
      <c r="H849" s="160"/>
      <c r="I849" s="160"/>
      <c r="K849" s="138"/>
    </row>
    <row r="850" spans="1:11" s="150" customFormat="1" ht="14.1" customHeight="1">
      <c r="A850" s="152"/>
      <c r="B850" s="146"/>
      <c r="C850" s="155" t="s">
        <v>959</v>
      </c>
      <c r="D850" s="149"/>
      <c r="E850" s="139"/>
      <c r="F850" s="135"/>
      <c r="G850" s="156">
        <f>SUM(G841:G849)</f>
        <v>0</v>
      </c>
      <c r="H850" s="156"/>
      <c r="I850" s="156">
        <f>SUM(I841:I849)</f>
        <v>0</v>
      </c>
      <c r="K850" s="148"/>
    </row>
    <row r="851" spans="1:11" s="150" customFormat="1" ht="9.9" customHeight="1">
      <c r="A851" s="152"/>
      <c r="B851" s="146"/>
      <c r="C851" s="153"/>
      <c r="D851" s="149"/>
      <c r="E851" s="139"/>
      <c r="F851" s="135"/>
      <c r="G851" s="135"/>
      <c r="H851" s="135"/>
      <c r="I851" s="135"/>
      <c r="K851" s="148"/>
    </row>
    <row r="852" spans="1:11" s="113" customFormat="1" ht="5.0999999999999996" customHeight="1">
      <c r="A852" s="116"/>
      <c r="B852" s="117"/>
      <c r="C852" s="142"/>
      <c r="D852" s="117"/>
      <c r="E852" s="117"/>
      <c r="F852" s="117"/>
      <c r="G852" s="117"/>
      <c r="H852" s="117"/>
      <c r="I852" s="118"/>
      <c r="K852" s="138"/>
    </row>
    <row r="853" spans="1:11" s="113" customFormat="1" ht="14.1" customHeight="1">
      <c r="A853" s="119" t="s">
        <v>960</v>
      </c>
      <c r="B853" s="114"/>
      <c r="C853" s="143"/>
      <c r="D853" s="114"/>
      <c r="E853" s="114"/>
      <c r="F853" s="114"/>
      <c r="G853" s="114"/>
      <c r="H853" s="114"/>
      <c r="I853" s="120"/>
      <c r="K853" s="148"/>
    </row>
    <row r="854" spans="1:11" s="113" customFormat="1" ht="5.0999999999999996" customHeight="1">
      <c r="A854" s="121"/>
      <c r="B854" s="115"/>
      <c r="C854" s="141"/>
      <c r="D854" s="115"/>
      <c r="E854" s="115"/>
      <c r="F854" s="115"/>
      <c r="G854" s="115"/>
      <c r="H854" s="115"/>
      <c r="I854" s="122"/>
      <c r="K854" s="148"/>
    </row>
    <row r="855" spans="1:11" s="150" customFormat="1" ht="14.1" customHeight="1">
      <c r="A855" s="158" t="s">
        <v>962</v>
      </c>
      <c r="B855" s="146" t="s">
        <v>967</v>
      </c>
      <c r="C855" s="146" t="s">
        <v>972</v>
      </c>
      <c r="D855" s="151" t="s">
        <v>79</v>
      </c>
      <c r="E855" s="139">
        <v>1</v>
      </c>
      <c r="F855" s="135">
        <v>0</v>
      </c>
      <c r="G855" s="135">
        <f t="shared" ref="G855" si="176">E855*F855</f>
        <v>0</v>
      </c>
      <c r="H855" s="135">
        <v>0</v>
      </c>
      <c r="I855" s="135">
        <f t="shared" ref="I855" si="177">E855*H855</f>
        <v>0</v>
      </c>
      <c r="K855" s="138"/>
    </row>
    <row r="856" spans="1:11" s="150" customFormat="1" ht="14.1" customHeight="1">
      <c r="A856" s="158" t="s">
        <v>963</v>
      </c>
      <c r="B856" s="146" t="s">
        <v>968</v>
      </c>
      <c r="C856" s="146" t="s">
        <v>844</v>
      </c>
      <c r="D856" s="151" t="s">
        <v>79</v>
      </c>
      <c r="E856" s="139">
        <v>2</v>
      </c>
      <c r="F856" s="135">
        <v>0</v>
      </c>
      <c r="G856" s="135">
        <f>E856*F856</f>
        <v>0</v>
      </c>
      <c r="H856" s="135">
        <v>0</v>
      </c>
      <c r="I856" s="135">
        <f>E856*H856</f>
        <v>0</v>
      </c>
      <c r="K856" s="138"/>
    </row>
    <row r="857" spans="1:11" s="150" customFormat="1" ht="14.1" customHeight="1">
      <c r="A857" s="158" t="s">
        <v>964</v>
      </c>
      <c r="B857" s="146" t="s">
        <v>969</v>
      </c>
      <c r="C857" s="146" t="s">
        <v>973</v>
      </c>
      <c r="D857" s="151" t="s">
        <v>79</v>
      </c>
      <c r="E857" s="139">
        <v>1</v>
      </c>
      <c r="F857" s="135">
        <v>0</v>
      </c>
      <c r="G857" s="135">
        <f>E857*F857</f>
        <v>0</v>
      </c>
      <c r="H857" s="135">
        <v>0</v>
      </c>
      <c r="I857" s="135">
        <f>E857*H857</f>
        <v>0</v>
      </c>
      <c r="K857" s="163"/>
    </row>
    <row r="858" spans="1:11" s="150" customFormat="1" ht="14.1" customHeight="1">
      <c r="A858" s="158" t="s">
        <v>965</v>
      </c>
      <c r="B858" s="146" t="s">
        <v>970</v>
      </c>
      <c r="C858" s="146" t="s">
        <v>974</v>
      </c>
      <c r="D858" s="161" t="s">
        <v>79</v>
      </c>
      <c r="E858" s="162">
        <v>1</v>
      </c>
      <c r="F858" s="135">
        <v>0</v>
      </c>
      <c r="G858" s="160">
        <f>E858*F858</f>
        <v>0</v>
      </c>
      <c r="H858" s="135">
        <v>0</v>
      </c>
      <c r="I858" s="160">
        <f>E858*H858</f>
        <v>0</v>
      </c>
      <c r="J858" s="112"/>
      <c r="K858" s="163"/>
    </row>
    <row r="859" spans="1:11" s="150" customFormat="1" ht="14.1" customHeight="1">
      <c r="A859" s="158" t="s">
        <v>966</v>
      </c>
      <c r="B859" s="146" t="s">
        <v>971</v>
      </c>
      <c r="C859" s="146" t="s">
        <v>975</v>
      </c>
      <c r="D859" s="151" t="s">
        <v>79</v>
      </c>
      <c r="E859" s="139">
        <v>1</v>
      </c>
      <c r="F859" s="135">
        <v>0</v>
      </c>
      <c r="G859" s="160">
        <f t="shared" ref="G859" si="178">E859*F859</f>
        <v>0</v>
      </c>
      <c r="H859" s="135">
        <v>0</v>
      </c>
      <c r="I859" s="160">
        <f t="shared" ref="I859:I862" si="179">E859*H859</f>
        <v>0</v>
      </c>
      <c r="K859" s="163"/>
    </row>
    <row r="860" spans="1:11" s="150" customFormat="1" ht="14.1" customHeight="1">
      <c r="A860" s="158" t="s">
        <v>976</v>
      </c>
      <c r="B860" s="146" t="s">
        <v>977</v>
      </c>
      <c r="C860" s="146" t="s">
        <v>980</v>
      </c>
      <c r="D860" s="151" t="s">
        <v>79</v>
      </c>
      <c r="E860" s="139">
        <v>1</v>
      </c>
      <c r="F860" s="135">
        <v>0</v>
      </c>
      <c r="G860" s="160">
        <f>E860*F860</f>
        <v>0</v>
      </c>
      <c r="H860" s="135">
        <v>0</v>
      </c>
      <c r="I860" s="160">
        <f t="shared" si="179"/>
        <v>0</v>
      </c>
      <c r="J860" s="112"/>
      <c r="K860" s="163"/>
    </row>
    <row r="861" spans="1:11" s="150" customFormat="1" ht="14.1" customHeight="1">
      <c r="A861" s="158" t="s">
        <v>978</v>
      </c>
      <c r="B861" s="146" t="s">
        <v>979</v>
      </c>
      <c r="C861" s="146" t="s">
        <v>397</v>
      </c>
      <c r="D861" s="161" t="s">
        <v>79</v>
      </c>
      <c r="E861" s="162">
        <v>1</v>
      </c>
      <c r="F861" s="135">
        <v>0</v>
      </c>
      <c r="G861" s="160">
        <f t="shared" ref="G861:G862" si="180">E861*F861</f>
        <v>0</v>
      </c>
      <c r="H861" s="135">
        <v>0</v>
      </c>
      <c r="I861" s="160">
        <f t="shared" si="179"/>
        <v>0</v>
      </c>
      <c r="J861" s="112"/>
      <c r="K861" s="163"/>
    </row>
    <row r="862" spans="1:11" s="150" customFormat="1" ht="14.1" customHeight="1">
      <c r="A862" s="158" t="s">
        <v>981</v>
      </c>
      <c r="B862" s="146" t="s">
        <v>982</v>
      </c>
      <c r="C862" s="146" t="s">
        <v>784</v>
      </c>
      <c r="D862" s="151" t="s">
        <v>79</v>
      </c>
      <c r="E862" s="139">
        <v>2</v>
      </c>
      <c r="F862" s="135">
        <v>0</v>
      </c>
      <c r="G862" s="160">
        <f t="shared" si="180"/>
        <v>0</v>
      </c>
      <c r="H862" s="135">
        <v>0</v>
      </c>
      <c r="I862" s="160">
        <f t="shared" si="179"/>
        <v>0</v>
      </c>
      <c r="J862" s="112"/>
      <c r="K862" s="163"/>
    </row>
    <row r="863" spans="1:11" s="150" customFormat="1" ht="14.1" customHeight="1">
      <c r="A863" s="158"/>
      <c r="C863" s="146"/>
      <c r="D863" s="161"/>
      <c r="E863" s="162"/>
      <c r="F863" s="160"/>
      <c r="G863" s="160"/>
      <c r="H863" s="160"/>
      <c r="I863" s="160"/>
      <c r="J863" s="112"/>
      <c r="K863" s="138"/>
    </row>
    <row r="864" spans="1:11" s="150" customFormat="1" ht="14.1" customHeight="1">
      <c r="A864" s="158"/>
      <c r="B864" s="146" t="s">
        <v>1217</v>
      </c>
      <c r="C864" s="146" t="s">
        <v>115</v>
      </c>
      <c r="D864" s="151" t="s">
        <v>113</v>
      </c>
      <c r="E864" s="139">
        <v>1</v>
      </c>
      <c r="F864" s="135">
        <v>0</v>
      </c>
      <c r="G864" s="135">
        <f>E864*F864</f>
        <v>0</v>
      </c>
      <c r="H864" s="135">
        <v>0</v>
      </c>
      <c r="I864" s="135">
        <f>E864*H864</f>
        <v>0</v>
      </c>
      <c r="J864" s="112"/>
      <c r="K864" s="138"/>
    </row>
    <row r="865" spans="1:11" s="150" customFormat="1" ht="14.1" customHeight="1">
      <c r="A865" s="158"/>
      <c r="C865" s="146" t="s">
        <v>96</v>
      </c>
      <c r="D865" s="151"/>
      <c r="E865" s="139"/>
      <c r="F865" s="135"/>
      <c r="G865" s="135"/>
      <c r="H865" s="135"/>
      <c r="I865" s="135"/>
      <c r="J865" s="112"/>
      <c r="K865" s="138"/>
    </row>
    <row r="866" spans="1:11" s="150" customFormat="1" ht="14.1" customHeight="1">
      <c r="C866" s="146" t="s">
        <v>114</v>
      </c>
      <c r="D866" s="151"/>
      <c r="E866" s="139"/>
      <c r="F866" s="135"/>
      <c r="G866" s="135"/>
      <c r="H866" s="135"/>
      <c r="I866" s="135"/>
      <c r="K866" s="138"/>
    </row>
    <row r="867" spans="1:11" s="150" customFormat="1" ht="14.1" customHeight="1">
      <c r="B867" s="146" t="s">
        <v>1218</v>
      </c>
      <c r="C867" s="147" t="s">
        <v>144</v>
      </c>
      <c r="D867" s="145" t="s">
        <v>87</v>
      </c>
      <c r="E867" s="139">
        <v>9</v>
      </c>
      <c r="F867" s="135">
        <v>0</v>
      </c>
      <c r="G867" s="135">
        <f t="shared" ref="G867" si="181">E867*F867</f>
        <v>0</v>
      </c>
      <c r="H867" s="135">
        <v>0</v>
      </c>
      <c r="I867" s="135">
        <f t="shared" ref="I867" si="182">E867*H867</f>
        <v>0</v>
      </c>
    </row>
    <row r="868" spans="1:11" s="150" customFormat="1" ht="14.1" customHeight="1">
      <c r="A868" s="152"/>
      <c r="B868" s="146"/>
      <c r="C868" s="155" t="s">
        <v>961</v>
      </c>
      <c r="D868" s="149"/>
      <c r="E868" s="139"/>
      <c r="F868" s="135"/>
      <c r="G868" s="156">
        <f>SUM(G855:G867)</f>
        <v>0</v>
      </c>
      <c r="H868" s="156"/>
      <c r="I868" s="156">
        <f>SUM(I855:I867)</f>
        <v>0</v>
      </c>
      <c r="K868" s="148"/>
    </row>
    <row r="869" spans="1:11" s="150" customFormat="1" ht="9.9" customHeight="1">
      <c r="A869" s="152"/>
      <c r="B869" s="146"/>
      <c r="C869" s="153"/>
      <c r="D869" s="149"/>
      <c r="E869" s="139"/>
      <c r="F869" s="135"/>
      <c r="G869" s="135"/>
      <c r="H869" s="135"/>
      <c r="I869" s="135"/>
      <c r="K869" s="148"/>
    </row>
    <row r="870" spans="1:11" s="113" customFormat="1" ht="5.0999999999999996" customHeight="1">
      <c r="A870" s="116"/>
      <c r="B870" s="117"/>
      <c r="C870" s="142"/>
      <c r="D870" s="117"/>
      <c r="E870" s="117"/>
      <c r="F870" s="117"/>
      <c r="G870" s="117"/>
      <c r="H870" s="117"/>
      <c r="I870" s="118"/>
      <c r="K870" s="138"/>
    </row>
    <row r="871" spans="1:11" s="113" customFormat="1" ht="14.1" customHeight="1">
      <c r="A871" s="119" t="s">
        <v>983</v>
      </c>
      <c r="B871" s="114"/>
      <c r="C871" s="143"/>
      <c r="D871" s="114"/>
      <c r="E871" s="114"/>
      <c r="F871" s="114"/>
      <c r="G871" s="114"/>
      <c r="H871" s="114"/>
      <c r="I871" s="120"/>
      <c r="K871" s="148"/>
    </row>
    <row r="872" spans="1:11" s="113" customFormat="1" ht="5.0999999999999996" customHeight="1">
      <c r="A872" s="121"/>
      <c r="B872" s="115"/>
      <c r="C872" s="141"/>
      <c r="D872" s="115"/>
      <c r="E872" s="115"/>
      <c r="F872" s="115"/>
      <c r="G872" s="115"/>
      <c r="H872" s="115"/>
      <c r="I872" s="122"/>
      <c r="K872" s="148"/>
    </row>
    <row r="873" spans="1:11" s="150" customFormat="1" ht="14.1" customHeight="1">
      <c r="A873" s="158" t="s">
        <v>984</v>
      </c>
      <c r="B873" s="146" t="s">
        <v>985</v>
      </c>
      <c r="C873" s="146" t="s">
        <v>929</v>
      </c>
      <c r="D873" s="151" t="s">
        <v>79</v>
      </c>
      <c r="E873" s="139">
        <v>1</v>
      </c>
      <c r="F873" s="135">
        <v>0</v>
      </c>
      <c r="G873" s="135">
        <f>E873*F873</f>
        <v>0</v>
      </c>
      <c r="H873" s="135"/>
      <c r="I873" s="135"/>
      <c r="K873" s="138"/>
    </row>
    <row r="874" spans="1:11" s="150" customFormat="1" ht="14.1" customHeight="1">
      <c r="C874" s="146" t="s">
        <v>995</v>
      </c>
      <c r="D874" s="151"/>
      <c r="E874" s="139"/>
      <c r="F874" s="135"/>
      <c r="G874" s="135"/>
      <c r="H874" s="135"/>
      <c r="I874" s="135"/>
      <c r="K874" s="138"/>
    </row>
    <row r="875" spans="1:11" s="150" customFormat="1" ht="14.1" customHeight="1">
      <c r="A875" s="158"/>
      <c r="C875" s="146" t="s">
        <v>717</v>
      </c>
      <c r="D875" s="151"/>
      <c r="E875" s="139"/>
      <c r="F875" s="135"/>
      <c r="G875" s="135"/>
      <c r="H875" s="135"/>
      <c r="I875" s="135"/>
      <c r="K875" s="138"/>
    </row>
    <row r="876" spans="1:11" s="150" customFormat="1" ht="14.1" customHeight="1">
      <c r="A876" s="158" t="s">
        <v>993</v>
      </c>
      <c r="B876" s="146" t="s">
        <v>986</v>
      </c>
      <c r="C876" s="146" t="s">
        <v>347</v>
      </c>
      <c r="D876" s="151" t="s">
        <v>79</v>
      </c>
      <c r="E876" s="139">
        <v>1</v>
      </c>
      <c r="F876" s="135">
        <v>0</v>
      </c>
      <c r="G876" s="135">
        <f>E876*F876</f>
        <v>0</v>
      </c>
      <c r="H876" s="135">
        <v>0</v>
      </c>
      <c r="I876" s="135">
        <f>E876*H876</f>
        <v>0</v>
      </c>
      <c r="K876" s="138"/>
    </row>
    <row r="877" spans="1:11" s="150" customFormat="1" ht="14.1" customHeight="1">
      <c r="A877" s="158" t="s">
        <v>994</v>
      </c>
      <c r="B877" s="146" t="s">
        <v>987</v>
      </c>
      <c r="C877" s="146" t="s">
        <v>991</v>
      </c>
      <c r="D877" s="151" t="s">
        <v>79</v>
      </c>
      <c r="E877" s="139">
        <v>1</v>
      </c>
      <c r="F877" s="135">
        <v>0</v>
      </c>
      <c r="G877" s="135">
        <f>E877*F877</f>
        <v>0</v>
      </c>
      <c r="H877" s="135"/>
      <c r="I877" s="135"/>
      <c r="K877" s="138"/>
    </row>
    <row r="878" spans="1:11" s="150" customFormat="1" ht="14.1" customHeight="1">
      <c r="A878" s="158" t="s">
        <v>1109</v>
      </c>
      <c r="B878" s="146" t="s">
        <v>988</v>
      </c>
      <c r="C878" s="146" t="s">
        <v>710</v>
      </c>
      <c r="D878" s="151" t="s">
        <v>79</v>
      </c>
      <c r="E878" s="139">
        <v>2</v>
      </c>
      <c r="F878" s="135">
        <v>0</v>
      </c>
      <c r="G878" s="135">
        <f>E878*F878</f>
        <v>0</v>
      </c>
      <c r="H878" s="135">
        <v>0</v>
      </c>
      <c r="I878" s="135">
        <f>E878*H878</f>
        <v>0</v>
      </c>
      <c r="K878" s="138"/>
    </row>
    <row r="879" spans="1:11" s="150" customFormat="1" ht="14.1" customHeight="1">
      <c r="A879" s="158"/>
      <c r="B879" s="146"/>
      <c r="C879" s="146" t="s">
        <v>711</v>
      </c>
      <c r="D879" s="151"/>
      <c r="E879" s="139"/>
      <c r="F879" s="135"/>
      <c r="G879" s="135"/>
      <c r="H879" s="135"/>
      <c r="I879" s="135"/>
      <c r="K879" s="138"/>
    </row>
    <row r="880" spans="1:11" s="150" customFormat="1" ht="14.1" customHeight="1">
      <c r="A880" s="158"/>
      <c r="B880" s="146"/>
      <c r="C880" s="146" t="s">
        <v>712</v>
      </c>
      <c r="D880" s="151"/>
      <c r="E880" s="139"/>
      <c r="F880" s="135"/>
      <c r="G880" s="135"/>
      <c r="H880" s="135"/>
      <c r="I880" s="135"/>
      <c r="K880" s="138"/>
    </row>
    <row r="881" spans="1:11" s="150" customFormat="1" ht="14.1" customHeight="1">
      <c r="A881" s="158"/>
      <c r="B881" s="146"/>
      <c r="C881" s="146" t="s">
        <v>713</v>
      </c>
      <c r="D881" s="151"/>
      <c r="E881" s="139"/>
      <c r="F881" s="135"/>
      <c r="G881" s="135"/>
      <c r="H881" s="135"/>
      <c r="I881" s="135"/>
      <c r="K881" s="138"/>
    </row>
    <row r="882" spans="1:11" s="150" customFormat="1" ht="14.1" customHeight="1">
      <c r="A882" s="158"/>
      <c r="B882" s="146"/>
      <c r="C882" s="146" t="s">
        <v>714</v>
      </c>
      <c r="D882" s="151"/>
      <c r="E882" s="139"/>
      <c r="F882" s="135"/>
      <c r="G882" s="135"/>
      <c r="H882" s="135"/>
      <c r="I882" s="135"/>
      <c r="K882" s="138"/>
    </row>
    <row r="883" spans="1:11" s="150" customFormat="1" ht="14.1" customHeight="1">
      <c r="A883" s="158"/>
      <c r="C883" s="146"/>
      <c r="D883" s="151"/>
      <c r="E883" s="139"/>
      <c r="F883" s="135"/>
      <c r="G883" s="135"/>
      <c r="H883" s="135"/>
      <c r="I883" s="135"/>
      <c r="J883" s="112"/>
      <c r="K883" s="163"/>
    </row>
    <row r="884" spans="1:11" s="150" customFormat="1" ht="14.1" customHeight="1">
      <c r="B884" s="146" t="s">
        <v>989</v>
      </c>
      <c r="C884" s="146" t="s">
        <v>148</v>
      </c>
      <c r="D884" s="151" t="s">
        <v>87</v>
      </c>
      <c r="E884" s="139">
        <v>10</v>
      </c>
      <c r="F884" s="135"/>
      <c r="G884" s="135"/>
      <c r="H884" s="135">
        <v>0</v>
      </c>
      <c r="I884" s="135">
        <f>E884*H884</f>
        <v>0</v>
      </c>
      <c r="K884" s="138"/>
    </row>
    <row r="885" spans="1:11" s="150" customFormat="1" ht="14.1" customHeight="1">
      <c r="A885" s="158"/>
      <c r="C885" s="146" t="s">
        <v>149</v>
      </c>
      <c r="D885" s="151"/>
      <c r="E885" s="139"/>
      <c r="F885" s="135"/>
      <c r="G885" s="135"/>
      <c r="H885" s="135"/>
      <c r="I885" s="135"/>
      <c r="K885" s="138"/>
    </row>
    <row r="886" spans="1:11" s="150" customFormat="1" ht="14.1" customHeight="1">
      <c r="A886" s="158"/>
      <c r="B886" s="146" t="s">
        <v>990</v>
      </c>
      <c r="C886" s="146" t="s">
        <v>150</v>
      </c>
      <c r="D886" s="151" t="s">
        <v>87</v>
      </c>
      <c r="E886" s="139">
        <v>2</v>
      </c>
      <c r="F886" s="135">
        <v>0</v>
      </c>
      <c r="G886" s="135">
        <f t="shared" ref="G886" si="183">E886*F886</f>
        <v>0</v>
      </c>
      <c r="H886" s="135">
        <v>0</v>
      </c>
      <c r="I886" s="135">
        <f>E886*H886</f>
        <v>0</v>
      </c>
      <c r="K886" s="138"/>
    </row>
    <row r="887" spans="1:11" s="150" customFormat="1" ht="14.1" customHeight="1">
      <c r="B887" s="146" t="s">
        <v>1110</v>
      </c>
      <c r="C887" s="146" t="s">
        <v>151</v>
      </c>
      <c r="D887" s="151" t="s">
        <v>79</v>
      </c>
      <c r="E887" s="139">
        <v>1</v>
      </c>
      <c r="F887" s="135"/>
      <c r="G887" s="135"/>
      <c r="H887" s="135">
        <v>0</v>
      </c>
      <c r="I887" s="135">
        <f>E887*H887</f>
        <v>0</v>
      </c>
      <c r="K887" s="138"/>
    </row>
    <row r="888" spans="1:11" s="150" customFormat="1" ht="14.1" customHeight="1">
      <c r="A888" s="152"/>
      <c r="B888" s="146"/>
      <c r="C888" s="155" t="s">
        <v>992</v>
      </c>
      <c r="D888" s="149"/>
      <c r="E888" s="139"/>
      <c r="F888" s="135"/>
      <c r="G888" s="156">
        <f>SUM(G873:G887)</f>
        <v>0</v>
      </c>
      <c r="H888" s="156"/>
      <c r="I888" s="156">
        <f>SUM(I873:I887)</f>
        <v>0</v>
      </c>
      <c r="K888" s="148"/>
    </row>
    <row r="889" spans="1:11" s="150" customFormat="1" ht="9.9" customHeight="1">
      <c r="A889" s="152"/>
      <c r="B889" s="146"/>
      <c r="C889" s="153"/>
      <c r="D889" s="149"/>
      <c r="E889" s="139"/>
      <c r="F889" s="135"/>
      <c r="G889" s="135"/>
      <c r="H889" s="135"/>
      <c r="I889" s="135"/>
      <c r="K889" s="148"/>
    </row>
    <row r="890" spans="1:11" s="113" customFormat="1" ht="5.0999999999999996" customHeight="1">
      <c r="A890" s="116"/>
      <c r="B890" s="117"/>
      <c r="C890" s="142"/>
      <c r="D890" s="117"/>
      <c r="E890" s="117"/>
      <c r="F890" s="117"/>
      <c r="G890" s="117"/>
      <c r="H890" s="117"/>
      <c r="I890" s="118"/>
      <c r="K890" s="138"/>
    </row>
    <row r="891" spans="1:11" s="113" customFormat="1" ht="14.1" customHeight="1">
      <c r="A891" s="119" t="s">
        <v>997</v>
      </c>
      <c r="B891" s="114"/>
      <c r="C891" s="143"/>
      <c r="D891" s="114"/>
      <c r="E891" s="114"/>
      <c r="F891" s="114"/>
      <c r="G891" s="114"/>
      <c r="H891" s="114"/>
      <c r="I891" s="120"/>
      <c r="K891" s="148"/>
    </row>
    <row r="892" spans="1:11" s="113" customFormat="1" ht="5.0999999999999996" customHeight="1">
      <c r="A892" s="121"/>
      <c r="B892" s="115"/>
      <c r="C892" s="141"/>
      <c r="D892" s="115"/>
      <c r="E892" s="115"/>
      <c r="F892" s="115"/>
      <c r="G892" s="115"/>
      <c r="H892" s="115"/>
      <c r="I892" s="122"/>
      <c r="K892" s="148"/>
    </row>
    <row r="893" spans="1:11" s="150" customFormat="1" ht="14.1" customHeight="1">
      <c r="A893" s="158" t="s">
        <v>998</v>
      </c>
      <c r="B893" s="146" t="s">
        <v>999</v>
      </c>
      <c r="C893" s="146" t="s">
        <v>1012</v>
      </c>
      <c r="D893" s="151" t="s">
        <v>79</v>
      </c>
      <c r="E893" s="139">
        <v>1</v>
      </c>
      <c r="F893" s="135">
        <v>0</v>
      </c>
      <c r="G893" s="135">
        <f t="shared" ref="G893" si="184">E893*F893</f>
        <v>0</v>
      </c>
      <c r="H893" s="135">
        <v>0</v>
      </c>
      <c r="I893" s="135">
        <f t="shared" ref="I893" si="185">E893*H893</f>
        <v>0</v>
      </c>
      <c r="K893" s="138"/>
    </row>
    <row r="894" spans="1:11" s="150" customFormat="1" ht="14.1" customHeight="1">
      <c r="C894" s="146" t="s">
        <v>1004</v>
      </c>
      <c r="D894" s="151"/>
      <c r="E894" s="139"/>
      <c r="F894" s="135"/>
      <c r="G894" s="135"/>
      <c r="H894" s="135"/>
      <c r="I894" s="135"/>
      <c r="K894" s="138"/>
    </row>
    <row r="895" spans="1:11" s="150" customFormat="1" ht="14.1" customHeight="1">
      <c r="A895" s="158"/>
      <c r="B895" s="146"/>
      <c r="C895" s="146" t="s">
        <v>1001</v>
      </c>
      <c r="D895" s="151"/>
      <c r="E895" s="139"/>
      <c r="F895" s="135"/>
      <c r="G895" s="135"/>
      <c r="H895" s="135"/>
      <c r="I895" s="135"/>
      <c r="K895" s="138"/>
    </row>
    <row r="896" spans="1:11" s="150" customFormat="1" ht="14.1" customHeight="1">
      <c r="A896" s="158"/>
      <c r="B896" s="146"/>
      <c r="C896" s="146" t="s">
        <v>1005</v>
      </c>
      <c r="D896" s="151"/>
      <c r="E896" s="139"/>
      <c r="F896" s="135"/>
      <c r="G896" s="135"/>
      <c r="H896" s="135"/>
      <c r="I896" s="135"/>
      <c r="K896" s="138"/>
    </row>
    <row r="897" spans="1:11" s="150" customFormat="1" ht="14.1" customHeight="1">
      <c r="A897" s="158"/>
      <c r="B897" s="146"/>
      <c r="C897" s="146" t="s">
        <v>1002</v>
      </c>
      <c r="D897" s="151"/>
      <c r="E897" s="139"/>
      <c r="F897" s="135"/>
      <c r="G897" s="135"/>
      <c r="H897" s="135"/>
      <c r="I897" s="135"/>
      <c r="K897" s="138"/>
    </row>
    <row r="898" spans="1:11" s="150" customFormat="1" ht="14.1" customHeight="1">
      <c r="A898" s="158"/>
      <c r="B898" s="146"/>
      <c r="C898" s="146" t="s">
        <v>1003</v>
      </c>
      <c r="D898" s="151"/>
      <c r="E898" s="139"/>
      <c r="F898" s="135"/>
      <c r="G898" s="135"/>
      <c r="H898" s="135"/>
      <c r="I898" s="135"/>
      <c r="K898" s="138"/>
    </row>
    <row r="899" spans="1:11" s="150" customFormat="1" ht="14.1" customHeight="1">
      <c r="A899" s="158" t="s">
        <v>1008</v>
      </c>
      <c r="B899" s="146" t="s">
        <v>1007</v>
      </c>
      <c r="C899" s="146" t="s">
        <v>1010</v>
      </c>
      <c r="D899" s="151" t="s">
        <v>79</v>
      </c>
      <c r="E899" s="139">
        <v>1</v>
      </c>
      <c r="F899" s="135">
        <v>0</v>
      </c>
      <c r="G899" s="135">
        <f t="shared" ref="G899:G903" si="186">E899*F899</f>
        <v>0</v>
      </c>
      <c r="H899" s="135">
        <v>0</v>
      </c>
      <c r="I899" s="135">
        <f t="shared" ref="I899:I903" si="187">E899*H899</f>
        <v>0</v>
      </c>
      <c r="K899" s="138"/>
    </row>
    <row r="900" spans="1:11" s="150" customFormat="1" ht="14.1" customHeight="1">
      <c r="A900" s="158"/>
      <c r="B900" s="146"/>
      <c r="C900" s="146" t="s">
        <v>1011</v>
      </c>
      <c r="D900" s="151"/>
      <c r="E900" s="139"/>
      <c r="F900" s="135"/>
      <c r="G900" s="135"/>
      <c r="H900" s="135"/>
      <c r="I900" s="135"/>
      <c r="K900" s="138"/>
    </row>
    <row r="901" spans="1:11" s="150" customFormat="1" ht="14.1" customHeight="1">
      <c r="A901" s="158" t="s">
        <v>1008</v>
      </c>
      <c r="B901" s="146" t="s">
        <v>1009</v>
      </c>
      <c r="C901" s="146" t="s">
        <v>1013</v>
      </c>
      <c r="D901" s="151" t="s">
        <v>79</v>
      </c>
      <c r="E901" s="139">
        <v>4</v>
      </c>
      <c r="F901" s="135">
        <v>0</v>
      </c>
      <c r="G901" s="135">
        <f t="shared" si="186"/>
        <v>0</v>
      </c>
      <c r="H901" s="135">
        <v>0</v>
      </c>
      <c r="I901" s="135">
        <f t="shared" si="187"/>
        <v>0</v>
      </c>
      <c r="K901" s="138"/>
    </row>
    <row r="902" spans="1:11" s="150" customFormat="1" ht="14.1" customHeight="1">
      <c r="A902" s="158" t="s">
        <v>1006</v>
      </c>
      <c r="B902" s="146" t="s">
        <v>1014</v>
      </c>
      <c r="C902" s="146" t="s">
        <v>1015</v>
      </c>
      <c r="D902" s="151" t="s">
        <v>79</v>
      </c>
      <c r="E902" s="139">
        <v>1</v>
      </c>
      <c r="F902" s="135">
        <v>0</v>
      </c>
      <c r="G902" s="160">
        <f t="shared" si="186"/>
        <v>0</v>
      </c>
      <c r="H902" s="135">
        <v>0</v>
      </c>
      <c r="I902" s="160">
        <f t="shared" si="187"/>
        <v>0</v>
      </c>
      <c r="K902" s="138"/>
    </row>
    <row r="903" spans="1:11" s="150" customFormat="1" ht="14.1" customHeight="1">
      <c r="A903" s="158" t="s">
        <v>1017</v>
      </c>
      <c r="B903" s="146" t="s">
        <v>1018</v>
      </c>
      <c r="C903" s="146" t="s">
        <v>1016</v>
      </c>
      <c r="D903" s="151" t="s">
        <v>79</v>
      </c>
      <c r="E903" s="139">
        <v>1</v>
      </c>
      <c r="F903" s="135">
        <v>0</v>
      </c>
      <c r="G903" s="160">
        <f t="shared" si="186"/>
        <v>0</v>
      </c>
      <c r="H903" s="135">
        <v>0</v>
      </c>
      <c r="I903" s="160">
        <f t="shared" si="187"/>
        <v>0</v>
      </c>
      <c r="K903" s="138"/>
    </row>
    <row r="904" spans="1:11" s="150" customFormat="1" ht="14.1" customHeight="1">
      <c r="A904" s="158" t="s">
        <v>1019</v>
      </c>
      <c r="B904" s="146" t="s">
        <v>1020</v>
      </c>
      <c r="C904" s="146" t="s">
        <v>136</v>
      </c>
      <c r="D904" s="151" t="s">
        <v>79</v>
      </c>
      <c r="E904" s="139">
        <v>1</v>
      </c>
      <c r="F904" s="135">
        <v>0</v>
      </c>
      <c r="G904" s="160">
        <f>E904*F904</f>
        <v>0</v>
      </c>
      <c r="H904" s="135">
        <v>0</v>
      </c>
      <c r="I904" s="160">
        <f>E904*H904</f>
        <v>0</v>
      </c>
      <c r="J904" s="112"/>
      <c r="K904" s="163"/>
    </row>
    <row r="905" spans="1:11" s="150" customFormat="1" ht="14.1" customHeight="1">
      <c r="A905" s="158" t="s">
        <v>1021</v>
      </c>
      <c r="B905" s="146" t="s">
        <v>1022</v>
      </c>
      <c r="C905" s="146" t="s">
        <v>137</v>
      </c>
      <c r="D905" s="151" t="s">
        <v>79</v>
      </c>
      <c r="E905" s="139">
        <v>2</v>
      </c>
      <c r="F905" s="135">
        <v>0</v>
      </c>
      <c r="G905" s="160">
        <f>E905*F905</f>
        <v>0</v>
      </c>
      <c r="H905" s="135">
        <v>0</v>
      </c>
      <c r="I905" s="160">
        <f>E905*H905</f>
        <v>0</v>
      </c>
      <c r="J905" s="112"/>
      <c r="K905" s="163"/>
    </row>
    <row r="906" spans="1:11" s="150" customFormat="1" ht="14.1" customHeight="1">
      <c r="A906" s="158" t="s">
        <v>1023</v>
      </c>
      <c r="B906" s="146" t="s">
        <v>1024</v>
      </c>
      <c r="C906" s="146" t="s">
        <v>138</v>
      </c>
      <c r="D906" s="151" t="s">
        <v>79</v>
      </c>
      <c r="E906" s="139">
        <v>2</v>
      </c>
      <c r="F906" s="135">
        <v>0</v>
      </c>
      <c r="G906" s="160">
        <f>E906*F906</f>
        <v>0</v>
      </c>
      <c r="H906" s="135">
        <v>0</v>
      </c>
      <c r="I906" s="160">
        <f>E906*H906</f>
        <v>0</v>
      </c>
      <c r="J906" s="112"/>
      <c r="K906" s="163"/>
    </row>
    <row r="907" spans="1:11" s="150" customFormat="1" ht="14.1" customHeight="1">
      <c r="A907" s="158" t="s">
        <v>1025</v>
      </c>
      <c r="B907" s="146" t="s">
        <v>1026</v>
      </c>
      <c r="C907" s="146" t="s">
        <v>139</v>
      </c>
      <c r="D907" s="151" t="s">
        <v>79</v>
      </c>
      <c r="E907" s="139">
        <v>2</v>
      </c>
      <c r="F907" s="135">
        <v>0</v>
      </c>
      <c r="G907" s="160">
        <f>E907*F907</f>
        <v>0</v>
      </c>
      <c r="H907" s="135">
        <v>0</v>
      </c>
      <c r="I907" s="160">
        <f>E907*H907</f>
        <v>0</v>
      </c>
      <c r="J907" s="112"/>
      <c r="K907" s="163"/>
    </row>
    <row r="908" spans="1:11" s="150" customFormat="1" ht="14.1" customHeight="1">
      <c r="A908" s="158" t="s">
        <v>1027</v>
      </c>
      <c r="B908" s="146" t="s">
        <v>1028</v>
      </c>
      <c r="C908" s="159" t="s">
        <v>129</v>
      </c>
      <c r="D908" s="161" t="s">
        <v>79</v>
      </c>
      <c r="E908" s="162">
        <v>2</v>
      </c>
      <c r="F908" s="160">
        <v>0</v>
      </c>
      <c r="G908" s="160">
        <f>E908*F908</f>
        <v>0</v>
      </c>
      <c r="H908" s="160">
        <v>0</v>
      </c>
      <c r="I908" s="160">
        <f>E908*H908</f>
        <v>0</v>
      </c>
      <c r="J908" s="112"/>
      <c r="K908" s="163"/>
    </row>
    <row r="909" spans="1:11" s="150" customFormat="1" ht="14.1" customHeight="1">
      <c r="A909" s="158"/>
      <c r="C909" s="159"/>
      <c r="D909" s="161"/>
      <c r="E909" s="162"/>
      <c r="F909" s="160"/>
      <c r="G909" s="160"/>
      <c r="H909" s="160"/>
      <c r="I909" s="160"/>
      <c r="J909" s="112"/>
      <c r="K909" s="163"/>
    </row>
    <row r="910" spans="1:11" s="150" customFormat="1" ht="14.1" customHeight="1">
      <c r="A910" s="158"/>
      <c r="B910" s="146" t="s">
        <v>1224</v>
      </c>
      <c r="C910" s="146" t="s">
        <v>140</v>
      </c>
      <c r="D910" s="151" t="s">
        <v>113</v>
      </c>
      <c r="E910" s="139">
        <v>1</v>
      </c>
      <c r="F910" s="135">
        <v>0</v>
      </c>
      <c r="G910" s="135">
        <f>E910*F910</f>
        <v>0</v>
      </c>
      <c r="H910" s="135">
        <v>0</v>
      </c>
      <c r="I910" s="135">
        <f>E910*H910</f>
        <v>0</v>
      </c>
      <c r="J910" s="112"/>
      <c r="K910" s="163"/>
    </row>
    <row r="911" spans="1:11" s="150" customFormat="1" ht="14.1" customHeight="1">
      <c r="A911" s="158"/>
      <c r="B911" s="146" t="s">
        <v>1225</v>
      </c>
      <c r="C911" s="146" t="s">
        <v>200</v>
      </c>
      <c r="D911" s="161" t="s">
        <v>107</v>
      </c>
      <c r="E911" s="139">
        <v>1</v>
      </c>
      <c r="F911" s="160">
        <v>0</v>
      </c>
      <c r="G911" s="160">
        <f>E911*F911</f>
        <v>0</v>
      </c>
      <c r="H911" s="160">
        <v>0</v>
      </c>
      <c r="I911" s="160">
        <f>E911*H911</f>
        <v>0</v>
      </c>
      <c r="J911" s="112"/>
      <c r="K911" s="163"/>
    </row>
    <row r="912" spans="1:11" s="150" customFormat="1" ht="14.1" customHeight="1">
      <c r="A912" s="158"/>
      <c r="C912" s="146" t="s">
        <v>147</v>
      </c>
      <c r="D912" s="161"/>
      <c r="E912" s="139"/>
      <c r="F912" s="160"/>
      <c r="G912" s="160"/>
      <c r="H912" s="160"/>
      <c r="I912" s="160"/>
      <c r="J912" s="112"/>
      <c r="K912" s="163"/>
    </row>
    <row r="913" spans="1:11" s="150" customFormat="1" ht="14.1" customHeight="1">
      <c r="A913" s="158"/>
      <c r="C913" s="147" t="s">
        <v>201</v>
      </c>
      <c r="D913" s="145"/>
      <c r="E913" s="139"/>
      <c r="F913" s="135"/>
      <c r="G913" s="135"/>
      <c r="H913" s="135"/>
      <c r="I913" s="135"/>
      <c r="J913" s="112"/>
      <c r="K913" s="163"/>
    </row>
    <row r="914" spans="1:11" s="150" customFormat="1" ht="14.1" customHeight="1">
      <c r="A914" s="158"/>
      <c r="C914" s="146" t="s">
        <v>96</v>
      </c>
      <c r="D914" s="151"/>
      <c r="E914" s="139"/>
      <c r="F914" s="135"/>
      <c r="G914" s="135"/>
      <c r="H914" s="135"/>
      <c r="I914" s="135"/>
      <c r="J914" s="112"/>
      <c r="K914" s="163"/>
    </row>
    <row r="915" spans="1:11" s="150" customFormat="1" ht="14.1" customHeight="1">
      <c r="A915" s="158"/>
      <c r="C915" s="146" t="s">
        <v>114</v>
      </c>
      <c r="D915" s="151"/>
      <c r="E915" s="139"/>
      <c r="F915" s="135"/>
      <c r="G915" s="135"/>
      <c r="H915" s="135"/>
      <c r="I915" s="135"/>
      <c r="J915" s="112"/>
      <c r="K915" s="163"/>
    </row>
    <row r="916" spans="1:11" s="150" customFormat="1" ht="14.1" customHeight="1">
      <c r="A916" s="158"/>
      <c r="B916" s="146" t="s">
        <v>1226</v>
      </c>
      <c r="C916" s="147" t="s">
        <v>124</v>
      </c>
      <c r="D916" s="145" t="s">
        <v>87</v>
      </c>
      <c r="E916" s="139">
        <v>63</v>
      </c>
      <c r="F916" s="135">
        <v>0</v>
      </c>
      <c r="G916" s="135">
        <f t="shared" ref="G916:G921" si="188">E916*F916</f>
        <v>0</v>
      </c>
      <c r="H916" s="135">
        <v>0</v>
      </c>
      <c r="I916" s="135">
        <f t="shared" ref="I916:I921" si="189">E916*H916</f>
        <v>0</v>
      </c>
      <c r="J916" s="112"/>
      <c r="K916" s="163"/>
    </row>
    <row r="917" spans="1:11" s="150" customFormat="1" ht="14.1" customHeight="1">
      <c r="A917" s="158"/>
      <c r="B917" s="146" t="s">
        <v>1227</v>
      </c>
      <c r="C917" s="147" t="s">
        <v>125</v>
      </c>
      <c r="D917" s="145" t="s">
        <v>87</v>
      </c>
      <c r="E917" s="139">
        <v>33</v>
      </c>
      <c r="F917" s="135">
        <v>0</v>
      </c>
      <c r="G917" s="135">
        <f t="shared" si="188"/>
        <v>0</v>
      </c>
      <c r="H917" s="135">
        <v>0</v>
      </c>
      <c r="I917" s="135">
        <f t="shared" si="189"/>
        <v>0</v>
      </c>
    </row>
    <row r="918" spans="1:11" s="150" customFormat="1" ht="14.1" customHeight="1">
      <c r="A918" s="158"/>
      <c r="B918" s="146" t="s">
        <v>1228</v>
      </c>
      <c r="C918" s="146" t="s">
        <v>1130</v>
      </c>
      <c r="D918" s="161" t="s">
        <v>107</v>
      </c>
      <c r="E918" s="162">
        <v>1</v>
      </c>
      <c r="F918" s="160">
        <v>0</v>
      </c>
      <c r="G918" s="135">
        <f t="shared" ref="G918" si="190">E918*F918</f>
        <v>0</v>
      </c>
      <c r="H918" s="135">
        <v>0</v>
      </c>
      <c r="I918" s="135">
        <f t="shared" ref="I918" si="191">E918*H918</f>
        <v>0</v>
      </c>
      <c r="J918" s="112"/>
      <c r="K918" s="163"/>
    </row>
    <row r="919" spans="1:11" s="150" customFormat="1" ht="14.1" customHeight="1">
      <c r="A919" s="158"/>
      <c r="B919" s="146" t="s">
        <v>1229</v>
      </c>
      <c r="C919" s="146" t="s">
        <v>187</v>
      </c>
      <c r="D919" s="161" t="s">
        <v>107</v>
      </c>
      <c r="E919" s="162">
        <v>1</v>
      </c>
      <c r="F919" s="160">
        <v>0</v>
      </c>
      <c r="G919" s="135">
        <f t="shared" si="188"/>
        <v>0</v>
      </c>
      <c r="H919" s="135">
        <v>0</v>
      </c>
      <c r="I919" s="135">
        <f t="shared" si="189"/>
        <v>0</v>
      </c>
      <c r="J919" s="112"/>
      <c r="K919" s="163"/>
    </row>
    <row r="920" spans="1:11" s="150" customFormat="1" ht="14.1" customHeight="1">
      <c r="A920" s="158"/>
      <c r="B920" s="146" t="s">
        <v>1230</v>
      </c>
      <c r="C920" s="146" t="s">
        <v>126</v>
      </c>
      <c r="D920" s="161" t="s">
        <v>107</v>
      </c>
      <c r="E920" s="162">
        <v>1</v>
      </c>
      <c r="F920" s="160">
        <v>0</v>
      </c>
      <c r="G920" s="135">
        <f t="shared" si="188"/>
        <v>0</v>
      </c>
      <c r="H920" s="135">
        <v>0</v>
      </c>
      <c r="I920" s="135">
        <f t="shared" si="189"/>
        <v>0</v>
      </c>
      <c r="J920" s="112"/>
      <c r="K920" s="163"/>
    </row>
    <row r="921" spans="1:11" s="150" customFormat="1" ht="14.1" customHeight="1">
      <c r="A921" s="158"/>
      <c r="B921" s="146" t="s">
        <v>1231</v>
      </c>
      <c r="C921" s="147" t="s">
        <v>1123</v>
      </c>
      <c r="D921" s="151" t="s">
        <v>113</v>
      </c>
      <c r="E921" s="139">
        <v>4</v>
      </c>
      <c r="F921" s="135">
        <v>0</v>
      </c>
      <c r="G921" s="135">
        <f t="shared" si="188"/>
        <v>0</v>
      </c>
      <c r="H921" s="135">
        <v>0</v>
      </c>
      <c r="I921" s="135">
        <f t="shared" si="189"/>
        <v>0</v>
      </c>
      <c r="J921" s="112"/>
      <c r="K921" s="163"/>
    </row>
    <row r="922" spans="1:11" s="150" customFormat="1" ht="14.1" customHeight="1">
      <c r="A922" s="158"/>
      <c r="B922" s="146"/>
      <c r="C922" s="146" t="s">
        <v>1232</v>
      </c>
      <c r="D922" s="161"/>
      <c r="E922" s="162"/>
      <c r="F922" s="160"/>
      <c r="G922" s="135"/>
      <c r="H922" s="135"/>
      <c r="I922" s="135"/>
      <c r="J922" s="112"/>
      <c r="K922" s="163"/>
    </row>
    <row r="923" spans="1:11" s="150" customFormat="1" ht="14.1" customHeight="1">
      <c r="A923" s="152"/>
      <c r="B923" s="146"/>
      <c r="C923" s="155" t="s">
        <v>1000</v>
      </c>
      <c r="D923" s="149"/>
      <c r="E923" s="139"/>
      <c r="F923" s="135"/>
      <c r="G923" s="156">
        <f>SUM(G893:G922)</f>
        <v>0</v>
      </c>
      <c r="H923" s="156"/>
      <c r="I923" s="156">
        <f>SUM(I893:I922)</f>
        <v>0</v>
      </c>
      <c r="K923" s="148"/>
    </row>
    <row r="924" spans="1:11" s="150" customFormat="1" ht="9.9" customHeight="1">
      <c r="A924" s="152"/>
      <c r="B924" s="146"/>
      <c r="C924" s="153"/>
      <c r="D924" s="149"/>
      <c r="E924" s="139"/>
      <c r="F924" s="135"/>
      <c r="G924" s="135"/>
      <c r="H924" s="135"/>
      <c r="I924" s="135"/>
      <c r="K924" s="148"/>
    </row>
    <row r="925" spans="1:11" s="113" customFormat="1" ht="5.0999999999999996" customHeight="1">
      <c r="A925" s="116"/>
      <c r="B925" s="117"/>
      <c r="C925" s="142"/>
      <c r="D925" s="117"/>
      <c r="E925" s="117"/>
      <c r="F925" s="117"/>
      <c r="G925" s="117"/>
      <c r="H925" s="117"/>
      <c r="I925" s="118"/>
      <c r="K925" s="138"/>
    </row>
    <row r="926" spans="1:11" s="113" customFormat="1" ht="14.1" customHeight="1">
      <c r="A926" s="119" t="s">
        <v>1029</v>
      </c>
      <c r="B926" s="114"/>
      <c r="C926" s="143"/>
      <c r="D926" s="114"/>
      <c r="E926" s="114"/>
      <c r="F926" s="114"/>
      <c r="G926" s="114"/>
      <c r="H926" s="114"/>
      <c r="I926" s="120"/>
      <c r="K926" s="148"/>
    </row>
    <row r="927" spans="1:11" s="113" customFormat="1" ht="5.0999999999999996" customHeight="1">
      <c r="A927" s="121"/>
      <c r="B927" s="115"/>
      <c r="C927" s="141"/>
      <c r="D927" s="115"/>
      <c r="E927" s="115"/>
      <c r="F927" s="115"/>
      <c r="G927" s="115"/>
      <c r="H927" s="115"/>
      <c r="I927" s="122"/>
      <c r="K927" s="148"/>
    </row>
    <row r="928" spans="1:11" s="150" customFormat="1" ht="14.1" customHeight="1">
      <c r="A928" s="158" t="s">
        <v>1036</v>
      </c>
      <c r="B928" s="146" t="s">
        <v>1030</v>
      </c>
      <c r="C928" s="146" t="s">
        <v>929</v>
      </c>
      <c r="D928" s="151" t="s">
        <v>79</v>
      </c>
      <c r="E928" s="139">
        <v>1</v>
      </c>
      <c r="F928" s="135">
        <v>0</v>
      </c>
      <c r="G928" s="135">
        <f>E928*F928</f>
        <v>0</v>
      </c>
      <c r="H928" s="135"/>
      <c r="I928" s="135"/>
      <c r="K928" s="138"/>
    </row>
    <row r="929" spans="1:11" s="150" customFormat="1" ht="14.1" customHeight="1">
      <c r="C929" s="146" t="s">
        <v>1039</v>
      </c>
      <c r="D929" s="151"/>
      <c r="E929" s="139"/>
      <c r="F929" s="135"/>
      <c r="G929" s="135"/>
      <c r="H929" s="135"/>
      <c r="I929" s="135"/>
      <c r="K929" s="138"/>
    </row>
    <row r="930" spans="1:11" s="150" customFormat="1" ht="14.1" customHeight="1">
      <c r="A930" s="158"/>
      <c r="C930" s="146" t="s">
        <v>717</v>
      </c>
      <c r="D930" s="151"/>
      <c r="E930" s="139"/>
      <c r="F930" s="135"/>
      <c r="G930" s="135"/>
      <c r="H930" s="135"/>
      <c r="I930" s="135"/>
      <c r="K930" s="138"/>
    </row>
    <row r="931" spans="1:11" s="150" customFormat="1" ht="14.1" customHeight="1">
      <c r="A931" s="158" t="s">
        <v>1037</v>
      </c>
      <c r="B931" s="146" t="s">
        <v>1031</v>
      </c>
      <c r="C931" s="146" t="s">
        <v>347</v>
      </c>
      <c r="D931" s="151" t="s">
        <v>79</v>
      </c>
      <c r="E931" s="139">
        <v>1</v>
      </c>
      <c r="F931" s="135">
        <v>0</v>
      </c>
      <c r="G931" s="135">
        <f>E931*F931</f>
        <v>0</v>
      </c>
      <c r="H931" s="135">
        <v>0</v>
      </c>
      <c r="I931" s="135">
        <f>E931*H931</f>
        <v>0</v>
      </c>
      <c r="K931" s="138"/>
    </row>
    <row r="932" spans="1:11" s="150" customFormat="1" ht="14.1" customHeight="1">
      <c r="A932" s="158" t="s">
        <v>1038</v>
      </c>
      <c r="B932" s="146" t="s">
        <v>1032</v>
      </c>
      <c r="C932" s="146" t="s">
        <v>991</v>
      </c>
      <c r="D932" s="151" t="s">
        <v>79</v>
      </c>
      <c r="E932" s="139">
        <v>1</v>
      </c>
      <c r="F932" s="135">
        <v>0</v>
      </c>
      <c r="G932" s="135">
        <f>E932*F932</f>
        <v>0</v>
      </c>
      <c r="H932" s="135"/>
      <c r="I932" s="135"/>
      <c r="K932" s="138"/>
    </row>
    <row r="933" spans="1:11" s="150" customFormat="1" ht="14.1" customHeight="1">
      <c r="A933" s="158"/>
      <c r="C933" s="146"/>
      <c r="D933" s="151"/>
      <c r="E933" s="139"/>
      <c r="F933" s="135"/>
      <c r="G933" s="135"/>
      <c r="H933" s="135"/>
      <c r="I933" s="135"/>
      <c r="J933" s="112"/>
      <c r="K933" s="163"/>
    </row>
    <row r="934" spans="1:11" s="150" customFormat="1" ht="14.1" customHeight="1">
      <c r="B934" s="146" t="s">
        <v>1033</v>
      </c>
      <c r="C934" s="146" t="s">
        <v>148</v>
      </c>
      <c r="D934" s="151" t="s">
        <v>87</v>
      </c>
      <c r="E934" s="139">
        <v>25</v>
      </c>
      <c r="F934" s="135"/>
      <c r="G934" s="135"/>
      <c r="H934" s="135">
        <v>0</v>
      </c>
      <c r="I934" s="135">
        <f>E934*H934</f>
        <v>0</v>
      </c>
      <c r="K934" s="138"/>
    </row>
    <row r="935" spans="1:11" s="150" customFormat="1" ht="14.1" customHeight="1">
      <c r="A935" s="158"/>
      <c r="C935" s="146" t="s">
        <v>149</v>
      </c>
      <c r="D935" s="151"/>
      <c r="E935" s="139"/>
      <c r="F935" s="135"/>
      <c r="G935" s="135"/>
      <c r="H935" s="135"/>
      <c r="I935" s="135"/>
      <c r="K935" s="138"/>
    </row>
    <row r="936" spans="1:11" s="150" customFormat="1" ht="14.1" customHeight="1">
      <c r="A936" s="158"/>
      <c r="B936" s="146" t="s">
        <v>1034</v>
      </c>
      <c r="C936" s="146" t="s">
        <v>150</v>
      </c>
      <c r="D936" s="151" t="s">
        <v>87</v>
      </c>
      <c r="E936" s="139">
        <v>2</v>
      </c>
      <c r="F936" s="135">
        <v>0</v>
      </c>
      <c r="G936" s="135">
        <f t="shared" ref="G936" si="192">E936*F936</f>
        <v>0</v>
      </c>
      <c r="H936" s="135">
        <v>0</v>
      </c>
      <c r="I936" s="135">
        <f>E936*H936</f>
        <v>0</v>
      </c>
      <c r="K936" s="138"/>
    </row>
    <row r="937" spans="1:11" s="150" customFormat="1" ht="14.1" customHeight="1">
      <c r="B937" s="146" t="s">
        <v>1035</v>
      </c>
      <c r="C937" s="146" t="s">
        <v>151</v>
      </c>
      <c r="D937" s="151" t="s">
        <v>79</v>
      </c>
      <c r="E937" s="139">
        <v>1</v>
      </c>
      <c r="F937" s="135"/>
      <c r="G937" s="135"/>
      <c r="H937" s="135">
        <v>0</v>
      </c>
      <c r="I937" s="135">
        <f>E937*H937</f>
        <v>0</v>
      </c>
      <c r="K937" s="138"/>
    </row>
    <row r="938" spans="1:11" s="150" customFormat="1" ht="14.1" customHeight="1">
      <c r="A938" s="152"/>
      <c r="B938" s="146"/>
      <c r="C938" s="155" t="s">
        <v>1040</v>
      </c>
      <c r="D938" s="149"/>
      <c r="E938" s="139"/>
      <c r="F938" s="135"/>
      <c r="G938" s="156">
        <f>SUM(G928:G937)</f>
        <v>0</v>
      </c>
      <c r="H938" s="156"/>
      <c r="I938" s="156">
        <f>SUM(I928:I937)</f>
        <v>0</v>
      </c>
      <c r="K938" s="148"/>
    </row>
    <row r="939" spans="1:11" s="150" customFormat="1" ht="9.9" customHeight="1">
      <c r="A939" s="152"/>
      <c r="B939" s="146"/>
      <c r="C939" s="153"/>
      <c r="D939" s="149"/>
      <c r="E939" s="139"/>
      <c r="F939" s="135"/>
      <c r="G939" s="135"/>
      <c r="H939" s="135"/>
      <c r="I939" s="135"/>
      <c r="K939" s="148"/>
    </row>
    <row r="940" spans="1:11" s="113" customFormat="1" ht="5.0999999999999996" customHeight="1">
      <c r="A940" s="116"/>
      <c r="B940" s="117"/>
      <c r="C940" s="142"/>
      <c r="D940" s="117"/>
      <c r="E940" s="117"/>
      <c r="F940" s="117"/>
      <c r="G940" s="117"/>
      <c r="H940" s="117"/>
      <c r="I940" s="118"/>
      <c r="K940" s="138"/>
    </row>
    <row r="941" spans="1:11" s="113" customFormat="1" ht="14.1" customHeight="1">
      <c r="A941" s="119" t="s">
        <v>1041</v>
      </c>
      <c r="B941" s="114"/>
      <c r="C941" s="143"/>
      <c r="D941" s="114"/>
      <c r="E941" s="114"/>
      <c r="F941" s="114"/>
      <c r="G941" s="114"/>
      <c r="H941" s="114"/>
      <c r="I941" s="120"/>
      <c r="K941" s="148"/>
    </row>
    <row r="942" spans="1:11" s="113" customFormat="1" ht="5.0999999999999996" customHeight="1">
      <c r="A942" s="121"/>
      <c r="B942" s="115"/>
      <c r="C942" s="141"/>
      <c r="D942" s="115"/>
      <c r="E942" s="115"/>
      <c r="F942" s="115"/>
      <c r="G942" s="115"/>
      <c r="H942" s="115"/>
      <c r="I942" s="122"/>
      <c r="K942" s="148"/>
    </row>
    <row r="943" spans="1:11" s="150" customFormat="1" ht="14.1" customHeight="1">
      <c r="A943" s="158" t="s">
        <v>1043</v>
      </c>
      <c r="B943" s="146" t="s">
        <v>1042</v>
      </c>
      <c r="C943" s="146" t="s">
        <v>1044</v>
      </c>
      <c r="D943" s="151" t="s">
        <v>79</v>
      </c>
      <c r="E943" s="139">
        <v>1</v>
      </c>
      <c r="F943" s="135">
        <v>0</v>
      </c>
      <c r="G943" s="135">
        <f t="shared" ref="G943" si="193">E943*F943</f>
        <v>0</v>
      </c>
      <c r="H943" s="135">
        <v>0</v>
      </c>
      <c r="I943" s="135">
        <f t="shared" ref="I943" si="194">E943*H943</f>
        <v>0</v>
      </c>
      <c r="J943" s="112"/>
      <c r="K943" s="163"/>
    </row>
    <row r="944" spans="1:11" s="150" customFormat="1" ht="14.1" customHeight="1">
      <c r="C944" s="146" t="s">
        <v>356</v>
      </c>
      <c r="D944" s="151"/>
      <c r="E944" s="139"/>
      <c r="F944" s="135"/>
      <c r="G944" s="135"/>
      <c r="H944" s="135"/>
      <c r="I944" s="135"/>
      <c r="J944" s="112"/>
      <c r="K944" s="163"/>
    </row>
    <row r="945" spans="3:11" s="150" customFormat="1" ht="14.1" customHeight="1">
      <c r="C945" s="174" t="s">
        <v>131</v>
      </c>
      <c r="D945" s="151"/>
      <c r="E945" s="139"/>
      <c r="F945" s="135"/>
      <c r="G945" s="135"/>
      <c r="H945" s="135"/>
      <c r="I945" s="135"/>
      <c r="J945" s="112"/>
      <c r="K945" s="163"/>
    </row>
    <row r="946" spans="3:11" s="150" customFormat="1" ht="14.1" customHeight="1">
      <c r="C946" s="146" t="s">
        <v>1045</v>
      </c>
      <c r="D946" s="151"/>
      <c r="E946" s="139"/>
      <c r="F946" s="135"/>
      <c r="G946" s="135"/>
      <c r="H946" s="135"/>
      <c r="I946" s="135"/>
      <c r="J946" s="112"/>
      <c r="K946" s="163"/>
    </row>
    <row r="947" spans="3:11" s="150" customFormat="1" ht="14.1" customHeight="1">
      <c r="C947" s="146" t="s">
        <v>297</v>
      </c>
      <c r="D947" s="151"/>
      <c r="E947" s="139"/>
      <c r="F947" s="135"/>
      <c r="G947" s="135"/>
      <c r="H947" s="135"/>
      <c r="I947" s="135"/>
      <c r="J947" s="112"/>
      <c r="K947" s="163"/>
    </row>
    <row r="948" spans="3:11" s="150" customFormat="1" ht="14.1" customHeight="1">
      <c r="C948" s="146" t="s">
        <v>298</v>
      </c>
      <c r="D948" s="151"/>
      <c r="E948" s="139"/>
      <c r="F948" s="135"/>
      <c r="G948" s="135"/>
      <c r="H948" s="135"/>
      <c r="I948" s="135"/>
      <c r="J948" s="112"/>
      <c r="K948" s="163"/>
    </row>
    <row r="949" spans="3:11" s="150" customFormat="1" ht="14.1" customHeight="1">
      <c r="C949" s="146" t="s">
        <v>1046</v>
      </c>
      <c r="D949" s="151"/>
      <c r="E949" s="139"/>
      <c r="F949" s="135"/>
      <c r="G949" s="135"/>
      <c r="H949" s="135"/>
      <c r="I949" s="135"/>
      <c r="J949" s="112"/>
      <c r="K949" s="163"/>
    </row>
    <row r="950" spans="3:11" s="150" customFormat="1" ht="14.1" customHeight="1">
      <c r="C950" s="146" t="s">
        <v>145</v>
      </c>
      <c r="D950" s="151"/>
      <c r="E950" s="139"/>
      <c r="F950" s="135"/>
      <c r="G950" s="135"/>
      <c r="H950" s="135"/>
      <c r="I950" s="135"/>
      <c r="J950" s="112"/>
      <c r="K950" s="163"/>
    </row>
    <row r="951" spans="3:11" s="150" customFormat="1" ht="14.1" customHeight="1">
      <c r="C951" s="146" t="s">
        <v>1047</v>
      </c>
      <c r="D951" s="151"/>
      <c r="E951" s="139"/>
      <c r="F951" s="135"/>
      <c r="G951" s="135"/>
      <c r="H951" s="135"/>
      <c r="I951" s="135"/>
      <c r="J951" s="112"/>
      <c r="K951" s="163"/>
    </row>
    <row r="952" spans="3:11" s="150" customFormat="1" ht="14.1" customHeight="1">
      <c r="C952" s="146" t="s">
        <v>1048</v>
      </c>
      <c r="D952" s="151"/>
      <c r="E952" s="139"/>
      <c r="F952" s="135"/>
      <c r="G952" s="135"/>
      <c r="H952" s="135"/>
      <c r="I952" s="135"/>
      <c r="J952" s="112"/>
      <c r="K952" s="163"/>
    </row>
    <row r="953" spans="3:11" s="150" customFormat="1" ht="14.1" customHeight="1">
      <c r="C953" s="146" t="s">
        <v>1049</v>
      </c>
      <c r="D953" s="151"/>
      <c r="E953" s="139"/>
      <c r="F953" s="135"/>
      <c r="G953" s="135"/>
      <c r="H953" s="135"/>
      <c r="I953" s="135"/>
      <c r="J953" s="112"/>
      <c r="K953" s="163"/>
    </row>
    <row r="954" spans="3:11" s="150" customFormat="1" ht="14.1" customHeight="1">
      <c r="C954" s="146" t="s">
        <v>307</v>
      </c>
      <c r="D954" s="151"/>
      <c r="E954" s="139"/>
      <c r="F954" s="135"/>
      <c r="G954" s="135"/>
      <c r="H954" s="135"/>
      <c r="I954" s="135"/>
      <c r="J954" s="112"/>
      <c r="K954" s="163"/>
    </row>
    <row r="955" spans="3:11" s="150" customFormat="1" ht="14.1" customHeight="1">
      <c r="C955" s="146" t="s">
        <v>1050</v>
      </c>
      <c r="D955" s="151"/>
      <c r="E955" s="139"/>
      <c r="F955" s="135"/>
      <c r="G955" s="135"/>
      <c r="H955" s="135"/>
      <c r="I955" s="135"/>
      <c r="J955" s="112"/>
      <c r="K955" s="163"/>
    </row>
    <row r="956" spans="3:11" s="150" customFormat="1" ht="14.1" customHeight="1">
      <c r="C956" s="146" t="s">
        <v>1045</v>
      </c>
      <c r="D956" s="151"/>
      <c r="E956" s="139"/>
      <c r="F956" s="135"/>
      <c r="G956" s="135"/>
      <c r="H956" s="135"/>
      <c r="I956" s="135"/>
      <c r="J956" s="112"/>
      <c r="K956" s="163"/>
    </row>
    <row r="957" spans="3:11" s="150" customFormat="1" ht="14.1" customHeight="1">
      <c r="C957" s="174" t="s">
        <v>132</v>
      </c>
      <c r="D957" s="151"/>
      <c r="E957" s="139"/>
      <c r="F957" s="135"/>
      <c r="G957" s="135"/>
      <c r="H957" s="135"/>
      <c r="I957" s="135"/>
      <c r="J957" s="112"/>
      <c r="K957" s="163"/>
    </row>
    <row r="958" spans="3:11" s="150" customFormat="1" ht="14.1" customHeight="1">
      <c r="C958" s="146" t="s">
        <v>1045</v>
      </c>
      <c r="D958" s="151"/>
      <c r="E958" s="139"/>
      <c r="F958" s="135"/>
      <c r="G958" s="135"/>
      <c r="H958" s="135"/>
      <c r="I958" s="135"/>
      <c r="J958" s="112"/>
      <c r="K958" s="163"/>
    </row>
    <row r="959" spans="3:11" s="150" customFormat="1" ht="14.1" customHeight="1">
      <c r="C959" s="146" t="s">
        <v>298</v>
      </c>
      <c r="D959" s="151"/>
      <c r="E959" s="139"/>
      <c r="F959" s="135"/>
      <c r="G959" s="135"/>
      <c r="H959" s="135"/>
      <c r="I959" s="135"/>
      <c r="J959" s="112"/>
      <c r="K959" s="163"/>
    </row>
    <row r="960" spans="3:11" s="150" customFormat="1" ht="14.1" customHeight="1">
      <c r="C960" s="146" t="s">
        <v>1047</v>
      </c>
      <c r="D960" s="151"/>
      <c r="E960" s="139"/>
      <c r="F960" s="135"/>
      <c r="G960" s="135"/>
      <c r="H960" s="135"/>
      <c r="I960" s="135"/>
      <c r="J960" s="112"/>
      <c r="K960" s="163"/>
    </row>
    <row r="961" spans="1:11" s="150" customFormat="1" ht="14.1" customHeight="1">
      <c r="C961" s="146" t="s">
        <v>1051</v>
      </c>
      <c r="D961" s="151"/>
      <c r="E961" s="139"/>
      <c r="F961" s="135"/>
      <c r="G961" s="135"/>
      <c r="H961" s="135"/>
      <c r="I961" s="135"/>
      <c r="J961" s="112"/>
      <c r="K961" s="163"/>
    </row>
    <row r="962" spans="1:11" s="150" customFormat="1" ht="14.1" customHeight="1">
      <c r="C962" s="146" t="s">
        <v>299</v>
      </c>
      <c r="D962" s="151"/>
      <c r="E962" s="139"/>
      <c r="F962" s="135"/>
      <c r="G962" s="135"/>
      <c r="H962" s="135"/>
      <c r="I962" s="135"/>
      <c r="J962" s="112"/>
      <c r="K962" s="163"/>
    </row>
    <row r="963" spans="1:11" s="150" customFormat="1" ht="14.1" customHeight="1">
      <c r="C963" s="146" t="s">
        <v>297</v>
      </c>
      <c r="D963" s="151"/>
      <c r="E963" s="139"/>
      <c r="F963" s="135"/>
      <c r="G963" s="135"/>
      <c r="H963" s="135"/>
      <c r="I963" s="135"/>
      <c r="J963" s="112"/>
      <c r="K963" s="163"/>
    </row>
    <row r="964" spans="1:11" s="150" customFormat="1" ht="14.1" customHeight="1">
      <c r="C964" s="146" t="s">
        <v>1045</v>
      </c>
      <c r="D964" s="151"/>
      <c r="E964" s="139"/>
      <c r="F964" s="135"/>
      <c r="G964" s="135"/>
      <c r="H964" s="135"/>
      <c r="I964" s="135"/>
      <c r="J964" s="112"/>
      <c r="K964" s="163"/>
    </row>
    <row r="965" spans="1:11" s="150" customFormat="1" ht="14.1" customHeight="1">
      <c r="C965" s="146" t="s">
        <v>300</v>
      </c>
      <c r="D965" s="151"/>
      <c r="E965" s="139"/>
      <c r="F965" s="135"/>
      <c r="G965" s="135"/>
      <c r="H965" s="135"/>
      <c r="I965" s="135"/>
      <c r="J965" s="112"/>
      <c r="K965" s="163"/>
    </row>
    <row r="966" spans="1:11" s="150" customFormat="1" ht="14.1" customHeight="1">
      <c r="C966" s="167" t="s">
        <v>112</v>
      </c>
      <c r="D966" s="151"/>
      <c r="E966" s="139"/>
      <c r="F966" s="135"/>
      <c r="G966" s="135"/>
      <c r="H966" s="135"/>
      <c r="I966" s="135"/>
      <c r="J966" s="112"/>
      <c r="K966" s="163"/>
    </row>
    <row r="967" spans="1:11" s="150" customFormat="1" ht="14.1" customHeight="1">
      <c r="A967" s="158" t="s">
        <v>1052</v>
      </c>
      <c r="B967" s="146" t="s">
        <v>1053</v>
      </c>
      <c r="C967" s="146" t="s">
        <v>1054</v>
      </c>
      <c r="D967" s="161" t="s">
        <v>79</v>
      </c>
      <c r="E967" s="162">
        <v>4</v>
      </c>
      <c r="F967" s="135">
        <v>0</v>
      </c>
      <c r="G967" s="160">
        <f t="shared" ref="G967" si="195">E967*F967</f>
        <v>0</v>
      </c>
      <c r="H967" s="135">
        <v>0</v>
      </c>
      <c r="I967" s="160">
        <f t="shared" ref="I967" si="196">E967*H967</f>
        <v>0</v>
      </c>
      <c r="J967" s="112"/>
      <c r="K967" s="163"/>
    </row>
    <row r="968" spans="1:11" s="150" customFormat="1" ht="14.1" customHeight="1">
      <c r="C968" s="146" t="s">
        <v>314</v>
      </c>
      <c r="D968" s="161"/>
      <c r="E968" s="162"/>
      <c r="F968" s="135"/>
      <c r="G968" s="160"/>
      <c r="H968" s="135"/>
      <c r="I968" s="160"/>
      <c r="J968" s="112"/>
      <c r="K968" s="163"/>
    </row>
    <row r="969" spans="1:11" s="150" customFormat="1" ht="14.1" customHeight="1">
      <c r="C969" s="146" t="s">
        <v>1055</v>
      </c>
      <c r="D969" s="161"/>
      <c r="E969" s="162"/>
      <c r="F969" s="135"/>
      <c r="G969" s="160"/>
      <c r="H969" s="135"/>
      <c r="I969" s="160"/>
      <c r="J969" s="112"/>
      <c r="K969" s="163"/>
    </row>
    <row r="970" spans="1:11" s="150" customFormat="1" ht="14.1" customHeight="1">
      <c r="A970" s="158" t="s">
        <v>1057</v>
      </c>
      <c r="B970" s="146" t="s">
        <v>1058</v>
      </c>
      <c r="C970" s="159" t="s">
        <v>1056</v>
      </c>
      <c r="D970" s="161" t="s">
        <v>79</v>
      </c>
      <c r="E970" s="162">
        <v>2</v>
      </c>
      <c r="F970" s="135">
        <v>0</v>
      </c>
      <c r="G970" s="160">
        <f>E970*F970</f>
        <v>0</v>
      </c>
      <c r="H970" s="135">
        <v>0</v>
      </c>
      <c r="I970" s="160">
        <f>E970*H970</f>
        <v>0</v>
      </c>
      <c r="J970" s="112"/>
      <c r="K970" s="163"/>
    </row>
    <row r="971" spans="1:11" s="150" customFormat="1" ht="14.1" customHeight="1">
      <c r="C971" s="146" t="s">
        <v>317</v>
      </c>
      <c r="D971" s="161"/>
      <c r="E971" s="162"/>
      <c r="F971" s="135"/>
      <c r="G971" s="160"/>
      <c r="H971" s="135"/>
      <c r="I971" s="160"/>
      <c r="J971" s="112"/>
      <c r="K971" s="163"/>
    </row>
    <row r="972" spans="1:11" s="150" customFormat="1" ht="14.1" customHeight="1">
      <c r="A972" s="158" t="s">
        <v>1059</v>
      </c>
      <c r="B972" s="146" t="s">
        <v>1060</v>
      </c>
      <c r="C972" s="159" t="s">
        <v>1061</v>
      </c>
      <c r="D972" s="161" t="s">
        <v>79</v>
      </c>
      <c r="E972" s="162">
        <v>1</v>
      </c>
      <c r="F972" s="135">
        <v>0</v>
      </c>
      <c r="G972" s="160">
        <f>E972*F972</f>
        <v>0</v>
      </c>
      <c r="H972" s="135">
        <v>0</v>
      </c>
      <c r="I972" s="160">
        <f>E972*H972</f>
        <v>0</v>
      </c>
      <c r="J972" s="112"/>
      <c r="K972" s="163"/>
    </row>
    <row r="973" spans="1:11" s="150" customFormat="1" ht="14.1" customHeight="1">
      <c r="C973" s="146" t="s">
        <v>317</v>
      </c>
      <c r="D973" s="161"/>
      <c r="E973" s="162"/>
      <c r="F973" s="135"/>
      <c r="G973" s="160"/>
      <c r="H973" s="135"/>
      <c r="I973" s="160"/>
      <c r="J973" s="112"/>
      <c r="K973" s="163"/>
    </row>
    <row r="974" spans="1:11" s="150" customFormat="1" ht="14.1" customHeight="1">
      <c r="A974" s="158" t="s">
        <v>1063</v>
      </c>
      <c r="B974" s="146" t="s">
        <v>1064</v>
      </c>
      <c r="C974" s="146" t="s">
        <v>1062</v>
      </c>
      <c r="D974" s="161" t="s">
        <v>79</v>
      </c>
      <c r="E974" s="162">
        <v>20</v>
      </c>
      <c r="F974" s="135">
        <v>0</v>
      </c>
      <c r="G974" s="160">
        <f>E974*F974</f>
        <v>0</v>
      </c>
      <c r="H974" s="135">
        <v>0</v>
      </c>
      <c r="I974" s="160">
        <f>E974*H974</f>
        <v>0</v>
      </c>
      <c r="J974" s="112"/>
      <c r="K974" s="163"/>
    </row>
    <row r="975" spans="1:11" s="150" customFormat="1" ht="14.1" customHeight="1">
      <c r="C975" s="146" t="s">
        <v>1065</v>
      </c>
    </row>
    <row r="976" spans="1:11" s="150" customFormat="1" ht="14.1" customHeight="1">
      <c r="A976" s="158" t="s">
        <v>1066</v>
      </c>
      <c r="B976" s="146" t="s">
        <v>1067</v>
      </c>
      <c r="C976" s="146" t="s">
        <v>1076</v>
      </c>
      <c r="D976" s="161" t="s">
        <v>79</v>
      </c>
      <c r="E976" s="162">
        <v>6</v>
      </c>
      <c r="F976" s="135">
        <v>0</v>
      </c>
      <c r="G976" s="160">
        <f>E976*F976</f>
        <v>0</v>
      </c>
      <c r="H976" s="135">
        <v>0</v>
      </c>
      <c r="I976" s="160">
        <f>E976*H976</f>
        <v>0</v>
      </c>
      <c r="K976" s="163"/>
    </row>
    <row r="977" spans="1:11" s="150" customFormat="1" ht="14.1" customHeight="1">
      <c r="A977" s="158" t="s">
        <v>1068</v>
      </c>
      <c r="B977" s="146" t="s">
        <v>1069</v>
      </c>
      <c r="C977" s="146" t="s">
        <v>1070</v>
      </c>
      <c r="D977" s="161" t="s">
        <v>79</v>
      </c>
      <c r="E977" s="162">
        <v>3</v>
      </c>
      <c r="F977" s="160">
        <v>0</v>
      </c>
      <c r="G977" s="135">
        <f>E977*F977</f>
        <v>0</v>
      </c>
      <c r="H977" s="160">
        <v>0</v>
      </c>
      <c r="I977" s="135">
        <f>E977*H977</f>
        <v>0</v>
      </c>
      <c r="J977" s="112"/>
      <c r="K977" s="163"/>
    </row>
    <row r="978" spans="1:11" s="150" customFormat="1" ht="14.1" customHeight="1">
      <c r="A978" s="158" t="s">
        <v>1071</v>
      </c>
      <c r="B978" s="146" t="s">
        <v>1072</v>
      </c>
      <c r="C978" s="146" t="s">
        <v>1073</v>
      </c>
      <c r="D978" s="161" t="s">
        <v>79</v>
      </c>
      <c r="E978" s="162">
        <v>6</v>
      </c>
      <c r="F978" s="160">
        <v>0</v>
      </c>
      <c r="G978" s="135">
        <f>E978*F978</f>
        <v>0</v>
      </c>
      <c r="H978" s="160">
        <v>0</v>
      </c>
      <c r="I978" s="135">
        <f>E978*H978</f>
        <v>0</v>
      </c>
      <c r="J978" s="112"/>
      <c r="K978" s="163"/>
    </row>
    <row r="979" spans="1:11" s="150" customFormat="1" ht="14.1" customHeight="1">
      <c r="A979" s="158" t="s">
        <v>1074</v>
      </c>
      <c r="B979" s="146" t="s">
        <v>1075</v>
      </c>
      <c r="C979" s="146" t="s">
        <v>398</v>
      </c>
      <c r="D979" s="161" t="s">
        <v>79</v>
      </c>
      <c r="E979" s="162">
        <v>20</v>
      </c>
      <c r="F979" s="135">
        <v>0</v>
      </c>
      <c r="G979" s="160">
        <f t="shared" ref="G979" si="197">E979*F979</f>
        <v>0</v>
      </c>
      <c r="H979" s="135">
        <v>0</v>
      </c>
      <c r="I979" s="160">
        <f t="shared" ref="I979" si="198">E979*H979</f>
        <v>0</v>
      </c>
      <c r="J979" s="112"/>
      <c r="K979" s="163"/>
    </row>
    <row r="980" spans="1:11" s="150" customFormat="1" ht="14.1" customHeight="1">
      <c r="A980" s="158"/>
      <c r="C980" s="146"/>
      <c r="D980" s="161"/>
      <c r="E980" s="162"/>
      <c r="F980" s="160"/>
      <c r="G980" s="135"/>
      <c r="H980" s="135"/>
      <c r="I980" s="135"/>
      <c r="J980" s="112"/>
      <c r="K980" s="163"/>
    </row>
    <row r="981" spans="1:11" s="150" customFormat="1" ht="14.1" customHeight="1">
      <c r="A981" s="158"/>
      <c r="B981" s="146" t="s">
        <v>1239</v>
      </c>
      <c r="C981" s="146" t="s">
        <v>141</v>
      </c>
      <c r="D981" s="151" t="s">
        <v>113</v>
      </c>
      <c r="E981" s="139">
        <v>45</v>
      </c>
      <c r="F981" s="135">
        <v>0</v>
      </c>
      <c r="G981" s="135">
        <f t="shared" ref="G981" si="199">E981*F981</f>
        <v>0</v>
      </c>
      <c r="H981" s="135">
        <v>0</v>
      </c>
      <c r="I981" s="135">
        <f>E981*H981</f>
        <v>0</v>
      </c>
      <c r="J981" s="112"/>
      <c r="K981" s="163"/>
    </row>
    <row r="982" spans="1:11" s="150" customFormat="1" ht="14.1" customHeight="1">
      <c r="A982" s="158"/>
      <c r="B982" s="146" t="s">
        <v>1240</v>
      </c>
      <c r="C982" s="146" t="s">
        <v>211</v>
      </c>
      <c r="D982" s="161" t="s">
        <v>107</v>
      </c>
      <c r="E982" s="139">
        <v>5</v>
      </c>
      <c r="F982" s="160">
        <v>0</v>
      </c>
      <c r="G982" s="160">
        <f>E982*F982</f>
        <v>0</v>
      </c>
      <c r="H982" s="135">
        <v>0</v>
      </c>
      <c r="I982" s="160">
        <f>E982*H982</f>
        <v>0</v>
      </c>
      <c r="J982" s="112"/>
      <c r="K982" s="163"/>
    </row>
    <row r="983" spans="1:11" s="150" customFormat="1" ht="14.1" customHeight="1">
      <c r="A983" s="158"/>
      <c r="C983" s="146" t="s">
        <v>147</v>
      </c>
      <c r="D983" s="161"/>
      <c r="E983" s="139"/>
      <c r="F983" s="160"/>
      <c r="G983" s="160"/>
      <c r="H983" s="160"/>
      <c r="I983" s="160"/>
      <c r="J983" s="112"/>
      <c r="K983" s="163"/>
    </row>
    <row r="984" spans="1:11" s="150" customFormat="1" ht="14.1" customHeight="1">
      <c r="A984" s="158"/>
      <c r="C984" s="147" t="s">
        <v>1236</v>
      </c>
      <c r="D984" s="145"/>
      <c r="E984" s="139"/>
      <c r="F984" s="135"/>
      <c r="G984" s="135"/>
      <c r="H984" s="135"/>
      <c r="I984" s="135"/>
      <c r="J984" s="112"/>
      <c r="K984" s="163"/>
    </row>
    <row r="985" spans="1:11" s="150" customFormat="1" ht="14.1" customHeight="1">
      <c r="A985" s="158"/>
      <c r="B985" s="146" t="s">
        <v>1241</v>
      </c>
      <c r="C985" s="159" t="s">
        <v>1233</v>
      </c>
      <c r="D985" s="161" t="s">
        <v>113</v>
      </c>
      <c r="E985" s="139">
        <v>130</v>
      </c>
      <c r="F985" s="135">
        <v>0</v>
      </c>
      <c r="G985" s="135">
        <f>E985*F985</f>
        <v>0</v>
      </c>
      <c r="H985" s="135">
        <v>0</v>
      </c>
      <c r="I985" s="160">
        <f>E985*H985</f>
        <v>0</v>
      </c>
      <c r="J985" s="112"/>
      <c r="K985" s="163"/>
    </row>
    <row r="986" spans="1:11" s="150" customFormat="1" ht="14.1" customHeight="1">
      <c r="A986" s="158"/>
      <c r="C986" s="159" t="s">
        <v>1234</v>
      </c>
      <c r="D986" s="161"/>
      <c r="E986" s="139"/>
      <c r="F986" s="160"/>
      <c r="G986" s="160"/>
      <c r="H986" s="160"/>
      <c r="I986" s="160"/>
      <c r="J986" s="112"/>
      <c r="K986" s="163"/>
    </row>
    <row r="987" spans="1:11" s="150" customFormat="1" ht="14.1" customHeight="1">
      <c r="A987" s="158"/>
      <c r="B987" s="146" t="s">
        <v>1242</v>
      </c>
      <c r="C987" s="159" t="s">
        <v>1235</v>
      </c>
      <c r="D987" s="161" t="s">
        <v>113</v>
      </c>
      <c r="E987" s="139">
        <v>520</v>
      </c>
      <c r="F987" s="135">
        <v>0</v>
      </c>
      <c r="G987" s="135">
        <f>E987*F987</f>
        <v>0</v>
      </c>
      <c r="H987" s="135">
        <v>0</v>
      </c>
      <c r="I987" s="160">
        <f>E987*H987</f>
        <v>0</v>
      </c>
      <c r="J987" s="112"/>
      <c r="K987" s="163"/>
    </row>
    <row r="988" spans="1:11" s="150" customFormat="1" ht="14.1" customHeight="1">
      <c r="A988" s="158"/>
      <c r="C988" s="159" t="s">
        <v>1129</v>
      </c>
      <c r="D988" s="161"/>
      <c r="E988" s="139"/>
      <c r="F988" s="160"/>
      <c r="G988" s="160"/>
      <c r="H988" s="160"/>
      <c r="I988" s="160"/>
      <c r="J988" s="112"/>
      <c r="K988" s="163"/>
    </row>
    <row r="989" spans="1:11" s="150" customFormat="1" ht="14.1" customHeight="1">
      <c r="A989" s="158"/>
      <c r="B989" s="146" t="s">
        <v>1243</v>
      </c>
      <c r="C989" s="146" t="s">
        <v>115</v>
      </c>
      <c r="D989" s="151" t="s">
        <v>113</v>
      </c>
      <c r="E989" s="139">
        <v>100</v>
      </c>
      <c r="F989" s="135">
        <v>0</v>
      </c>
      <c r="G989" s="135">
        <f>E989*F989</f>
        <v>0</v>
      </c>
      <c r="H989" s="135">
        <v>0</v>
      </c>
      <c r="I989" s="135">
        <f>E989*H989</f>
        <v>0</v>
      </c>
      <c r="J989" s="112"/>
      <c r="K989" s="163"/>
    </row>
    <row r="990" spans="1:11" s="150" customFormat="1" ht="14.1" customHeight="1">
      <c r="A990" s="158"/>
      <c r="C990" s="146" t="s">
        <v>96</v>
      </c>
      <c r="D990" s="151"/>
      <c r="E990" s="139"/>
      <c r="F990" s="135"/>
      <c r="G990" s="135"/>
      <c r="H990" s="135"/>
      <c r="I990" s="135"/>
      <c r="J990" s="112"/>
      <c r="K990" s="163"/>
    </row>
    <row r="991" spans="1:11" s="150" customFormat="1" ht="14.1" customHeight="1">
      <c r="A991" s="158"/>
      <c r="C991" s="146" t="s">
        <v>114</v>
      </c>
      <c r="D991" s="151"/>
      <c r="E991" s="139"/>
      <c r="F991" s="135"/>
      <c r="G991" s="135"/>
      <c r="H991" s="135"/>
      <c r="I991" s="135"/>
      <c r="J991" s="112"/>
      <c r="K991" s="163"/>
    </row>
    <row r="992" spans="1:11" s="150" customFormat="1" ht="14.1" customHeight="1">
      <c r="A992" s="158"/>
      <c r="B992" s="146" t="s">
        <v>1244</v>
      </c>
      <c r="C992" s="147" t="s">
        <v>142</v>
      </c>
      <c r="D992" s="145" t="s">
        <v>87</v>
      </c>
      <c r="E992" s="139">
        <v>36</v>
      </c>
      <c r="F992" s="135">
        <v>0</v>
      </c>
      <c r="G992" s="135">
        <f>E992*F992</f>
        <v>0</v>
      </c>
      <c r="H992" s="135">
        <v>0</v>
      </c>
      <c r="I992" s="135">
        <f>E992*H992</f>
        <v>0</v>
      </c>
      <c r="J992" s="112"/>
      <c r="K992" s="163"/>
    </row>
    <row r="993" spans="1:11" s="150" customFormat="1" ht="14.1" customHeight="1">
      <c r="A993" s="158"/>
      <c r="B993" s="146" t="s">
        <v>1245</v>
      </c>
      <c r="C993" s="147" t="s">
        <v>143</v>
      </c>
      <c r="D993" s="145" t="s">
        <v>87</v>
      </c>
      <c r="E993" s="139">
        <v>60</v>
      </c>
      <c r="F993" s="135">
        <v>0</v>
      </c>
      <c r="G993" s="135">
        <f>E993*F993</f>
        <v>0</v>
      </c>
      <c r="H993" s="135">
        <v>0</v>
      </c>
      <c r="I993" s="135">
        <f>E993*H993</f>
        <v>0</v>
      </c>
      <c r="J993" s="112"/>
      <c r="K993" s="163"/>
    </row>
    <row r="994" spans="1:11" s="150" customFormat="1" ht="14.1" customHeight="1">
      <c r="A994" s="158"/>
      <c r="B994" s="146" t="s">
        <v>1246</v>
      </c>
      <c r="C994" s="146" t="s">
        <v>146</v>
      </c>
      <c r="D994" s="151" t="s">
        <v>107</v>
      </c>
      <c r="E994" s="139">
        <v>3</v>
      </c>
      <c r="F994" s="135">
        <v>0</v>
      </c>
      <c r="G994" s="135">
        <f t="shared" ref="G994:G995" si="200">E994*F994</f>
        <v>0</v>
      </c>
      <c r="H994" s="135">
        <v>0</v>
      </c>
      <c r="I994" s="135">
        <f t="shared" ref="I994:I995" si="201">E994*H994</f>
        <v>0</v>
      </c>
      <c r="K994" s="138"/>
    </row>
    <row r="995" spans="1:11" s="150" customFormat="1" ht="14.1" customHeight="1">
      <c r="A995" s="158"/>
      <c r="B995" s="146" t="s">
        <v>1247</v>
      </c>
      <c r="C995" s="147" t="s">
        <v>1237</v>
      </c>
      <c r="D995" s="151" t="s">
        <v>113</v>
      </c>
      <c r="E995" s="139">
        <v>140</v>
      </c>
      <c r="F995" s="135">
        <v>0</v>
      </c>
      <c r="G995" s="135">
        <f t="shared" si="200"/>
        <v>0</v>
      </c>
      <c r="H995" s="135">
        <v>0</v>
      </c>
      <c r="I995" s="135">
        <f t="shared" si="201"/>
        <v>0</v>
      </c>
      <c r="J995" s="112"/>
      <c r="K995" s="163"/>
    </row>
    <row r="996" spans="1:11" s="150" customFormat="1" ht="14.1" customHeight="1">
      <c r="A996" s="158"/>
      <c r="B996" s="146"/>
      <c r="C996" s="146" t="s">
        <v>1238</v>
      </c>
      <c r="D996" s="161"/>
      <c r="E996" s="162"/>
      <c r="F996" s="160"/>
      <c r="G996" s="135"/>
      <c r="H996" s="135"/>
      <c r="I996" s="135"/>
      <c r="J996" s="112"/>
      <c r="K996" s="163"/>
    </row>
    <row r="997" spans="1:11" s="150" customFormat="1" ht="14.1" customHeight="1">
      <c r="A997" s="152"/>
      <c r="B997" s="146"/>
      <c r="C997" s="155" t="s">
        <v>1077</v>
      </c>
      <c r="D997" s="149"/>
      <c r="E997" s="139"/>
      <c r="F997" s="135"/>
      <c r="G997" s="156">
        <f>SUM(G943:G996)</f>
        <v>0</v>
      </c>
      <c r="H997" s="156"/>
      <c r="I997" s="156">
        <f>SUM(I943:I996)</f>
        <v>0</v>
      </c>
      <c r="K997" s="148"/>
    </row>
    <row r="998" spans="1:11" s="150" customFormat="1" ht="9.9" customHeight="1">
      <c r="A998" s="152"/>
      <c r="B998" s="146"/>
      <c r="C998" s="153"/>
      <c r="D998" s="149"/>
      <c r="E998" s="139"/>
      <c r="F998" s="135"/>
      <c r="G998" s="135"/>
      <c r="H998" s="135"/>
      <c r="I998" s="135"/>
      <c r="K998" s="148"/>
    </row>
    <row r="999" spans="1:11" s="113" customFormat="1" ht="5.0999999999999996" customHeight="1">
      <c r="A999" s="116"/>
      <c r="B999" s="117"/>
      <c r="C999" s="142"/>
      <c r="D999" s="117"/>
      <c r="E999" s="117"/>
      <c r="F999" s="117"/>
      <c r="G999" s="117"/>
      <c r="H999" s="117"/>
      <c r="I999" s="118"/>
      <c r="K999" s="138"/>
    </row>
    <row r="1000" spans="1:11" s="113" customFormat="1" ht="14.1" customHeight="1">
      <c r="A1000" s="119" t="s">
        <v>1079</v>
      </c>
      <c r="B1000" s="114"/>
      <c r="C1000" s="143"/>
      <c r="D1000" s="114"/>
      <c r="E1000" s="114"/>
      <c r="F1000" s="114"/>
      <c r="G1000" s="114"/>
      <c r="H1000" s="114"/>
      <c r="I1000" s="120"/>
      <c r="K1000" s="148"/>
    </row>
    <row r="1001" spans="1:11" s="113" customFormat="1" ht="5.0999999999999996" customHeight="1">
      <c r="A1001" s="121"/>
      <c r="B1001" s="115"/>
      <c r="C1001" s="141"/>
      <c r="D1001" s="115"/>
      <c r="E1001" s="115"/>
      <c r="F1001" s="115"/>
      <c r="G1001" s="115"/>
      <c r="H1001" s="115"/>
      <c r="I1001" s="122"/>
      <c r="K1001" s="148"/>
    </row>
    <row r="1002" spans="1:11" s="150" customFormat="1" ht="14.1" customHeight="1">
      <c r="A1002" s="158" t="s">
        <v>1081</v>
      </c>
      <c r="B1002" s="146" t="s">
        <v>1080</v>
      </c>
      <c r="C1002" s="146" t="s">
        <v>1083</v>
      </c>
      <c r="D1002" s="151" t="s">
        <v>79</v>
      </c>
      <c r="E1002" s="139">
        <v>2</v>
      </c>
      <c r="F1002" s="135">
        <v>0</v>
      </c>
      <c r="G1002" s="135">
        <f>E1002*F1002</f>
        <v>0</v>
      </c>
      <c r="H1002" s="135">
        <v>0</v>
      </c>
      <c r="I1002" s="135">
        <f>E1002*H1002</f>
        <v>0</v>
      </c>
      <c r="K1002" s="138"/>
    </row>
    <row r="1003" spans="1:11" s="150" customFormat="1" ht="14.1" customHeight="1">
      <c r="A1003" s="158" t="s">
        <v>1082</v>
      </c>
      <c r="B1003" s="146" t="s">
        <v>1084</v>
      </c>
      <c r="C1003" s="146" t="s">
        <v>844</v>
      </c>
      <c r="D1003" s="151" t="s">
        <v>79</v>
      </c>
      <c r="E1003" s="139">
        <v>4</v>
      </c>
      <c r="F1003" s="135">
        <v>0</v>
      </c>
      <c r="G1003" s="135">
        <f>E1003*F1003</f>
        <v>0</v>
      </c>
      <c r="H1003" s="135">
        <v>0</v>
      </c>
      <c r="I1003" s="135">
        <f>E1003*H1003</f>
        <v>0</v>
      </c>
      <c r="K1003" s="138"/>
    </row>
    <row r="1004" spans="1:11" s="150" customFormat="1" ht="14.1" customHeight="1">
      <c r="A1004" s="158" t="s">
        <v>1087</v>
      </c>
      <c r="B1004" s="146" t="s">
        <v>1085</v>
      </c>
      <c r="C1004" s="146" t="s">
        <v>1086</v>
      </c>
      <c r="D1004" s="151" t="s">
        <v>79</v>
      </c>
      <c r="E1004" s="139">
        <v>1</v>
      </c>
      <c r="F1004" s="135">
        <v>0</v>
      </c>
      <c r="G1004" s="160">
        <f t="shared" ref="G1004" si="202">E1004*F1004</f>
        <v>0</v>
      </c>
      <c r="H1004" s="135">
        <v>0</v>
      </c>
      <c r="I1004" s="160">
        <f t="shared" ref="I1004" si="203">E1004*H1004</f>
        <v>0</v>
      </c>
      <c r="K1004" s="163"/>
    </row>
    <row r="1005" spans="1:11" s="150" customFormat="1" ht="14.1" customHeight="1">
      <c r="A1005" s="158" t="s">
        <v>1089</v>
      </c>
      <c r="B1005" s="146" t="s">
        <v>1088</v>
      </c>
      <c r="C1005" s="146" t="s">
        <v>138</v>
      </c>
      <c r="D1005" s="151" t="s">
        <v>79</v>
      </c>
      <c r="E1005" s="139">
        <v>13</v>
      </c>
      <c r="F1005" s="135">
        <v>0</v>
      </c>
      <c r="G1005" s="160">
        <f>E1005*F1005</f>
        <v>0</v>
      </c>
      <c r="H1005" s="135">
        <v>0</v>
      </c>
      <c r="I1005" s="160">
        <f>E1005*H1005</f>
        <v>0</v>
      </c>
      <c r="J1005" s="112"/>
      <c r="K1005" s="163"/>
    </row>
    <row r="1006" spans="1:11" s="150" customFormat="1" ht="14.1" customHeight="1">
      <c r="A1006" s="158" t="s">
        <v>1090</v>
      </c>
      <c r="B1006" s="146" t="s">
        <v>1091</v>
      </c>
      <c r="C1006" s="146" t="s">
        <v>860</v>
      </c>
      <c r="D1006" s="151" t="s">
        <v>79</v>
      </c>
      <c r="E1006" s="139">
        <v>2</v>
      </c>
      <c r="F1006" s="135">
        <v>0</v>
      </c>
      <c r="G1006" s="160">
        <f>E1006*F1006</f>
        <v>0</v>
      </c>
      <c r="H1006" s="135">
        <v>0</v>
      </c>
      <c r="I1006" s="160">
        <f>E1006*H1006</f>
        <v>0</v>
      </c>
      <c r="K1006" s="138"/>
    </row>
    <row r="1007" spans="1:11" s="150" customFormat="1" ht="14.1" customHeight="1">
      <c r="A1007" s="158" t="s">
        <v>1092</v>
      </c>
      <c r="B1007" s="146" t="s">
        <v>1093</v>
      </c>
      <c r="C1007" s="146" t="s">
        <v>397</v>
      </c>
      <c r="D1007" s="161" t="s">
        <v>79</v>
      </c>
      <c r="E1007" s="162">
        <v>2</v>
      </c>
      <c r="F1007" s="135">
        <v>0</v>
      </c>
      <c r="G1007" s="160">
        <f t="shared" ref="G1007" si="204">E1007*F1007</f>
        <v>0</v>
      </c>
      <c r="H1007" s="135">
        <v>0</v>
      </c>
      <c r="I1007" s="160">
        <f t="shared" ref="I1007" si="205">E1007*H1007</f>
        <v>0</v>
      </c>
      <c r="J1007" s="112"/>
      <c r="K1007" s="163"/>
    </row>
    <row r="1008" spans="1:11" s="150" customFormat="1" ht="14.1" customHeight="1">
      <c r="A1008" s="158" t="s">
        <v>1094</v>
      </c>
      <c r="B1008" s="146" t="s">
        <v>1095</v>
      </c>
      <c r="C1008" s="159" t="s">
        <v>129</v>
      </c>
      <c r="D1008" s="161" t="s">
        <v>79</v>
      </c>
      <c r="E1008" s="162">
        <v>8</v>
      </c>
      <c r="F1008" s="160">
        <v>0</v>
      </c>
      <c r="G1008" s="160">
        <f>E1008*F1008</f>
        <v>0</v>
      </c>
      <c r="H1008" s="160">
        <v>0</v>
      </c>
      <c r="I1008" s="160">
        <f>E1008*H1008</f>
        <v>0</v>
      </c>
      <c r="J1008" s="112"/>
      <c r="K1008" s="163"/>
    </row>
    <row r="1009" spans="1:11" s="150" customFormat="1" ht="14.1" customHeight="1">
      <c r="A1009" s="158"/>
    </row>
    <row r="1010" spans="1:11" s="150" customFormat="1" ht="14.1" customHeight="1">
      <c r="A1010" s="158"/>
      <c r="B1010" s="146" t="s">
        <v>1248</v>
      </c>
      <c r="C1010" s="146" t="s">
        <v>211</v>
      </c>
      <c r="D1010" s="161" t="s">
        <v>107</v>
      </c>
      <c r="E1010" s="139">
        <v>1</v>
      </c>
      <c r="F1010" s="160">
        <v>0</v>
      </c>
      <c r="G1010" s="160">
        <f>E1010*F1010</f>
        <v>0</v>
      </c>
      <c r="H1010" s="160">
        <v>0</v>
      </c>
      <c r="I1010" s="160">
        <f>E1010*H1010</f>
        <v>0</v>
      </c>
      <c r="J1010" s="112"/>
      <c r="K1010" s="163"/>
    </row>
    <row r="1011" spans="1:11" s="150" customFormat="1" ht="14.1" customHeight="1">
      <c r="A1011" s="158"/>
      <c r="C1011" s="146" t="s">
        <v>147</v>
      </c>
      <c r="D1011" s="161"/>
      <c r="E1011" s="139"/>
      <c r="F1011" s="160"/>
      <c r="G1011" s="160"/>
      <c r="H1011" s="160"/>
      <c r="I1011" s="160"/>
      <c r="J1011" s="112"/>
      <c r="K1011" s="163"/>
    </row>
    <row r="1012" spans="1:11" s="150" customFormat="1" ht="14.1" customHeight="1">
      <c r="C1012" s="147" t="s">
        <v>1236</v>
      </c>
      <c r="D1012" s="145"/>
      <c r="E1012" s="139"/>
      <c r="F1012" s="135"/>
      <c r="G1012" s="135"/>
      <c r="H1012" s="135"/>
      <c r="I1012" s="135"/>
      <c r="J1012" s="112"/>
      <c r="K1012" s="163"/>
    </row>
    <row r="1013" spans="1:11" s="150" customFormat="1" ht="14.1" customHeight="1">
      <c r="B1013" s="146" t="s">
        <v>1249</v>
      </c>
      <c r="C1013" s="146" t="s">
        <v>115</v>
      </c>
      <c r="D1013" s="151" t="s">
        <v>113</v>
      </c>
      <c r="E1013" s="139">
        <v>1</v>
      </c>
      <c r="F1013" s="135">
        <v>0</v>
      </c>
      <c r="G1013" s="135">
        <f>E1013*F1013</f>
        <v>0</v>
      </c>
      <c r="H1013" s="135">
        <v>0</v>
      </c>
      <c r="I1013" s="135">
        <f>E1013*H1013</f>
        <v>0</v>
      </c>
      <c r="J1013" s="112"/>
      <c r="K1013" s="163"/>
    </row>
    <row r="1014" spans="1:11" s="150" customFormat="1" ht="14.1" customHeight="1">
      <c r="C1014" s="146" t="s">
        <v>96</v>
      </c>
      <c r="D1014" s="151"/>
      <c r="E1014" s="139"/>
      <c r="F1014" s="135"/>
      <c r="G1014" s="135"/>
      <c r="H1014" s="135"/>
      <c r="I1014" s="135"/>
      <c r="J1014" s="112"/>
      <c r="K1014" s="163"/>
    </row>
    <row r="1015" spans="1:11" s="150" customFormat="1" ht="14.1" customHeight="1">
      <c r="C1015" s="146" t="s">
        <v>114</v>
      </c>
      <c r="D1015" s="151"/>
      <c r="E1015" s="139"/>
      <c r="F1015" s="135"/>
      <c r="G1015" s="135"/>
      <c r="H1015" s="135"/>
      <c r="I1015" s="135"/>
      <c r="J1015" s="112"/>
      <c r="K1015" s="163"/>
    </row>
    <row r="1016" spans="1:11" s="150" customFormat="1" ht="14.1" customHeight="1">
      <c r="B1016" s="146" t="s">
        <v>1250</v>
      </c>
      <c r="C1016" s="147" t="s">
        <v>143</v>
      </c>
      <c r="D1016" s="145" t="s">
        <v>87</v>
      </c>
      <c r="E1016" s="139">
        <v>6</v>
      </c>
      <c r="F1016" s="135">
        <v>0</v>
      </c>
      <c r="G1016" s="135">
        <f t="shared" ref="G1016" si="206">E1016*F1016</f>
        <v>0</v>
      </c>
      <c r="H1016" s="135">
        <v>0</v>
      </c>
      <c r="I1016" s="135">
        <f t="shared" ref="I1016" si="207">E1016*H1016</f>
        <v>0</v>
      </c>
      <c r="J1016" s="112"/>
      <c r="K1016" s="163"/>
    </row>
    <row r="1017" spans="1:11" s="150" customFormat="1" ht="14.1" customHeight="1">
      <c r="B1017" s="146" t="s">
        <v>1251</v>
      </c>
      <c r="C1017" s="147" t="s">
        <v>144</v>
      </c>
      <c r="D1017" s="145" t="s">
        <v>87</v>
      </c>
      <c r="E1017" s="139">
        <v>21</v>
      </c>
      <c r="F1017" s="135">
        <v>0</v>
      </c>
      <c r="G1017" s="135">
        <f t="shared" ref="G1017" si="208">E1017*F1017</f>
        <v>0</v>
      </c>
      <c r="H1017" s="135">
        <v>0</v>
      </c>
      <c r="I1017" s="135">
        <f t="shared" ref="I1017" si="209">E1017*H1017</f>
        <v>0</v>
      </c>
      <c r="J1017" s="112"/>
      <c r="K1017" s="163"/>
    </row>
    <row r="1018" spans="1:11" s="150" customFormat="1" ht="14.1" customHeight="1">
      <c r="B1018" s="146" t="s">
        <v>1252</v>
      </c>
      <c r="C1018" s="147" t="s">
        <v>124</v>
      </c>
      <c r="D1018" s="145" t="s">
        <v>87</v>
      </c>
      <c r="E1018" s="139">
        <v>21</v>
      </c>
      <c r="F1018" s="135">
        <v>0</v>
      </c>
      <c r="G1018" s="135">
        <f t="shared" ref="G1018:G1019" si="210">E1018*F1018</f>
        <v>0</v>
      </c>
      <c r="H1018" s="135">
        <v>0</v>
      </c>
      <c r="I1018" s="135">
        <f t="shared" ref="I1018:I1019" si="211">E1018*H1018</f>
        <v>0</v>
      </c>
      <c r="J1018" s="112"/>
      <c r="K1018" s="163"/>
    </row>
    <row r="1019" spans="1:11" s="150" customFormat="1" ht="14.1" customHeight="1">
      <c r="A1019" s="158"/>
      <c r="B1019" s="146" t="s">
        <v>1253</v>
      </c>
      <c r="C1019" s="146" t="s">
        <v>187</v>
      </c>
      <c r="D1019" s="161" t="s">
        <v>107</v>
      </c>
      <c r="E1019" s="162">
        <v>2</v>
      </c>
      <c r="F1019" s="160">
        <v>0</v>
      </c>
      <c r="G1019" s="135">
        <f t="shared" si="210"/>
        <v>0</v>
      </c>
      <c r="H1019" s="160">
        <v>0</v>
      </c>
      <c r="I1019" s="135">
        <f t="shared" si="211"/>
        <v>0</v>
      </c>
      <c r="J1019" s="112"/>
      <c r="K1019" s="163"/>
    </row>
    <row r="1020" spans="1:11" s="150" customFormat="1" ht="14.1" customHeight="1">
      <c r="A1020" s="152"/>
      <c r="B1020" s="146"/>
      <c r="C1020" s="155" t="s">
        <v>1078</v>
      </c>
      <c r="D1020" s="149"/>
      <c r="E1020" s="139"/>
      <c r="F1020" s="135"/>
      <c r="G1020" s="156">
        <f>SUM(G1002:G1019)</f>
        <v>0</v>
      </c>
      <c r="H1020" s="156"/>
      <c r="I1020" s="156">
        <f>SUM(I1002:I1019)</f>
        <v>0</v>
      </c>
      <c r="K1020" s="148"/>
    </row>
    <row r="1021" spans="1:11" s="150" customFormat="1" ht="9.9" customHeight="1">
      <c r="A1021" s="152"/>
      <c r="B1021" s="146"/>
      <c r="C1021" s="153"/>
      <c r="D1021" s="149"/>
      <c r="E1021" s="139"/>
      <c r="F1021" s="135"/>
      <c r="G1021" s="135"/>
      <c r="H1021" s="135"/>
      <c r="I1021" s="135"/>
      <c r="K1021" s="148"/>
    </row>
    <row r="1022" spans="1:11" s="113" customFormat="1" ht="5.0999999999999996" customHeight="1">
      <c r="A1022" s="116"/>
      <c r="B1022" s="117"/>
      <c r="C1022" s="142"/>
      <c r="D1022" s="117"/>
      <c r="E1022" s="117"/>
      <c r="F1022" s="117"/>
      <c r="G1022" s="117"/>
      <c r="H1022" s="117"/>
      <c r="I1022" s="118"/>
      <c r="K1022" s="138"/>
    </row>
    <row r="1023" spans="1:11" s="113" customFormat="1" ht="14.1" customHeight="1">
      <c r="A1023" s="119" t="s">
        <v>1096</v>
      </c>
      <c r="B1023" s="114"/>
      <c r="C1023" s="143"/>
      <c r="D1023" s="114"/>
      <c r="E1023" s="114"/>
      <c r="F1023" s="114"/>
      <c r="G1023" s="114"/>
      <c r="H1023" s="114"/>
      <c r="I1023" s="120"/>
      <c r="K1023" s="148"/>
    </row>
    <row r="1024" spans="1:11" s="113" customFormat="1" ht="5.0999999999999996" customHeight="1">
      <c r="A1024" s="121"/>
      <c r="B1024" s="115"/>
      <c r="C1024" s="141"/>
      <c r="D1024" s="115"/>
      <c r="E1024" s="115"/>
      <c r="F1024" s="115"/>
      <c r="G1024" s="115"/>
      <c r="H1024" s="115"/>
      <c r="I1024" s="122"/>
      <c r="K1024" s="148"/>
    </row>
    <row r="1025" spans="1:11" s="150" customFormat="1" ht="14.1" customHeight="1">
      <c r="A1025" s="158" t="s">
        <v>1098</v>
      </c>
      <c r="B1025" s="146" t="s">
        <v>1097</v>
      </c>
      <c r="C1025" s="146" t="s">
        <v>1099</v>
      </c>
      <c r="D1025" s="151" t="s">
        <v>79</v>
      </c>
      <c r="E1025" s="139">
        <v>2</v>
      </c>
      <c r="F1025" s="135">
        <v>0</v>
      </c>
      <c r="G1025" s="135">
        <f>E1025*F1025</f>
        <v>0</v>
      </c>
      <c r="H1025" s="135">
        <v>0</v>
      </c>
      <c r="I1025" s="135">
        <f>E1025*H1025</f>
        <v>0</v>
      </c>
      <c r="J1025" s="112"/>
      <c r="K1025" s="163"/>
    </row>
    <row r="1026" spans="1:11" s="150" customFormat="1" ht="14.1" customHeight="1">
      <c r="C1026" s="146" t="s">
        <v>845</v>
      </c>
      <c r="D1026" s="151"/>
      <c r="E1026" s="139"/>
      <c r="F1026" s="135"/>
      <c r="G1026" s="135"/>
      <c r="H1026" s="135"/>
      <c r="I1026" s="135"/>
      <c r="J1026" s="112"/>
      <c r="K1026" s="163"/>
    </row>
    <row r="1027" spans="1:11" s="150" customFormat="1" ht="14.1" customHeight="1">
      <c r="A1027" s="158"/>
      <c r="B1027" s="146"/>
      <c r="C1027" s="146" t="s">
        <v>846</v>
      </c>
      <c r="D1027" s="151"/>
      <c r="E1027" s="139"/>
      <c r="F1027" s="135"/>
      <c r="G1027" s="135"/>
      <c r="H1027" s="135"/>
      <c r="I1027" s="135"/>
      <c r="J1027" s="112"/>
      <c r="K1027" s="163"/>
    </row>
    <row r="1028" spans="1:11" s="150" customFormat="1" ht="14.1" customHeight="1">
      <c r="A1028" s="158" t="s">
        <v>1100</v>
      </c>
      <c r="B1028" s="146" t="s">
        <v>1101</v>
      </c>
      <c r="C1028" s="146" t="s">
        <v>1102</v>
      </c>
      <c r="D1028" s="151" t="s">
        <v>79</v>
      </c>
      <c r="E1028" s="139">
        <v>1</v>
      </c>
      <c r="F1028" s="135">
        <v>0</v>
      </c>
      <c r="G1028" s="160">
        <f t="shared" ref="G1028" si="212">E1028*F1028</f>
        <v>0</v>
      </c>
      <c r="H1028" s="160">
        <v>0</v>
      </c>
      <c r="I1028" s="160">
        <f t="shared" ref="I1028" si="213">E1028*H1028</f>
        <v>0</v>
      </c>
      <c r="K1028" s="138"/>
    </row>
    <row r="1029" spans="1:11" s="150" customFormat="1" ht="14.1" customHeight="1">
      <c r="A1029" s="158"/>
      <c r="C1029" s="146"/>
      <c r="D1029" s="151"/>
      <c r="E1029" s="139"/>
      <c r="F1029" s="135"/>
      <c r="G1029" s="135"/>
      <c r="H1029" s="135"/>
      <c r="I1029" s="135"/>
      <c r="K1029" s="138"/>
    </row>
    <row r="1030" spans="1:11" s="150" customFormat="1" ht="14.1" customHeight="1">
      <c r="A1030" s="158"/>
      <c r="B1030" s="146" t="s">
        <v>1255</v>
      </c>
      <c r="C1030" s="146" t="s">
        <v>140</v>
      </c>
      <c r="D1030" s="151" t="s">
        <v>113</v>
      </c>
      <c r="E1030" s="139">
        <v>1</v>
      </c>
      <c r="F1030" s="135">
        <v>0</v>
      </c>
      <c r="G1030" s="135">
        <f>E1030*F1030</f>
        <v>0</v>
      </c>
      <c r="H1030" s="135">
        <v>0</v>
      </c>
      <c r="I1030" s="135">
        <f>E1030*H1030</f>
        <v>0</v>
      </c>
      <c r="J1030" s="112"/>
      <c r="K1030" s="163"/>
    </row>
    <row r="1031" spans="1:11" s="150" customFormat="1" ht="14.1" customHeight="1">
      <c r="A1031" s="158"/>
      <c r="C1031" s="146" t="s">
        <v>96</v>
      </c>
      <c r="D1031" s="151"/>
      <c r="E1031" s="139"/>
      <c r="F1031" s="135"/>
      <c r="G1031" s="135"/>
      <c r="H1031" s="135"/>
      <c r="I1031" s="135"/>
      <c r="J1031" s="112"/>
      <c r="K1031" s="163"/>
    </row>
    <row r="1032" spans="1:11" s="150" customFormat="1" ht="14.1" customHeight="1">
      <c r="C1032" s="146" t="s">
        <v>114</v>
      </c>
      <c r="D1032" s="151"/>
      <c r="E1032" s="139"/>
      <c r="F1032" s="135"/>
      <c r="G1032" s="135"/>
      <c r="H1032" s="135"/>
      <c r="I1032" s="135"/>
      <c r="J1032" s="112"/>
      <c r="K1032" s="163"/>
    </row>
    <row r="1033" spans="1:11" s="150" customFormat="1" ht="14.1" customHeight="1">
      <c r="B1033" s="146" t="s">
        <v>1256</v>
      </c>
      <c r="C1033" s="147" t="s">
        <v>125</v>
      </c>
      <c r="D1033" s="145" t="s">
        <v>87</v>
      </c>
      <c r="E1033" s="139">
        <v>3</v>
      </c>
      <c r="F1033" s="135">
        <v>0</v>
      </c>
      <c r="G1033" s="135">
        <f t="shared" ref="G1033:G1034" si="214">E1033*F1033</f>
        <v>0</v>
      </c>
      <c r="H1033" s="135">
        <v>0</v>
      </c>
      <c r="I1033" s="135">
        <f t="shared" ref="I1033:I1034" si="215">E1033*H1033</f>
        <v>0</v>
      </c>
    </row>
    <row r="1034" spans="1:11" s="150" customFormat="1" ht="14.1" customHeight="1">
      <c r="A1034" s="158"/>
      <c r="B1034" s="146" t="s">
        <v>1257</v>
      </c>
      <c r="C1034" s="146" t="s">
        <v>126</v>
      </c>
      <c r="D1034" s="161" t="s">
        <v>107</v>
      </c>
      <c r="E1034" s="162">
        <v>1</v>
      </c>
      <c r="F1034" s="160">
        <v>0</v>
      </c>
      <c r="G1034" s="135">
        <f t="shared" si="214"/>
        <v>0</v>
      </c>
      <c r="H1034" s="135">
        <v>0</v>
      </c>
      <c r="I1034" s="135">
        <f t="shared" si="215"/>
        <v>0</v>
      </c>
      <c r="J1034" s="112"/>
      <c r="K1034" s="163"/>
    </row>
    <row r="1035" spans="1:11" s="150" customFormat="1" ht="14.1" customHeight="1">
      <c r="A1035" s="158"/>
      <c r="B1035" s="146" t="s">
        <v>1258</v>
      </c>
      <c r="C1035" s="146" t="s">
        <v>1254</v>
      </c>
      <c r="D1035" s="145" t="s">
        <v>79</v>
      </c>
      <c r="E1035" s="139">
        <v>1</v>
      </c>
      <c r="F1035" s="135">
        <v>0</v>
      </c>
      <c r="G1035" s="160">
        <f>E1035*F1035</f>
        <v>0</v>
      </c>
      <c r="H1035" s="160">
        <v>0</v>
      </c>
      <c r="I1035" s="160">
        <f>E1035*H1035</f>
        <v>0</v>
      </c>
      <c r="J1035" s="112"/>
      <c r="K1035" s="163"/>
    </row>
    <row r="1036" spans="1:11" s="150" customFormat="1" ht="14.1" customHeight="1">
      <c r="A1036" s="152"/>
      <c r="B1036" s="146"/>
      <c r="C1036" s="155" t="s">
        <v>1103</v>
      </c>
      <c r="D1036" s="149"/>
      <c r="E1036" s="139"/>
      <c r="F1036" s="135"/>
      <c r="G1036" s="156">
        <f>SUM(G1025:G1035)</f>
        <v>0</v>
      </c>
      <c r="H1036" s="156"/>
      <c r="I1036" s="156">
        <f>SUM(I1025:I1035)</f>
        <v>0</v>
      </c>
      <c r="K1036" s="148"/>
    </row>
    <row r="1037" spans="1:11" s="150" customFormat="1" ht="9.9" customHeight="1">
      <c r="A1037" s="152"/>
      <c r="B1037" s="146"/>
      <c r="C1037" s="153"/>
      <c r="D1037" s="149"/>
      <c r="E1037" s="139"/>
      <c r="F1037" s="135"/>
      <c r="G1037" s="135"/>
      <c r="H1037" s="135"/>
      <c r="I1037" s="135"/>
      <c r="K1037" s="148"/>
    </row>
    <row r="1038" spans="1:11" s="113" customFormat="1" ht="5.0999999999999996" customHeight="1">
      <c r="A1038" s="116"/>
      <c r="B1038" s="117"/>
      <c r="C1038" s="142"/>
      <c r="D1038" s="117"/>
      <c r="E1038" s="117"/>
      <c r="F1038" s="117"/>
      <c r="G1038" s="117"/>
      <c r="H1038" s="117"/>
      <c r="I1038" s="118"/>
      <c r="K1038" s="138"/>
    </row>
    <row r="1039" spans="1:11" s="113" customFormat="1" ht="14.1" customHeight="1">
      <c r="A1039" s="119" t="s">
        <v>1104</v>
      </c>
      <c r="B1039" s="114"/>
      <c r="C1039" s="143"/>
      <c r="D1039" s="114"/>
      <c r="E1039" s="114"/>
      <c r="F1039" s="114"/>
      <c r="G1039" s="114"/>
      <c r="H1039" s="114"/>
      <c r="I1039" s="120"/>
      <c r="K1039" s="148"/>
    </row>
    <row r="1040" spans="1:11" s="113" customFormat="1" ht="5.0999999999999996" customHeight="1">
      <c r="A1040" s="121"/>
      <c r="B1040" s="115"/>
      <c r="C1040" s="141"/>
      <c r="D1040" s="115"/>
      <c r="E1040" s="115"/>
      <c r="F1040" s="115"/>
      <c r="G1040" s="115"/>
      <c r="H1040" s="115"/>
      <c r="I1040" s="122"/>
      <c r="K1040" s="148"/>
    </row>
    <row r="1041" spans="1:11" s="150" customFormat="1" ht="14.1" customHeight="1">
      <c r="A1041" s="158" t="s">
        <v>1105</v>
      </c>
      <c r="B1041" s="146" t="s">
        <v>1106</v>
      </c>
      <c r="C1041" s="146" t="s">
        <v>1111</v>
      </c>
      <c r="D1041" s="151" t="s">
        <v>79</v>
      </c>
      <c r="E1041" s="139">
        <v>4</v>
      </c>
      <c r="F1041" s="135">
        <v>0</v>
      </c>
      <c r="G1041" s="135">
        <f>E1041*F1041</f>
        <v>0</v>
      </c>
      <c r="H1041" s="135">
        <v>0</v>
      </c>
      <c r="I1041" s="135">
        <f>E1041*H1041</f>
        <v>0</v>
      </c>
      <c r="J1041" s="112"/>
      <c r="K1041" s="163"/>
    </row>
    <row r="1042" spans="1:11" s="150" customFormat="1" ht="14.1" customHeight="1">
      <c r="A1042" s="158" t="s">
        <v>1113</v>
      </c>
      <c r="B1042" s="146" t="s">
        <v>1112</v>
      </c>
      <c r="C1042" s="146" t="s">
        <v>1115</v>
      </c>
      <c r="D1042" s="151" t="s">
        <v>79</v>
      </c>
      <c r="E1042" s="139">
        <v>4</v>
      </c>
      <c r="F1042" s="135"/>
      <c r="G1042" s="135"/>
      <c r="H1042" s="135">
        <v>0</v>
      </c>
      <c r="I1042" s="135">
        <f>E1042*H1042</f>
        <v>0</v>
      </c>
      <c r="J1042" s="112"/>
      <c r="K1042" s="163"/>
    </row>
    <row r="1043" spans="1:11" s="150" customFormat="1" ht="14.1" customHeight="1">
      <c r="A1043" s="158" t="s">
        <v>1116</v>
      </c>
      <c r="B1043" s="146" t="s">
        <v>1114</v>
      </c>
      <c r="C1043" s="146" t="s">
        <v>1117</v>
      </c>
      <c r="D1043" s="151" t="s">
        <v>79</v>
      </c>
      <c r="E1043" s="139">
        <v>32</v>
      </c>
      <c r="F1043" s="135">
        <v>0</v>
      </c>
      <c r="G1043" s="135">
        <f>E1043*F1043</f>
        <v>0</v>
      </c>
      <c r="H1043" s="135">
        <v>0</v>
      </c>
      <c r="I1043" s="135">
        <f>E1043*H1043</f>
        <v>0</v>
      </c>
      <c r="J1043" s="112"/>
      <c r="K1043" s="163"/>
    </row>
    <row r="1044" spans="1:11" s="150" customFormat="1" ht="14.1" customHeight="1">
      <c r="A1044" s="158" t="s">
        <v>1119</v>
      </c>
      <c r="B1044" s="146" t="s">
        <v>1118</v>
      </c>
      <c r="C1044" s="146" t="s">
        <v>1120</v>
      </c>
      <c r="D1044" s="151" t="s">
        <v>87</v>
      </c>
      <c r="E1044" s="139">
        <v>32</v>
      </c>
      <c r="F1044" s="135">
        <v>0</v>
      </c>
      <c r="G1044" s="135">
        <f>E1044*F1044</f>
        <v>0</v>
      </c>
      <c r="H1044" s="135">
        <v>0</v>
      </c>
      <c r="I1044" s="135">
        <f>E1044*H1044</f>
        <v>0</v>
      </c>
      <c r="K1044" s="138"/>
    </row>
    <row r="1045" spans="1:11" s="150" customFormat="1" ht="14.1" customHeight="1">
      <c r="A1045" s="152"/>
      <c r="B1045" s="146"/>
      <c r="C1045" s="155" t="s">
        <v>1107</v>
      </c>
      <c r="D1045" s="149"/>
      <c r="E1045" s="139"/>
      <c r="F1045" s="135"/>
      <c r="G1045" s="156">
        <f>SUM(G1041:G1044)</f>
        <v>0</v>
      </c>
      <c r="H1045" s="156"/>
      <c r="I1045" s="156">
        <f>SUM(I1041:I1044)</f>
        <v>0</v>
      </c>
      <c r="K1045" s="148"/>
    </row>
    <row r="1046" spans="1:11" s="150" customFormat="1" ht="9.9" customHeight="1">
      <c r="A1046" s="179"/>
      <c r="B1046" s="180"/>
      <c r="C1046" s="181"/>
      <c r="D1046" s="182"/>
      <c r="E1046" s="183"/>
      <c r="F1046" s="184"/>
      <c r="G1046" s="184"/>
      <c r="H1046" s="184"/>
      <c r="I1046" s="184"/>
      <c r="K1046" s="148"/>
    </row>
    <row r="1047" spans="1:11" ht="9.6" customHeight="1"/>
  </sheetData>
  <mergeCells count="1">
    <mergeCell ref="A1:I1"/>
  </mergeCells>
  <printOptions horizontalCentered="1"/>
  <pageMargins left="0.31496062992125984" right="0.31496062992125984" top="0.19685039370078741" bottom="0.31496062992125984" header="0" footer="0.11811023622047245"/>
  <pageSetup paperSize="9" orientation="landscape" horizontalDpi="4294967293" r:id="rId1"/>
  <headerFooter>
    <oddFooter>&amp;L&amp;"Arial,Obyčejné"&amp;8Vypracoval: Roman Michoněk&amp;C&amp;"Arial,Obyčejné"&amp;8Strana &amp;P/&amp;N&amp;R&amp;"Arial,Obyčejné"&amp;8Datum: 01/2023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</vt:lpstr>
      <vt:lpstr>Rekapitulace</vt:lpstr>
      <vt:lpstr>Položkový rozpočet</vt:lpstr>
      <vt:lpstr>'Položkový rozpočet'!Názvy_tisku</vt:lpstr>
      <vt:lpstr>Rekapitulace!Názvy_tisku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2023-03-30T10:31:15Z</cp:lastPrinted>
  <dcterms:created xsi:type="dcterms:W3CDTF">2012-11-08T08:08:09Z</dcterms:created>
  <dcterms:modified xsi:type="dcterms:W3CDTF">2023-03-31T12:14:22Z</dcterms:modified>
</cp:coreProperties>
</file>