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827"/>
  <workbookPr showInkAnnotation="0" codeName="ThisWorkbook"/>
  <mc:AlternateContent xmlns:mc="http://schemas.openxmlformats.org/markup-compatibility/2006">
    <mc:Choice Requires="x15">
      <x15ac:absPath xmlns:x15ac="http://schemas.microsoft.com/office/spreadsheetml/2010/11/ac" url="\\or00000ovant011\Soutez OVA\Doplnění závor P7871 v km 27,441 Hlučín-Opava\Soupis prací\"/>
    </mc:Choice>
  </mc:AlternateContent>
  <xr:revisionPtr revIDLastSave="0" documentId="13_ncr:1_{BD223B6C-968A-4956-98E4-F8408F1F56E2}" xr6:coauthVersionLast="47" xr6:coauthVersionMax="47" xr10:uidLastSave="{00000000-0000-0000-0000-000000000000}"/>
  <bookViews>
    <workbookView xWindow="33330" yWindow="600" windowWidth="21600" windowHeight="14655" xr2:uid="{00000000-000D-0000-FFFF-FFFF00000000}"/>
  </bookViews>
  <sheets>
    <sheet name="SO 98-98" sheetId="1" r:id="rId1"/>
    <sheet name="Kategorie monitoringu" sheetId="3" r:id="rId2"/>
    <sheet name="hide" sheetId="4" state="hidden" r:id="rId3"/>
  </sheets>
  <definedNames>
    <definedName name="_xlnm._FilterDatabase" localSheetId="2" hidden="1">hide!$A$1:$L$4</definedName>
    <definedName name="_xlnm._FilterDatabase" localSheetId="1" hidden="1">'Kategorie monitoringu'!$A$1:$A$26</definedName>
    <definedName name="_xlnm._FilterDatabase" localSheetId="0" hidden="1">'SO 98-98'!$A$12:$L$12</definedName>
    <definedName name="_xlnm.Print_Titles" localSheetId="0">'SO 98-98'!$9:$12</definedName>
    <definedName name="_xlnm.Print_Area" localSheetId="0">'SO 98-98'!$A$1:$L$38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34" i="1" l="1"/>
  <c r="J34" i="1"/>
  <c r="L30" i="1"/>
  <c r="J30" i="1"/>
  <c r="L26" i="1"/>
  <c r="J26" i="1"/>
  <c r="L22" i="1"/>
  <c r="J22" i="1"/>
  <c r="L18" i="1"/>
  <c r="J18" i="1"/>
  <c r="F4" i="1"/>
  <c r="J14" i="1" l="1"/>
  <c r="J1" i="4"/>
  <c r="B14" i="1" l="1"/>
  <c r="L14" i="1"/>
  <c r="L38" i="1" s="1"/>
  <c r="B18" i="1" l="1"/>
  <c r="L1" i="4"/>
  <c r="B22" i="1" l="1"/>
  <c r="L9" i="1"/>
  <c r="B9" i="1"/>
  <c r="B26" i="1" l="1"/>
  <c r="B30" i="1"/>
  <c r="B34" i="1" s="1"/>
  <c r="K2" i="1" s="1"/>
  <c r="L1" i="1"/>
  <c r="K9" i="1" l="1"/>
  <c r="F5"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000-00000100000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shapeId="0" xr:uid="{00000000-0006-0000-0000-000002000000}">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shapeId="0" xr:uid="{00000000-0006-0000-0000-00000300000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shapeId="0" xr:uid="{00000000-0006-0000-0000-00000400000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D.1.1      Zabezpečovací zařízení
D.1.2      Sdělovací zařízení
D.1.3      Silnoproudá technologie včetně DŘT
D.1.4      Ostatní technologická zařízení
D.2.1.1.0  Kolejový svršek 
D.2.1.1 .1 Kolejový spodek 
D.2.1.2  Nástupiště
D.2.1.3  Přejezdy a přechody
D.2.1.4  Mosty, propustky, zdi
D.2.1.5  Ostatní inženýrské objekty
D.2.1.6  Potrubní vedení
D.2.1.7  Tunely
D.2.1.8  Pozemní komunikace
D.2.1.9  Kabelovody, kolektory
D.2.1.10 Protihlukové objekty
D.2.2.1  Pozemní stavební objekty budov
D.2.2.2  Zastřešení nástupišť, přístřešky na nástupištích
D.2.2.3  Individuální protihluková opatření
D.2.2.4  Orientační systém
D.2.2.5  Demolice
D.2.2.6  Drobná architektura a oplocení
D.2.3.1  Trakční vedení
D.2.3.2  Napájecí stanice - stavební část
D.2.3.3  Spínací stanice - stavební část
D.2.3.4  Ohřev výhybek (elektrický, plynový)
D.2.3.5  Elektrické předtápěcí zařízení
D.2.3.6  Rozvody VN, NN, osvětlení a dálkové ovládání odpojovačů
D.2.3.7  Ukolejnění kovových konstrukcí
D.2.3.8  Vnější uzemnění
D.2.3.9  Ostatní kabelizace
D.2.4.1  Příprava území a kácení
D.2.4.2  Náhradní výsadba
D.2.4.3  Zabezpečení veřejných zájmů
D.9.8      SO 98-98 – Všeobecný objekt 
D.9.9     SO 90-90 – Odpady</t>
        </r>
      </text>
    </comment>
    <comment ref="I4" authorId="0" shapeId="0" xr:uid="{00000000-0006-0000-0000-00000500000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00000000-0006-0000-0000-000006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000-000007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000-00000800000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shapeId="0" xr:uid="{00000000-0006-0000-0000-00000900000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shapeId="0" xr:uid="{00000000-0006-0000-0000-00000A00000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00000000-0006-0000-0000-00000B00000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shodným třídícím kódem zařazen v jednom Díle víckrát bude pro účely následného zpracování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00000000-0006-0000-0000-00000C00000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cenové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00000000-0006-0000-0000-00000D000000}">
      <text>
        <r>
          <rPr>
            <b/>
            <sz val="9"/>
            <color indexed="81"/>
            <rFont val="Arial"/>
            <family val="2"/>
            <charset val="238"/>
          </rPr>
          <t>Množství</t>
        </r>
        <r>
          <rPr>
            <sz val="9"/>
            <color indexed="81"/>
            <rFont val="Arial"/>
            <family val="2"/>
            <charset val="238"/>
          </rPr>
          <t xml:space="preserve"> v položce bude zaokrouhleno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00000000-0006-0000-0000-00000E000000}">
      <text>
        <r>
          <rPr>
            <b/>
            <sz val="9"/>
            <color indexed="81"/>
            <rFont val="Arial"/>
            <family val="2"/>
            <charset val="238"/>
          </rPr>
          <t>Jednotková cena</t>
        </r>
        <r>
          <rPr>
            <sz val="9"/>
            <color indexed="81"/>
            <rFont val="Arial"/>
            <family val="2"/>
            <charset val="238"/>
          </rPr>
          <t xml:space="preserve"> bude zaokrouhlená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shapeId="0" xr:uid="{00000000-0006-0000-0000-00000F00000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shapeId="0" xr:uid="{00000000-0006-0000-0000-00001000000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shapeId="0" xr:uid="{00000000-0006-0000-0000-000011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xr:uid="{00000000-0006-0000-0000-00001200000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<sst xmlns="http://schemas.openxmlformats.org/spreadsheetml/2006/main" count="176" uniqueCount="142">
  <si>
    <t>Kód položky</t>
  </si>
  <si>
    <t>Varianta</t>
  </si>
  <si>
    <t>MJ</t>
  </si>
  <si>
    <t>Množství</t>
  </si>
  <si>
    <t>Cena</t>
  </si>
  <si>
    <t>Celkem</t>
  </si>
  <si>
    <t>PP</t>
  </si>
  <si>
    <t>P</t>
  </si>
  <si>
    <t>VV</t>
  </si>
  <si>
    <t>TS</t>
  </si>
  <si>
    <t>Stavba:</t>
  </si>
  <si>
    <t>Poř. číslo</t>
  </si>
  <si>
    <t>Cenová soustava</t>
  </si>
  <si>
    <t>Jednotková hmotnost</t>
  </si>
  <si>
    <t>Celková hmotnost</t>
  </si>
  <si>
    <t>Jednotková</t>
  </si>
  <si>
    <t>Datum zpracování:</t>
  </si>
  <si>
    <t>Zpracovatel:</t>
  </si>
  <si>
    <t>Majetek:</t>
  </si>
  <si>
    <t>Kategorie monitoringu:</t>
  </si>
  <si>
    <t>Díl:</t>
  </si>
  <si>
    <t>Saoučet za díl:</t>
  </si>
  <si>
    <t>ISPROFIN:</t>
  </si>
  <si>
    <t>Označení (S-kód):</t>
  </si>
  <si>
    <t>Zahájení realizace SO/PS:</t>
  </si>
  <si>
    <t>Ukončení realizace SO/PS.</t>
  </si>
  <si>
    <t>Cenová úroveň:</t>
  </si>
  <si>
    <t>CELKEM:</t>
  </si>
  <si>
    <t>Stupeň dokumentace:</t>
  </si>
  <si>
    <t>Klasifikace SO/PS:</t>
  </si>
  <si>
    <t>Název položky/dílu</t>
  </si>
  <si>
    <t>D</t>
  </si>
  <si>
    <t>SO/PS:</t>
  </si>
  <si>
    <t>SOUPIS PRACÍ / ROZPOČET</t>
  </si>
  <si>
    <t>W</t>
  </si>
  <si>
    <t>D.1.1</t>
  </si>
  <si>
    <t>D.1.2</t>
  </si>
  <si>
    <t>D.1.3</t>
  </si>
  <si>
    <t>D.1.4</t>
  </si>
  <si>
    <t>D.2.1.2</t>
  </si>
  <si>
    <t xml:space="preserve"> Nástupiště</t>
  </si>
  <si>
    <t>D.2.1.3</t>
  </si>
  <si>
    <t xml:space="preserve"> Přejezdy a přechody</t>
  </si>
  <si>
    <t>D.2.1.4</t>
  </si>
  <si>
    <t xml:space="preserve"> Mosty, propustky, zdi</t>
  </si>
  <si>
    <t>D.2.1.5</t>
  </si>
  <si>
    <t xml:space="preserve"> Ostatní inženýrské objekty</t>
  </si>
  <si>
    <t>D.2.1.6</t>
  </si>
  <si>
    <t xml:space="preserve"> Potrubní vedení</t>
  </si>
  <si>
    <t>D.2.1.7</t>
  </si>
  <si>
    <t xml:space="preserve"> Tunely</t>
  </si>
  <si>
    <t>D.2.1.8</t>
  </si>
  <si>
    <t xml:space="preserve"> Pozemní komunikace</t>
  </si>
  <si>
    <t>D.2.1.9</t>
  </si>
  <si>
    <t xml:space="preserve"> Kabelovody, kolektory</t>
  </si>
  <si>
    <t>D.2.2.1</t>
  </si>
  <si>
    <t xml:space="preserve"> Pozemní stavební objekty budov</t>
  </si>
  <si>
    <t>D.2.2.2</t>
  </si>
  <si>
    <t xml:space="preserve"> Zastřešení nástupišť, přístřešky na nástupištích</t>
  </si>
  <si>
    <t>D.2.2.3</t>
  </si>
  <si>
    <t xml:space="preserve"> Individuální protihluková opatření</t>
  </si>
  <si>
    <t>D.2.2.4</t>
  </si>
  <si>
    <t xml:space="preserve"> Orientační systém</t>
  </si>
  <si>
    <t>D.2.2.5</t>
  </si>
  <si>
    <t xml:space="preserve"> Demolice</t>
  </si>
  <si>
    <t>D.2.2.6</t>
  </si>
  <si>
    <t xml:space="preserve"> Drobná architektura a oplocení</t>
  </si>
  <si>
    <t>D.2.3.1</t>
  </si>
  <si>
    <t xml:space="preserve"> Trakční vedení</t>
  </si>
  <si>
    <t>D.2.3.2</t>
  </si>
  <si>
    <t xml:space="preserve"> Napájecí stanice - stavební část</t>
  </si>
  <si>
    <t>D.2.3.3</t>
  </si>
  <si>
    <t xml:space="preserve"> Spínací stanice - stavební část</t>
  </si>
  <si>
    <t>D.2.3.4</t>
  </si>
  <si>
    <t xml:space="preserve"> Ohřev výhybek (elektrický, plynový)</t>
  </si>
  <si>
    <t>D.2.3.5</t>
  </si>
  <si>
    <t xml:space="preserve"> Elektrické předtápěcí zařízení</t>
  </si>
  <si>
    <t>D.2.3.6</t>
  </si>
  <si>
    <t xml:space="preserve"> Rozvody VN, NN, osvětlení a dálkové ovládání odpojovačů</t>
  </si>
  <si>
    <t>D.2.3.7</t>
  </si>
  <si>
    <t xml:space="preserve"> Ukolejnění kovových konstrukcí</t>
  </si>
  <si>
    <t>D.2.3.8</t>
  </si>
  <si>
    <t xml:space="preserve"> Vnější uzemnění</t>
  </si>
  <si>
    <t>D.2.3.9</t>
  </si>
  <si>
    <t xml:space="preserve"> Ostatní kabelizace</t>
  </si>
  <si>
    <t>D.2.4.1</t>
  </si>
  <si>
    <t xml:space="preserve"> Příprava území a kácení</t>
  </si>
  <si>
    <t>D.2.4.2</t>
  </si>
  <si>
    <t xml:space="preserve"> Náhradní výsadba</t>
  </si>
  <si>
    <t>D.2.4.3</t>
  </si>
  <si>
    <t xml:space="preserve"> Zabezpečení veřejných zájmů</t>
  </si>
  <si>
    <t>D.9.8</t>
  </si>
  <si>
    <t xml:space="preserve">SO 98-98 – Všeobecný objekt </t>
  </si>
  <si>
    <t>D.9.9</t>
  </si>
  <si>
    <t>SO 90-90 – Odpady</t>
  </si>
  <si>
    <t xml:space="preserve"> Protihlukové objekty</t>
  </si>
  <si>
    <t xml:space="preserve"> Zabezpečovací zařízení</t>
  </si>
  <si>
    <t xml:space="preserve"> Sdělovací zařízení</t>
  </si>
  <si>
    <t xml:space="preserve"> Silnoproudá technologie včetně DŘT</t>
  </si>
  <si>
    <t xml:space="preserve"> Ostatní technologická zařízení</t>
  </si>
  <si>
    <t>SOPS/PR/2022/prozatimní</t>
  </si>
  <si>
    <t>D.2.1.1.1</t>
  </si>
  <si>
    <t>D.2.1.1.0</t>
  </si>
  <si>
    <t xml:space="preserve"> Kolejový svršek</t>
  </si>
  <si>
    <t xml:space="preserve"> Kolejový spodek </t>
  </si>
  <si>
    <t>D.2.1.10</t>
  </si>
  <si>
    <t>Stádium 3</t>
  </si>
  <si>
    <t>Zatřídění dle JKSO, JKPOV:</t>
  </si>
  <si>
    <t>5/1/2021</t>
  </si>
  <si>
    <t>VŠEOBECNÉ KONSTRUKCE A PRÁCE</t>
  </si>
  <si>
    <t>VSEOB_01</t>
  </si>
  <si>
    <t>R</t>
  </si>
  <si>
    <t>Geodetická dokumentace skutečného provedení stavby</t>
  </si>
  <si>
    <t>KPL</t>
  </si>
  <si>
    <t>Vypracování geodetické části dokumentace skutečného provedení v předepsaném rozsahu a počtu dle VTP a ZTP.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</si>
  <si>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VSEOB_02</t>
  </si>
  <si>
    <t>Dokumentace skutečného provedení v listinné formě</t>
  </si>
  <si>
    <t xml:space="preserve">Vypracování technické části dokumentace skutečného provedení v předepsaném rozsahu a počtu dle VTP a ZTP.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
</t>
  </si>
  <si>
    <t>VSEOB_03</t>
  </si>
  <si>
    <t>Dokumentace skutečného provedení v elektronické formě</t>
  </si>
  <si>
    <t>Vypracování kompletní dokumentace skutečného provedení v elektronické formě v předepsaném rozsahu a počtu dle VTP a ZTP. Položka zahrnuje veškeré činnosti nezbytné k vypracování kompletní elketroniké dokumentace skutečného provedení dle SOD na zhotovení stavby a v rozsahu vyhlášky č. 499/2006 Sb. v platném znění a dle požadavků VTP a ZTP.</t>
  </si>
  <si>
    <t>VSEOB_04</t>
  </si>
  <si>
    <t>Projektová dokumentace pro provádění stavby (PDPS)</t>
  </si>
  <si>
    <t xml:space="preserve">Vypracování PDPS u vybraných SO a PS viz. technická specifikace položky, v předepsaném rozsahu a počtu dle VTP a ZTP. Položka zahrnuje veškeré činnosti nezbytné k vypracování projektové dokumentace pro provádění stavby (dále také PDPS), které doplňuje a upřesňuje projektovou dokumentaci pro stavební povolení nebo do ohlášení stavby do úplného obsahu stupně dokumentace pro provádění stavby. Jedná se o dopracování PDPS: 
- D.1/D.2 –zabezpečovací a sdělovací zařízení                    
- D.3/D.4 – DŘT, technologii VN/NN, výtahy 
- E.1.1 – SO 02-11-02 ŽST Řetenice, železniční spodek a  SO 03-11-02 Řetenice – Oldřichov u D. , železniční spodek
- E.1.2 Nástupiště, E.1.3 Železniční přejezdy, E.1.4 Mosty, propustky, zdi
- E.2.1 Pozemní objekty, budov
- E.3.7 Ukolejnění ocelových kovových konstrukcí .
</t>
  </si>
  <si>
    <t>VSEOB_07</t>
  </si>
  <si>
    <t>Osvědčení o bezpečnosti před uvedením do provozu</t>
  </si>
  <si>
    <t>Zajištění vydání osvědčení o bezpečnosti před uvedením do provozu v předepsaném rozsahu a počtu dle VTP a ZTP. 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</si>
  <si>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Součet</t>
  </si>
  <si>
    <t>za  Díl</t>
  </si>
  <si>
    <t>SO 98-98</t>
  </si>
  <si>
    <t>Doplnění závor na přejezdu P7871 v km 27,441 trati Hlučín - Opava</t>
  </si>
  <si>
    <t>01.03.2022</t>
  </si>
  <si>
    <t>30.11.2022</t>
  </si>
  <si>
    <t>3273514800</t>
  </si>
  <si>
    <t>S-622000383</t>
  </si>
  <si>
    <t>SUDOP PRAHA a.s.</t>
  </si>
  <si>
    <t>Ing. Martin Raibr</t>
  </si>
  <si>
    <t>R-položka</t>
  </si>
  <si>
    <t>Exkurze</t>
  </si>
  <si>
    <t>v předepsaném rozsahu dle obchodních podmínek</t>
  </si>
  <si>
    <t>Technická specifikace položky</t>
  </si>
  <si>
    <t>2x exkurze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</si>
</sst>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Kč&quot;#,##0.00_);\(&quot;Kč&quot;#,##0.00\)"/>
    <numFmt numFmtId="165" formatCode="#,##0.00\ &quot;Kč&quot;"/>
    <numFmt numFmtId="166" formatCode="m\/yyyy"/>
    <numFmt numFmtId="167" formatCode="#,##0.000"/>
  </numFmts>
  <fonts count="48"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b/>
      <sz val="14"/>
      <color theme="8" tint="-0.249977111117893"/>
      <name val="Arial"/>
      <family val="2"/>
      <charset val="238"/>
    </font>
    <font>
      <b/>
      <sz val="12"/>
      <color theme="8" tint="-0.249977111117893"/>
      <name val="Arial"/>
      <family val="2"/>
      <charset val="238"/>
    </font>
    <font>
      <b/>
      <sz val="11"/>
      <color theme="8" tint="-0.249977111117893"/>
      <name val="Arial"/>
      <family val="2"/>
      <charset val="238"/>
    </font>
    <font>
      <b/>
      <sz val="10"/>
      <color theme="8" tint="-0.249977111117893"/>
      <name val="Arial"/>
      <family val="2"/>
      <charset val="238"/>
    </font>
    <font>
      <sz val="10"/>
      <color theme="8" tint="-0.249977111117893"/>
      <name val="Arial"/>
      <family val="2"/>
      <charset val="238"/>
    </font>
    <font>
      <b/>
      <sz val="8"/>
      <color rgb="FFDF572D"/>
      <name val="Arial"/>
      <family val="2"/>
      <charset val="238"/>
    </font>
    <font>
      <i/>
      <sz val="6"/>
      <color theme="1"/>
      <name val="Arial"/>
      <family val="2"/>
      <charset val="238"/>
    </font>
    <font>
      <i/>
      <sz val="8"/>
      <color theme="1"/>
      <name val="Arial"/>
      <family val="2"/>
      <charset val="238"/>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5FAB01"/>
        <bgColor indexed="64"/>
      </patternFill>
    </fill>
    <fill>
      <patternFill patternType="solid">
        <fgColor rgb="FFFFC000"/>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indexed="64"/>
      </left>
      <right/>
      <top/>
      <bottom style="thin">
        <color indexed="64"/>
      </bottom>
      <diagonal/>
    </border>
    <border>
      <left/>
      <right style="thick">
        <color indexed="64"/>
      </right>
      <top/>
      <bottom style="thin">
        <color indexed="64"/>
      </bottom>
      <diagonal/>
    </border>
    <border>
      <left style="thick">
        <color auto="1"/>
      </left>
      <right/>
      <top style="thick">
        <color auto="1"/>
      </top>
      <bottom style="thin">
        <color indexed="64"/>
      </bottom>
      <diagonal/>
    </border>
    <border>
      <left/>
      <right style="thin">
        <color auto="1"/>
      </right>
      <top style="thick">
        <color auto="1"/>
      </top>
      <bottom style="thin">
        <color indexed="64"/>
      </bottom>
      <diagonal/>
    </border>
  </borders>
  <cellStyleXfs count="4">
    <xf numFmtId="0" fontId="0" fillId="0" borderId="0"/>
    <xf numFmtId="0" fontId="4" fillId="0" borderId="0">
      <alignment vertical="center"/>
    </xf>
    <xf numFmtId="0" fontId="6" fillId="0" borderId="0">
      <alignment vertical="center"/>
    </xf>
    <xf numFmtId="0" fontId="4" fillId="0" borderId="0">
      <alignment vertical="center"/>
    </xf>
  </cellStyleXfs>
  <cellXfs count="143">
    <xf numFmtId="0" fontId="0" fillId="0" borderId="0" xfId="0"/>
    <xf numFmtId="0" fontId="1" fillId="0" borderId="0" xfId="0" applyFont="1" applyAlignment="1" applyProtection="1">
      <alignmen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15" xfId="0" applyFont="1" applyBorder="1" applyAlignment="1" applyProtection="1">
      <alignment vertical="center"/>
      <protection locked="0"/>
    </xf>
    <xf numFmtId="0" fontId="10" fillId="5" borderId="32" xfId="0" applyFont="1" applyFill="1" applyBorder="1" applyAlignment="1" applyProtection="1">
      <alignment horizontal="center" vertical="center"/>
      <protection locked="0"/>
    </xf>
    <xf numFmtId="0" fontId="1" fillId="0" borderId="35" xfId="0" applyFont="1" applyBorder="1" applyAlignment="1" applyProtection="1">
      <alignment vertical="center"/>
      <protection locked="0"/>
    </xf>
    <xf numFmtId="0" fontId="1" fillId="0" borderId="36" xfId="0" applyFont="1" applyBorder="1" applyAlignment="1" applyProtection="1">
      <alignment horizontal="center" vertical="center"/>
      <protection locked="0"/>
    </xf>
    <xf numFmtId="0" fontId="1" fillId="0" borderId="37" xfId="0" applyFont="1" applyBorder="1" applyAlignment="1" applyProtection="1">
      <alignment vertical="center"/>
      <protection locked="0"/>
    </xf>
    <xf numFmtId="0" fontId="1" fillId="0" borderId="38" xfId="0" applyFont="1" applyBorder="1" applyAlignment="1" applyProtection="1">
      <alignment horizontal="center" vertical="center"/>
      <protection locked="0"/>
    </xf>
    <xf numFmtId="0" fontId="8" fillId="0" borderId="0" xfId="2" applyFont="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8" xfId="0" applyFont="1" applyFill="1" applyBorder="1" applyAlignment="1" applyProtection="1">
      <alignment horizontal="center" vertical="center"/>
      <protection locked="0"/>
    </xf>
    <xf numFmtId="0" fontId="4" fillId="0" borderId="48" xfId="2" applyFont="1" applyBorder="1" applyAlignment="1" applyProtection="1">
      <alignment vertical="center" wrapText="1"/>
      <protection hidden="1"/>
    </xf>
    <xf numFmtId="0" fontId="4" fillId="0" borderId="49" xfId="2" applyFont="1" applyBorder="1" applyAlignment="1" applyProtection="1">
      <alignment vertical="center" wrapText="1"/>
      <protection hidden="1"/>
    </xf>
    <xf numFmtId="0" fontId="4" fillId="0" borderId="51" xfId="2" applyFont="1" applyBorder="1" applyAlignment="1" applyProtection="1">
      <alignment vertical="center" wrapText="1"/>
      <protection hidden="1"/>
    </xf>
    <xf numFmtId="0" fontId="4" fillId="0" borderId="0" xfId="2" applyFont="1" applyAlignment="1" applyProtection="1">
      <alignment vertical="center" wrapText="1"/>
      <protection hidden="1"/>
    </xf>
    <xf numFmtId="49" fontId="10" fillId="0" borderId="13" xfId="0" applyNumberFormat="1" applyFont="1" applyBorder="1" applyAlignment="1" applyProtection="1">
      <alignment vertical="center" wrapText="1"/>
      <protection locked="0"/>
    </xf>
    <xf numFmtId="49" fontId="10" fillId="0" borderId="3" xfId="0" applyNumberFormat="1" applyFont="1" applyBorder="1" applyAlignment="1" applyProtection="1">
      <alignment vertical="center" wrapText="1"/>
      <protection locked="0"/>
    </xf>
    <xf numFmtId="49" fontId="5" fillId="0" borderId="11" xfId="0" applyNumberFormat="1" applyFont="1" applyBorder="1" applyAlignment="1">
      <alignment horizontal="left" vertical="top"/>
    </xf>
    <xf numFmtId="49" fontId="5" fillId="0" borderId="11" xfId="0" applyNumberFormat="1" applyFont="1" applyBorder="1" applyAlignment="1">
      <alignment vertical="top" wrapText="1"/>
    </xf>
    <xf numFmtId="0" fontId="10" fillId="0" borderId="23" xfId="0" applyFont="1" applyBorder="1" applyAlignment="1" applyProtection="1">
      <alignment vertical="center"/>
      <protection locked="0"/>
    </xf>
    <xf numFmtId="14" fontId="10" fillId="0" borderId="53" xfId="0" applyNumberFormat="1" applyFont="1" applyBorder="1" applyAlignment="1" applyProtection="1">
      <alignment vertical="center"/>
      <protection locked="0"/>
    </xf>
    <xf numFmtId="0" fontId="10" fillId="5" borderId="31" xfId="0" applyFont="1" applyFill="1" applyBorder="1" applyAlignment="1" applyProtection="1">
      <alignment vertical="center"/>
      <protection locked="0"/>
    </xf>
    <xf numFmtId="49" fontId="40" fillId="0" borderId="11" xfId="0" applyNumberFormat="1" applyFont="1" applyBorder="1" applyAlignment="1" applyProtection="1">
      <alignment vertical="top" wrapText="1"/>
      <protection locked="0"/>
    </xf>
    <xf numFmtId="49" fontId="41" fillId="0" borderId="13" xfId="0" applyNumberFormat="1" applyFont="1" applyBorder="1" applyAlignment="1" applyProtection="1">
      <alignment vertical="top" wrapText="1"/>
      <protection locked="0"/>
    </xf>
    <xf numFmtId="166" fontId="44" fillId="0" borderId="40" xfId="0" applyNumberFormat="1" applyFont="1" applyBorder="1" applyAlignment="1" applyProtection="1">
      <alignment horizontal="left" vertical="center" wrapText="1"/>
      <protection locked="0"/>
    </xf>
    <xf numFmtId="49" fontId="1" fillId="0" borderId="5" xfId="0" applyNumberFormat="1" applyFont="1" applyBorder="1" applyAlignment="1" applyProtection="1">
      <alignment horizontal="center" vertical="center"/>
      <protection locked="0"/>
    </xf>
    <xf numFmtId="0" fontId="1" fillId="0" borderId="5" xfId="0" applyFont="1" applyBorder="1" applyAlignment="1" applyProtection="1">
      <alignment horizontal="center" vertical="center"/>
      <protection locked="0"/>
    </xf>
    <xf numFmtId="0" fontId="7" fillId="0" borderId="1" xfId="2" applyFont="1" applyBorder="1" applyAlignment="1" applyProtection="1">
      <alignment horizontal="left" vertical="center" wrapText="1" shrinkToFit="1"/>
      <protection locked="0"/>
    </xf>
    <xf numFmtId="0" fontId="8" fillId="0" borderId="5" xfId="2" applyFont="1" applyBorder="1" applyAlignment="1" applyProtection="1">
      <alignment horizontal="left" vertical="center" wrapText="1"/>
      <protection locked="0"/>
    </xf>
    <xf numFmtId="0" fontId="8" fillId="0" borderId="4" xfId="2" applyFont="1" applyBorder="1" applyAlignment="1" applyProtection="1">
      <alignment horizontal="left" vertical="center" wrapText="1"/>
      <protection locked="0"/>
    </xf>
    <xf numFmtId="0" fontId="8" fillId="0" borderId="19" xfId="2" applyFont="1" applyBorder="1" applyAlignment="1" applyProtection="1">
      <alignment horizontal="left" vertical="center" wrapText="1" shrinkToFit="1"/>
      <protection locked="0"/>
    </xf>
    <xf numFmtId="167" fontId="1" fillId="0" borderId="5" xfId="0" applyNumberFormat="1" applyFont="1" applyBorder="1" applyAlignment="1" applyProtection="1">
      <alignment horizontal="center" vertical="center"/>
      <protection locked="0"/>
    </xf>
    <xf numFmtId="4" fontId="9" fillId="0" borderId="5" xfId="2" applyNumberFormat="1" applyFont="1" applyBorder="1" applyAlignment="1" applyProtection="1">
      <alignment horizontal="center" vertical="center"/>
      <protection locked="0"/>
    </xf>
    <xf numFmtId="0" fontId="1" fillId="6" borderId="5" xfId="0" applyFont="1" applyFill="1" applyBorder="1" applyAlignment="1" applyProtection="1">
      <alignment horizontal="center" vertical="center"/>
      <protection locked="0"/>
    </xf>
    <xf numFmtId="14" fontId="43" fillId="0" borderId="52" xfId="0" applyNumberFormat="1" applyFont="1" applyBorder="1" applyAlignment="1" applyProtection="1">
      <alignment vertical="center"/>
      <protection locked="0"/>
    </xf>
    <xf numFmtId="0" fontId="43" fillId="0" borderId="13" xfId="0" applyFont="1" applyBorder="1" applyAlignment="1" applyProtection="1">
      <alignment vertical="center"/>
      <protection locked="0"/>
    </xf>
    <xf numFmtId="49" fontId="43" fillId="0" borderId="13" xfId="0" applyNumberFormat="1" applyFont="1" applyBorder="1" applyAlignment="1" applyProtection="1">
      <alignment vertical="center"/>
      <protection locked="0"/>
    </xf>
    <xf numFmtId="0" fontId="43" fillId="0" borderId="30" xfId="0" applyFont="1" applyBorder="1" applyAlignment="1" applyProtection="1">
      <alignment vertical="center"/>
      <protection locked="0"/>
    </xf>
    <xf numFmtId="0" fontId="43" fillId="0" borderId="29" xfId="0" applyFont="1" applyBorder="1" applyAlignment="1" applyProtection="1">
      <alignment horizontal="left" vertical="center"/>
      <protection locked="0"/>
    </xf>
    <xf numFmtId="49" fontId="43" fillId="0" borderId="13" xfId="0" applyNumberFormat="1" applyFont="1" applyBorder="1" applyAlignment="1" applyProtection="1">
      <alignment vertical="center" wrapText="1"/>
      <protection locked="0"/>
    </xf>
    <xf numFmtId="166" fontId="43" fillId="0" borderId="9" xfId="0" applyNumberFormat="1" applyFont="1" applyBorder="1" applyAlignment="1" applyProtection="1">
      <alignment horizontal="left" vertical="center"/>
      <protection locked="0"/>
    </xf>
    <xf numFmtId="166" fontId="43" fillId="0" borderId="39" xfId="0" applyNumberFormat="1" applyFont="1" applyBorder="1" applyAlignment="1" applyProtection="1">
      <alignment horizontal="left" vertical="center"/>
      <protection locked="0"/>
    </xf>
    <xf numFmtId="0" fontId="10" fillId="10" borderId="31" xfId="0"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0" fontId="10" fillId="10" borderId="7" xfId="0" applyFont="1" applyFill="1" applyBorder="1" applyAlignment="1" applyProtection="1">
      <alignment vertical="center"/>
      <protection locked="0"/>
    </xf>
    <xf numFmtId="0" fontId="10" fillId="10" borderId="7" xfId="0" applyFont="1" applyFill="1" applyBorder="1" applyAlignment="1" applyProtection="1">
      <alignment horizontal="left" vertical="center"/>
      <protection locked="0"/>
    </xf>
    <xf numFmtId="0" fontId="10" fillId="10" borderId="32" xfId="0" applyFont="1" applyFill="1" applyBorder="1" applyAlignment="1" applyProtection="1">
      <alignment horizontal="center" vertical="center"/>
      <protection locked="0"/>
    </xf>
    <xf numFmtId="0" fontId="1" fillId="0" borderId="56" xfId="0" applyFont="1" applyBorder="1" applyAlignment="1" applyProtection="1">
      <alignment vertical="center"/>
      <protection locked="0"/>
    </xf>
    <xf numFmtId="0" fontId="1" fillId="0" borderId="2" xfId="0" applyFont="1" applyBorder="1" applyAlignment="1" applyProtection="1">
      <alignment vertical="center"/>
      <protection locked="0"/>
    </xf>
    <xf numFmtId="0" fontId="8" fillId="0" borderId="1" xfId="2" applyFont="1" applyBorder="1" applyAlignment="1" applyProtection="1">
      <alignment horizontal="left" vertical="center" wrapText="1" shrinkToFit="1"/>
      <protection locked="0"/>
    </xf>
    <xf numFmtId="0" fontId="1" fillId="0" borderId="2" xfId="0" applyFont="1" applyBorder="1" applyAlignment="1" applyProtection="1">
      <alignment horizontal="center" vertical="center"/>
      <protection locked="0"/>
    </xf>
    <xf numFmtId="0" fontId="1" fillId="0" borderId="57" xfId="0" applyFont="1" applyBorder="1" applyAlignment="1" applyProtection="1">
      <alignment horizontal="center" vertical="center"/>
      <protection locked="0"/>
    </xf>
    <xf numFmtId="165" fontId="9" fillId="0" borderId="34" xfId="2" applyNumberFormat="1" applyFont="1" applyBorder="1" applyAlignment="1">
      <alignment horizontal="right" vertical="center"/>
    </xf>
    <xf numFmtId="0" fontId="1" fillId="0" borderId="0" xfId="0" applyFont="1" applyAlignment="1">
      <alignment vertical="center"/>
    </xf>
    <xf numFmtId="49" fontId="4" fillId="0" borderId="47" xfId="2" applyNumberFormat="1" applyFont="1" applyBorder="1" applyAlignment="1" applyProtection="1">
      <alignment horizontal="left" vertical="center"/>
      <protection hidden="1"/>
    </xf>
    <xf numFmtId="49" fontId="4" fillId="0" borderId="45" xfId="2" applyNumberFormat="1" applyFont="1" applyBorder="1" applyAlignment="1" applyProtection="1">
      <alignment horizontal="left" vertical="center"/>
      <protection hidden="1"/>
    </xf>
    <xf numFmtId="49" fontId="4" fillId="0" borderId="50" xfId="2" applyNumberFormat="1" applyFont="1" applyBorder="1" applyAlignment="1" applyProtection="1">
      <alignment horizontal="left" vertical="center"/>
      <protection hidden="1"/>
    </xf>
    <xf numFmtId="2" fontId="1" fillId="0" borderId="5" xfId="0" applyNumberFormat="1" applyFont="1" applyBorder="1" applyAlignment="1">
      <alignment horizontal="center" vertical="center"/>
    </xf>
    <xf numFmtId="0" fontId="45" fillId="0" borderId="0" xfId="0" applyFont="1" applyAlignment="1" applyProtection="1">
      <alignment vertical="center" wrapText="1"/>
      <protection locked="0"/>
    </xf>
    <xf numFmtId="49" fontId="5" fillId="0" borderId="11" xfId="0" applyNumberFormat="1" applyFont="1" applyBorder="1" applyAlignment="1" applyProtection="1">
      <alignment vertical="top" wrapText="1"/>
      <protection locked="0"/>
    </xf>
    <xf numFmtId="49" fontId="46" fillId="0" borderId="22" xfId="0" applyNumberFormat="1" applyFont="1" applyBorder="1" applyAlignment="1" applyProtection="1">
      <alignment horizontal="right" vertical="top" wrapText="1"/>
      <protection locked="0"/>
    </xf>
    <xf numFmtId="49" fontId="11" fillId="0" borderId="13" xfId="0" applyNumberFormat="1" applyFont="1" applyBorder="1" applyAlignment="1" applyProtection="1">
      <alignment vertical="top"/>
      <protection locked="0"/>
    </xf>
    <xf numFmtId="49" fontId="11" fillId="0" borderId="14" xfId="0" applyNumberFormat="1" applyFont="1" applyBorder="1" applyAlignment="1" applyProtection="1">
      <alignment vertical="top"/>
      <protection locked="0"/>
    </xf>
    <xf numFmtId="0" fontId="10" fillId="0" borderId="13" xfId="0" applyFont="1" applyBorder="1" applyAlignment="1" applyProtection="1">
      <alignment vertical="center" wrapText="1"/>
      <protection locked="0"/>
    </xf>
    <xf numFmtId="0" fontId="38" fillId="0" borderId="0" xfId="0" applyFont="1" applyAlignment="1" applyProtection="1">
      <alignment horizontal="center"/>
      <protection locked="0"/>
    </xf>
    <xf numFmtId="0" fontId="39" fillId="0" borderId="0" xfId="0" applyFont="1" applyAlignment="1" applyProtection="1">
      <alignment horizontal="center"/>
      <protection locked="0"/>
    </xf>
    <xf numFmtId="0" fontId="1" fillId="10" borderId="0" xfId="0" applyFont="1" applyFill="1" applyAlignment="1" applyProtection="1">
      <alignment vertical="center"/>
      <protection locked="0"/>
    </xf>
    <xf numFmtId="0" fontId="1" fillId="6" borderId="33" xfId="0" applyFont="1" applyFill="1" applyBorder="1" applyAlignment="1" applyProtection="1">
      <alignment horizontal="center" vertical="center"/>
      <protection locked="0"/>
    </xf>
    <xf numFmtId="0" fontId="37" fillId="4" borderId="43" xfId="0" applyFont="1" applyFill="1" applyBorder="1" applyAlignment="1">
      <alignment horizontal="right" vertical="center"/>
    </xf>
    <xf numFmtId="3" fontId="37" fillId="4" borderId="44" xfId="0" applyNumberFormat="1" applyFont="1" applyFill="1" applyBorder="1" applyAlignment="1">
      <alignment horizontal="left" vertical="center"/>
    </xf>
    <xf numFmtId="0" fontId="13" fillId="4" borderId="19" xfId="0" applyFont="1" applyFill="1" applyBorder="1" applyAlignment="1">
      <alignment horizontal="center" vertical="center"/>
    </xf>
    <xf numFmtId="0" fontId="13" fillId="4" borderId="41" xfId="0" applyFont="1" applyFill="1" applyBorder="1" applyAlignment="1">
      <alignment horizontal="center" vertical="center"/>
    </xf>
    <xf numFmtId="0" fontId="3" fillId="8" borderId="55" xfId="0" applyFont="1" applyFill="1" applyBorder="1" applyAlignment="1">
      <alignment vertical="center"/>
    </xf>
    <xf numFmtId="0" fontId="3" fillId="7" borderId="25" xfId="0" applyFont="1" applyFill="1" applyBorder="1" applyAlignment="1">
      <alignment vertical="center"/>
    </xf>
    <xf numFmtId="49" fontId="20" fillId="0" borderId="24" xfId="0" applyNumberFormat="1" applyFont="1" applyBorder="1" applyAlignment="1">
      <alignment vertical="center"/>
    </xf>
    <xf numFmtId="0" fontId="20" fillId="0" borderId="25" xfId="0" applyFont="1" applyBorder="1" applyAlignment="1">
      <alignment vertical="center"/>
    </xf>
    <xf numFmtId="49" fontId="20" fillId="0" borderId="26" xfId="0" applyNumberFormat="1" applyFont="1" applyBorder="1" applyAlignment="1">
      <alignment horizontal="right" vertical="center"/>
    </xf>
    <xf numFmtId="0" fontId="20" fillId="0" borderId="21" xfId="0" applyFont="1" applyBorder="1" applyAlignment="1">
      <alignment vertical="center" wrapText="1"/>
    </xf>
    <xf numFmtId="0" fontId="20" fillId="0" borderId="21" xfId="0" applyFont="1" applyBorder="1" applyAlignment="1">
      <alignment horizontal="center" vertical="center" wrapText="1"/>
    </xf>
    <xf numFmtId="0" fontId="47" fillId="0" borderId="59" xfId="0" applyFont="1" applyBorder="1" applyAlignment="1">
      <alignment horizontal="right" vertical="top" wrapText="1"/>
    </xf>
    <xf numFmtId="0" fontId="11" fillId="0" borderId="28" xfId="0" applyFont="1" applyBorder="1" applyAlignment="1">
      <alignment vertical="top"/>
    </xf>
    <xf numFmtId="0" fontId="11" fillId="0" borderId="13" xfId="0" applyFont="1" applyBorder="1" applyAlignment="1">
      <alignment vertical="top"/>
    </xf>
    <xf numFmtId="0" fontId="2" fillId="0" borderId="28" xfId="0" applyFont="1" applyBorder="1" applyAlignment="1">
      <alignment vertical="center"/>
    </xf>
    <xf numFmtId="0" fontId="2" fillId="0" borderId="13" xfId="0" applyFont="1" applyBorder="1" applyAlignment="1">
      <alignment vertical="center"/>
    </xf>
    <xf numFmtId="2" fontId="1" fillId="0" borderId="5" xfId="0" applyNumberFormat="1" applyFont="1" applyBorder="1" applyAlignment="1" applyProtection="1">
      <alignment horizontal="center" vertical="center"/>
      <protection locked="0"/>
    </xf>
    <xf numFmtId="165" fontId="9" fillId="0" borderId="34" xfId="2" applyNumberFormat="1" applyFont="1" applyBorder="1" applyAlignment="1" applyProtection="1">
      <alignment horizontal="right" vertical="center"/>
      <protection locked="0"/>
    </xf>
    <xf numFmtId="0" fontId="1" fillId="11" borderId="0" xfId="0" applyFont="1" applyFill="1" applyAlignment="1" applyProtection="1">
      <alignment vertical="center"/>
      <protection locked="0"/>
    </xf>
    <xf numFmtId="0" fontId="10" fillId="11" borderId="31" xfId="0" applyFont="1" applyFill="1" applyBorder="1" applyAlignment="1" applyProtection="1">
      <alignment vertical="center"/>
      <protection locked="0"/>
    </xf>
    <xf numFmtId="0" fontId="10" fillId="11" borderId="7" xfId="0" applyFont="1" applyFill="1" applyBorder="1" applyAlignment="1" applyProtection="1">
      <alignment horizontal="center" vertical="center"/>
      <protection locked="0"/>
    </xf>
    <xf numFmtId="0" fontId="10" fillId="11" borderId="7" xfId="0" applyFont="1" applyFill="1" applyBorder="1" applyAlignment="1" applyProtection="1">
      <alignment vertical="center"/>
      <protection locked="0"/>
    </xf>
    <xf numFmtId="0" fontId="10" fillId="11" borderId="7" xfId="0" applyFont="1" applyFill="1" applyBorder="1" applyAlignment="1" applyProtection="1">
      <alignment horizontal="left" vertical="center"/>
      <protection locked="0"/>
    </xf>
    <xf numFmtId="165" fontId="10" fillId="11" borderId="32" xfId="0" applyNumberFormat="1" applyFont="1" applyFill="1" applyBorder="1" applyAlignment="1" applyProtection="1">
      <alignment horizontal="center" vertical="center"/>
      <protection locked="0"/>
    </xf>
    <xf numFmtId="0" fontId="7" fillId="0" borderId="1" xfId="3" applyFont="1" applyBorder="1" applyAlignment="1" applyProtection="1">
      <alignment horizontal="left" vertical="center" wrapText="1" shrinkToFit="1"/>
      <protection locked="0"/>
    </xf>
    <xf numFmtId="0" fontId="13" fillId="4" borderId="1" xfId="0" applyFont="1" applyFill="1" applyBorder="1" applyAlignment="1">
      <alignment horizontal="center" vertical="center"/>
    </xf>
    <xf numFmtId="0" fontId="13" fillId="4" borderId="19" xfId="0" applyFont="1" applyFill="1" applyBorder="1" applyAlignment="1">
      <alignment horizontal="center" vertical="center"/>
    </xf>
    <xf numFmtId="0" fontId="13" fillId="4" borderId="1" xfId="0" applyFont="1" applyFill="1" applyBorder="1" applyAlignment="1">
      <alignment horizontal="center" vertical="center" wrapText="1"/>
    </xf>
    <xf numFmtId="0" fontId="13" fillId="4" borderId="19" xfId="0" applyFont="1" applyFill="1" applyBorder="1" applyAlignment="1">
      <alignment horizontal="center" vertical="center" wrapText="1"/>
    </xf>
    <xf numFmtId="0" fontId="2" fillId="0" borderId="8" xfId="0" applyFont="1" applyBorder="1" applyAlignment="1">
      <alignment horizontal="left" vertical="center"/>
    </xf>
    <xf numFmtId="0" fontId="2" fillId="0" borderId="11" xfId="0" applyFont="1" applyBorder="1" applyAlignment="1">
      <alignment horizontal="left" vertical="center"/>
    </xf>
    <xf numFmtId="0" fontId="5" fillId="0" borderId="27" xfId="0" applyFont="1" applyBorder="1" applyAlignment="1">
      <alignment horizontal="left" vertical="top"/>
    </xf>
    <xf numFmtId="0" fontId="5" fillId="0" borderId="11" xfId="0" applyFont="1" applyBorder="1" applyAlignment="1">
      <alignment horizontal="left" vertical="top"/>
    </xf>
    <xf numFmtId="0" fontId="5" fillId="2" borderId="16"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46" fillId="0" borderId="58" xfId="0" applyFont="1" applyBorder="1" applyAlignment="1">
      <alignment horizontal="left" vertical="top" wrapText="1"/>
    </xf>
    <xf numFmtId="0" fontId="46" fillId="0" borderId="21" xfId="0" applyFont="1" applyBorder="1" applyAlignment="1">
      <alignment horizontal="left" vertical="top" wrapText="1"/>
    </xf>
    <xf numFmtId="164" fontId="5" fillId="2" borderId="25" xfId="0" applyNumberFormat="1" applyFont="1" applyFill="1" applyBorder="1" applyAlignment="1">
      <alignment horizontal="right" vertical="center"/>
    </xf>
    <xf numFmtId="164" fontId="5" fillId="2" borderId="26" xfId="0" applyNumberFormat="1" applyFont="1" applyFill="1" applyBorder="1" applyAlignment="1">
      <alignment horizontal="right" vertical="center"/>
    </xf>
    <xf numFmtId="0" fontId="13" fillId="4" borderId="12" xfId="0" applyFont="1" applyFill="1" applyBorder="1" applyAlignment="1">
      <alignment horizontal="center" vertical="center" wrapText="1"/>
    </xf>
    <xf numFmtId="0" fontId="13" fillId="4" borderId="23" xfId="0" applyFont="1" applyFill="1" applyBorder="1" applyAlignment="1">
      <alignment horizontal="center" vertical="center" wrapText="1"/>
    </xf>
    <xf numFmtId="0" fontId="2" fillId="0" borderId="28" xfId="0" applyFont="1" applyBorder="1" applyAlignment="1">
      <alignment horizontal="left" vertical="center"/>
    </xf>
    <xf numFmtId="0" fontId="2" fillId="0" borderId="13" xfId="0" applyFont="1" applyBorder="1" applyAlignment="1">
      <alignment horizontal="left" vertical="center"/>
    </xf>
    <xf numFmtId="0" fontId="2" fillId="0" borderId="2" xfId="0" applyFont="1" applyBorder="1" applyAlignment="1">
      <alignment horizontal="left" vertical="center"/>
    </xf>
    <xf numFmtId="0" fontId="2" fillId="0" borderId="10" xfId="0" applyFont="1" applyBorder="1" applyAlignment="1">
      <alignment horizontal="left" vertical="center"/>
    </xf>
    <xf numFmtId="0" fontId="10" fillId="0" borderId="13" xfId="0" applyFont="1" applyBorder="1" applyAlignment="1" applyProtection="1">
      <alignment horizontal="left" vertical="center" wrapText="1"/>
      <protection locked="0"/>
    </xf>
    <xf numFmtId="0" fontId="10" fillId="0" borderId="3" xfId="0" applyFont="1" applyBorder="1" applyAlignment="1" applyProtection="1">
      <alignment horizontal="left" vertical="center" wrapText="1"/>
      <protection locked="0"/>
    </xf>
    <xf numFmtId="0" fontId="2" fillId="0" borderId="27" xfId="0" applyFont="1" applyBorder="1" applyAlignment="1">
      <alignment horizontal="left" vertical="center"/>
    </xf>
    <xf numFmtId="0" fontId="13" fillId="4" borderId="45" xfId="0" applyFont="1" applyFill="1" applyBorder="1" applyAlignment="1">
      <alignment horizontal="center" vertical="center" wrapText="1"/>
    </xf>
    <xf numFmtId="0" fontId="13" fillId="4" borderId="46" xfId="0" applyFont="1" applyFill="1" applyBorder="1" applyAlignment="1">
      <alignment horizontal="center" vertical="center" wrapText="1"/>
    </xf>
    <xf numFmtId="49" fontId="37" fillId="4" borderId="42" xfId="0" applyNumberFormat="1" applyFont="1" applyFill="1" applyBorder="1" applyAlignment="1">
      <alignment horizontal="left" vertical="center"/>
    </xf>
    <xf numFmtId="0" fontId="37" fillId="4" borderId="43" xfId="0" applyFont="1" applyFill="1" applyBorder="1" applyAlignment="1">
      <alignment horizontal="left" vertical="center"/>
    </xf>
    <xf numFmtId="0" fontId="2" fillId="0" borderId="12" xfId="0" applyFont="1" applyBorder="1" applyAlignment="1">
      <alignment horizontal="left" vertical="center"/>
    </xf>
    <xf numFmtId="0" fontId="2" fillId="0" borderId="20" xfId="0" applyFont="1" applyBorder="1" applyAlignment="1">
      <alignment horizontal="left" vertical="center"/>
    </xf>
    <xf numFmtId="0" fontId="2" fillId="0" borderId="21" xfId="0" applyFont="1" applyBorder="1" applyAlignment="1">
      <alignment horizontal="left" vertical="center"/>
    </xf>
    <xf numFmtId="0" fontId="3" fillId="9" borderId="54" xfId="0" applyFont="1" applyFill="1" applyBorder="1" applyAlignment="1">
      <alignment horizontal="center" vertical="center"/>
    </xf>
    <xf numFmtId="0" fontId="3" fillId="9" borderId="26" xfId="0" applyFont="1" applyFill="1" applyBorder="1" applyAlignment="1">
      <alignment horizontal="center" vertical="center"/>
    </xf>
    <xf numFmtId="49" fontId="12" fillId="0" borderId="13" xfId="0" applyNumberFormat="1" applyFont="1" applyBorder="1" applyAlignment="1" applyProtection="1">
      <alignment horizontal="left" vertical="center"/>
      <protection locked="0"/>
    </xf>
    <xf numFmtId="49" fontId="12" fillId="0" borderId="3" xfId="0" applyNumberFormat="1" applyFont="1" applyBorder="1" applyAlignment="1" applyProtection="1">
      <alignment horizontal="left" vertical="center"/>
      <protection locked="0"/>
    </xf>
    <xf numFmtId="166" fontId="10" fillId="0" borderId="8" xfId="0" applyNumberFormat="1" applyFont="1" applyBorder="1" applyAlignment="1">
      <alignment horizontal="left" vertical="center"/>
    </xf>
    <xf numFmtId="166" fontId="10" fillId="0" borderId="11" xfId="0" applyNumberFormat="1" applyFont="1" applyBorder="1" applyAlignment="1">
      <alignment horizontal="left" vertical="center"/>
    </xf>
    <xf numFmtId="166" fontId="10" fillId="0" borderId="9" xfId="0" applyNumberFormat="1" applyFont="1" applyBorder="1" applyAlignment="1">
      <alignment horizontal="left" vertical="center"/>
    </xf>
    <xf numFmtId="0" fontId="2" fillId="0" borderId="35" xfId="0" applyFont="1" applyBorder="1" applyAlignment="1">
      <alignment horizontal="left" vertical="center"/>
    </xf>
    <xf numFmtId="0" fontId="2" fillId="0" borderId="0" xfId="0" applyFont="1" applyAlignment="1">
      <alignment horizontal="left" vertical="center"/>
    </xf>
    <xf numFmtId="49" fontId="44" fillId="0" borderId="0" xfId="0" applyNumberFormat="1" applyFont="1" applyAlignment="1" applyProtection="1">
      <alignment horizontal="left" vertical="center"/>
      <protection locked="0"/>
    </xf>
    <xf numFmtId="49" fontId="44" fillId="0" borderId="39" xfId="0" applyNumberFormat="1" applyFont="1" applyBorder="1" applyAlignment="1" applyProtection="1">
      <alignment horizontal="left" vertical="center"/>
      <protection locked="0"/>
    </xf>
    <xf numFmtId="49" fontId="42" fillId="0" borderId="13" xfId="0" applyNumberFormat="1" applyFont="1" applyBorder="1" applyAlignment="1" applyProtection="1">
      <alignment horizontal="left" vertical="top"/>
      <protection locked="0"/>
    </xf>
  </cellXfs>
  <cellStyles count="4">
    <cellStyle name="Normální" xfId="0" builtinId="0"/>
    <cellStyle name="Normální 2" xfId="1" xr:uid="{00000000-0005-0000-0000-000001000000}"/>
    <cellStyle name="Normální 3" xfId="2" xr:uid="{00000000-0005-0000-0000-000002000000}"/>
    <cellStyle name="Normální 3 2" xfId="3" xr:uid="{8C3460C3-A72B-475B-AAE2-025E6AF6DE2E}"/>
  </cellStyles>
  <dxfs count="43">
    <dxf>
      <fill>
        <patternFill>
          <bgColor rgb="FFFFFFCC"/>
        </patternFill>
      </fill>
    </dxf>
    <dxf>
      <font>
        <b/>
        <i val="0"/>
        <color rgb="FFFF0000"/>
      </font>
      <fill>
        <patternFill>
          <bgColor rgb="FFFFFFCC"/>
        </patternFill>
      </fill>
    </dxf>
    <dxf>
      <fill>
        <patternFill>
          <bgColor rgb="FFFFFFCC"/>
        </patternFill>
      </fill>
    </dxf>
    <dxf>
      <fill>
        <patternFill>
          <bgColor rgb="FFFFFFCC"/>
        </patternFill>
      </fill>
    </dxf>
    <dxf>
      <fill>
        <patternFill>
          <bgColor rgb="FFFF0000"/>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b/>
        <i val="0"/>
        <color rgb="FFFF0000"/>
      </font>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b/>
        <i val="0"/>
        <color rgb="FFFF0000"/>
      </font>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0000"/>
        </patternFill>
      </fill>
    </dxf>
    <dxf>
      <fill>
        <patternFill>
          <bgColor rgb="FFFF0000"/>
        </patternFill>
      </fill>
    </dxf>
  </dxfs>
  <tableStyles count="0" defaultTableStyle="TableStyleMedium2" defaultPivotStyle="PivotStyleLight16"/>
  <colors>
    <mruColors>
      <color rgb="FFFFFFCC"/>
      <color rgb="FFDF572D"/>
      <color rgb="FFFF7C80"/>
      <color rgb="FFFFF8E5"/>
      <color rgb="FFCCFFCC"/>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33616</xdr:colOff>
      <xdr:row>2</xdr:row>
      <xdr:rowOff>56030</xdr:rowOff>
    </xdr:from>
    <xdr:to>
      <xdr:col>11</xdr:col>
      <xdr:colOff>1243853</xdr:colOff>
      <xdr:row>2</xdr:row>
      <xdr:rowOff>519997</xdr:rowOff>
    </xdr:to>
    <xdr:sp macro="[0]!B_soucetdil" textlink="">
      <xdr:nvSpPr>
        <xdr:cNvPr id="5" name="TextovéPole 4">
          <a:extLst>
            <a:ext uri="{FF2B5EF4-FFF2-40B4-BE49-F238E27FC236}">
              <a16:creationId xmlns:a16="http://schemas.microsoft.com/office/drawing/2014/main" id="{00000000-0008-0000-0000-000005000000}"/>
            </a:ext>
          </a:extLst>
        </xdr:cNvPr>
        <xdr:cNvSpPr txBox="1"/>
      </xdr:nvSpPr>
      <xdr:spPr>
        <a:xfrm>
          <a:off x="10555940" y="1176618"/>
          <a:ext cx="2073089"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pageSetUpPr fitToPage="1"/>
  </sheetPr>
  <dimension ref="A1:O38"/>
  <sheetViews>
    <sheetView showGridLines="0" tabSelected="1" topLeftCell="B26" zoomScale="85" zoomScaleNormal="85" zoomScaleSheetLayoutView="85" workbookViewId="0">
      <selection activeCell="H34" sqref="H34"/>
    </sheetView>
  </sheetViews>
  <sheetFormatPr defaultColWidth="9.140625" defaultRowHeight="11.25" x14ac:dyDescent="0.2"/>
  <cols>
    <col min="1" max="1" width="4.140625" style="7" hidden="1" customWidth="1"/>
    <col min="2" max="2" width="8.5703125" style="7" customWidth="1"/>
    <col min="3" max="3" width="10.5703125" style="7" customWidth="1"/>
    <col min="4" max="4" width="10" style="7" customWidth="1"/>
    <col min="5" max="5" width="11.42578125" style="7" customWidth="1"/>
    <col min="6" max="6" width="74.140625" style="7" customWidth="1"/>
    <col min="7" max="7" width="9" style="8" customWidth="1"/>
    <col min="8" max="8" width="13" style="8" customWidth="1"/>
    <col min="9" max="9" width="10.85546875" style="8" customWidth="1"/>
    <col min="10" max="10" width="10.140625" style="8" customWidth="1"/>
    <col min="11" max="11" width="12.85546875" style="8" customWidth="1"/>
    <col min="12" max="12" width="19" style="8" customWidth="1"/>
    <col min="13" max="14" width="28.28515625" style="7" customWidth="1"/>
    <col min="15" max="15" width="9.140625" style="7" customWidth="1"/>
    <col min="16" max="16384" width="9.140625" style="7"/>
  </cols>
  <sheetData>
    <row r="1" spans="1:15" s="1" customFormat="1" ht="30.75" customHeight="1" thickTop="1" thickBot="1" x14ac:dyDescent="0.3">
      <c r="B1" s="111" t="s">
        <v>100</v>
      </c>
      <c r="C1" s="112"/>
      <c r="D1" s="85"/>
      <c r="E1" s="85"/>
      <c r="F1" s="86" t="s">
        <v>33</v>
      </c>
      <c r="G1" s="85"/>
      <c r="H1" s="87"/>
      <c r="I1" s="82"/>
      <c r="J1" s="83"/>
      <c r="K1" s="83"/>
      <c r="L1" s="84" t="str">
        <f>D3</f>
        <v>SO 98-98</v>
      </c>
      <c r="M1" s="66"/>
    </row>
    <row r="2" spans="1:15" s="1" customFormat="1" ht="57" customHeight="1" thickTop="1" thickBot="1" x14ac:dyDescent="0.3">
      <c r="B2" s="107" t="s">
        <v>10</v>
      </c>
      <c r="C2" s="108"/>
      <c r="D2" s="25"/>
      <c r="E2" s="26"/>
      <c r="F2" s="30" t="s">
        <v>130</v>
      </c>
      <c r="G2" s="67"/>
      <c r="H2" s="68"/>
      <c r="I2" s="109" t="s">
        <v>27</v>
      </c>
      <c r="J2" s="110"/>
      <c r="K2" s="113">
        <f>SUMIFS(L:L,B:B,"SOUČET")</f>
        <v>0</v>
      </c>
      <c r="L2" s="114"/>
    </row>
    <row r="3" spans="1:15" s="1" customFormat="1" ht="42.75" customHeight="1" thickTop="1" thickBot="1" x14ac:dyDescent="0.3">
      <c r="B3" s="88" t="s">
        <v>32</v>
      </c>
      <c r="C3" s="89"/>
      <c r="D3" s="142" t="s">
        <v>129</v>
      </c>
      <c r="E3" s="142"/>
      <c r="F3" s="31" t="s">
        <v>107</v>
      </c>
      <c r="G3" s="69"/>
      <c r="H3" s="70"/>
      <c r="I3" s="80"/>
      <c r="J3" s="81"/>
      <c r="K3" s="131"/>
      <c r="L3" s="132"/>
    </row>
    <row r="4" spans="1:15" s="1" customFormat="1" ht="18" customHeight="1" thickTop="1" x14ac:dyDescent="0.25">
      <c r="B4" s="117" t="s">
        <v>19</v>
      </c>
      <c r="C4" s="118"/>
      <c r="D4" s="119"/>
      <c r="E4" s="47" t="s">
        <v>51</v>
      </c>
      <c r="F4" s="71" t="str">
        <f>IF(E4="D.2.1.9"," Kabelovody, kolektory",IF(E4="D.2.1.10"," Protihlukové objekty",LOOKUP(E4,'Kategorie monitoringu'!A1:A35,'Kategorie monitoringu'!B1:B35)))</f>
        <v xml:space="preserve"> Pozemní komunikace</v>
      </c>
      <c r="G4" s="23"/>
      <c r="H4" s="24"/>
      <c r="I4" s="129" t="s">
        <v>29</v>
      </c>
      <c r="J4" s="130"/>
      <c r="K4" s="45"/>
      <c r="L4" s="46"/>
    </row>
    <row r="5" spans="1:15" s="1" customFormat="1" ht="18" customHeight="1" x14ac:dyDescent="0.25">
      <c r="B5" s="90" t="s">
        <v>28</v>
      </c>
      <c r="C5" s="91"/>
      <c r="D5" s="91"/>
      <c r="E5" s="47" t="s">
        <v>106</v>
      </c>
      <c r="F5" s="121" t="str">
        <f>IF((E5="Stádium 2"),"  Dokumentace pro územní řízení - DUR",(IF((E5="Stádium 3"),"  Projektová dokumentace (DOS/DSP)","")))</f>
        <v xml:space="preserve">  Projektová dokumentace (DOS/DSP)</v>
      </c>
      <c r="G5" s="121"/>
      <c r="H5" s="122"/>
      <c r="I5" s="120" t="s">
        <v>22</v>
      </c>
      <c r="J5" s="119"/>
      <c r="K5" s="44" t="s">
        <v>133</v>
      </c>
      <c r="L5" s="27"/>
    </row>
    <row r="6" spans="1:15" s="1" customFormat="1" ht="18" customHeight="1" x14ac:dyDescent="0.2">
      <c r="B6" s="90" t="s">
        <v>18</v>
      </c>
      <c r="C6" s="91"/>
      <c r="D6" s="91"/>
      <c r="E6" s="44" t="s">
        <v>108</v>
      </c>
      <c r="F6" s="133"/>
      <c r="G6" s="133"/>
      <c r="H6" s="134"/>
      <c r="I6" s="120" t="s">
        <v>23</v>
      </c>
      <c r="J6" s="119"/>
      <c r="K6" s="44" t="s">
        <v>134</v>
      </c>
      <c r="L6" s="27"/>
      <c r="O6" s="72"/>
    </row>
    <row r="7" spans="1:15" s="1" customFormat="1" ht="18" customHeight="1" x14ac:dyDescent="0.2">
      <c r="B7" s="123" t="s">
        <v>24</v>
      </c>
      <c r="C7" s="106"/>
      <c r="D7" s="106"/>
      <c r="E7" s="48" t="s">
        <v>131</v>
      </c>
      <c r="F7" s="135" t="s">
        <v>17</v>
      </c>
      <c r="G7" s="136"/>
      <c r="H7" s="137"/>
      <c r="I7" s="128" t="s">
        <v>26</v>
      </c>
      <c r="J7" s="118"/>
      <c r="K7" s="43">
        <v>2022</v>
      </c>
      <c r="L7" s="27"/>
      <c r="O7" s="73"/>
    </row>
    <row r="8" spans="1:15" s="1" customFormat="1" ht="19.5" customHeight="1" thickBot="1" x14ac:dyDescent="0.3">
      <c r="B8" s="138" t="s">
        <v>25</v>
      </c>
      <c r="C8" s="139"/>
      <c r="D8" s="139"/>
      <c r="E8" s="49" t="s">
        <v>132</v>
      </c>
      <c r="F8" s="32" t="s">
        <v>135</v>
      </c>
      <c r="G8" s="140" t="s">
        <v>136</v>
      </c>
      <c r="H8" s="141"/>
      <c r="I8" s="105" t="s">
        <v>16</v>
      </c>
      <c r="J8" s="106"/>
      <c r="K8" s="42">
        <v>44848</v>
      </c>
      <c r="L8" s="28"/>
    </row>
    <row r="9" spans="1:15" s="1" customFormat="1" ht="9.75" customHeight="1" x14ac:dyDescent="0.25">
      <c r="B9" s="126" t="str">
        <f>F2</f>
        <v>Doplnění závor na přejezdu P7871 v km 27,441 trati Hlučín - Opava</v>
      </c>
      <c r="C9" s="127"/>
      <c r="D9" s="127"/>
      <c r="E9" s="127"/>
      <c r="F9" s="127"/>
      <c r="G9" s="127"/>
      <c r="H9" s="127"/>
      <c r="I9" s="127"/>
      <c r="J9" s="127"/>
      <c r="K9" s="76" t="str">
        <f>$I$5</f>
        <v>ISPROFIN:</v>
      </c>
      <c r="L9" s="77" t="str">
        <f>K5</f>
        <v>3273514800</v>
      </c>
    </row>
    <row r="10" spans="1:15" s="1" customFormat="1" ht="15" customHeight="1" x14ac:dyDescent="0.25">
      <c r="B10" s="124" t="s">
        <v>11</v>
      </c>
      <c r="C10" s="103" t="s">
        <v>0</v>
      </c>
      <c r="D10" s="103" t="s">
        <v>1</v>
      </c>
      <c r="E10" s="103" t="s">
        <v>12</v>
      </c>
      <c r="F10" s="101" t="s">
        <v>30</v>
      </c>
      <c r="G10" s="101" t="s">
        <v>2</v>
      </c>
      <c r="H10" s="101" t="s">
        <v>3</v>
      </c>
      <c r="I10" s="103" t="s">
        <v>13</v>
      </c>
      <c r="J10" s="103" t="s">
        <v>14</v>
      </c>
      <c r="K10" s="115" t="s">
        <v>4</v>
      </c>
      <c r="L10" s="116"/>
    </row>
    <row r="11" spans="1:15" s="1" customFormat="1" ht="15" customHeight="1" x14ac:dyDescent="0.25">
      <c r="B11" s="124"/>
      <c r="C11" s="103"/>
      <c r="D11" s="103"/>
      <c r="E11" s="103"/>
      <c r="F11" s="101"/>
      <c r="G11" s="101"/>
      <c r="H11" s="101"/>
      <c r="I11" s="103"/>
      <c r="J11" s="103"/>
      <c r="K11" s="115"/>
      <c r="L11" s="116"/>
    </row>
    <row r="12" spans="1:15" s="1" customFormat="1" ht="12.75" customHeight="1" thickBot="1" x14ac:dyDescent="0.3">
      <c r="B12" s="125"/>
      <c r="C12" s="104"/>
      <c r="D12" s="104"/>
      <c r="E12" s="104"/>
      <c r="F12" s="102"/>
      <c r="G12" s="102"/>
      <c r="H12" s="102"/>
      <c r="I12" s="104"/>
      <c r="J12" s="104"/>
      <c r="K12" s="78" t="s">
        <v>15</v>
      </c>
      <c r="L12" s="79" t="s">
        <v>5</v>
      </c>
    </row>
    <row r="13" spans="1:15" s="1" customFormat="1" ht="15" customHeight="1" thickBot="1" x14ac:dyDescent="0.3">
      <c r="A13" s="74" t="s">
        <v>31</v>
      </c>
      <c r="B13" s="50" t="s">
        <v>20</v>
      </c>
      <c r="C13" s="51">
        <v>0</v>
      </c>
      <c r="D13" s="52"/>
      <c r="E13" s="52"/>
      <c r="F13" s="53" t="s">
        <v>109</v>
      </c>
      <c r="G13" s="51"/>
      <c r="H13" s="51"/>
      <c r="I13" s="51"/>
      <c r="J13" s="51"/>
      <c r="K13" s="51"/>
      <c r="L13" s="54"/>
    </row>
    <row r="14" spans="1:15" s="1" customFormat="1" ht="13.5" customHeight="1" thickBot="1" x14ac:dyDescent="0.3">
      <c r="A14" s="1" t="s">
        <v>7</v>
      </c>
      <c r="B14" s="75">
        <f>1+MAX($B$13:B13)</f>
        <v>1</v>
      </c>
      <c r="C14" s="33" t="s">
        <v>110</v>
      </c>
      <c r="D14" s="41"/>
      <c r="E14" s="34" t="s">
        <v>111</v>
      </c>
      <c r="F14" s="36" t="s">
        <v>112</v>
      </c>
      <c r="G14" s="34" t="s">
        <v>113</v>
      </c>
      <c r="H14" s="39">
        <v>1</v>
      </c>
      <c r="I14" s="34">
        <v>0</v>
      </c>
      <c r="J14" s="65" t="str">
        <f>IF(I14=0,"",I14*H14)</f>
        <v/>
      </c>
      <c r="K14" s="40"/>
      <c r="L14" s="60">
        <f>ROUND((ROUND(H14,3))*(ROUND(K14,2)),2)</f>
        <v>0</v>
      </c>
    </row>
    <row r="15" spans="1:15" s="1" customFormat="1" ht="12.75" customHeight="1" x14ac:dyDescent="0.25">
      <c r="A15" s="1" t="s">
        <v>6</v>
      </c>
      <c r="B15" s="11"/>
      <c r="F15" s="37"/>
      <c r="G15" s="5"/>
      <c r="H15" s="5"/>
      <c r="I15" s="5"/>
      <c r="J15" s="5"/>
      <c r="K15" s="5"/>
      <c r="L15" s="12"/>
    </row>
    <row r="16" spans="1:15" s="1" customFormat="1" ht="12.75" customHeight="1" x14ac:dyDescent="0.25">
      <c r="A16" s="1" t="s">
        <v>8</v>
      </c>
      <c r="B16" s="11"/>
      <c r="F16" s="35"/>
      <c r="G16" s="5"/>
      <c r="H16" s="5"/>
      <c r="I16" s="5"/>
      <c r="J16" s="5"/>
      <c r="K16" s="5"/>
      <c r="L16" s="12"/>
    </row>
    <row r="17" spans="1:12" s="1" customFormat="1" ht="79.5" thickBot="1" x14ac:dyDescent="0.3">
      <c r="A17" s="1" t="s">
        <v>9</v>
      </c>
      <c r="B17" s="55"/>
      <c r="C17" s="56"/>
      <c r="D17" s="56"/>
      <c r="E17" s="56"/>
      <c r="F17" s="57" t="s">
        <v>114</v>
      </c>
      <c r="G17" s="58"/>
      <c r="H17" s="58"/>
      <c r="I17" s="58"/>
      <c r="J17" s="58"/>
      <c r="K17" s="58"/>
      <c r="L17" s="59"/>
    </row>
    <row r="18" spans="1:12" s="1" customFormat="1" ht="13.5" customHeight="1" thickBot="1" x14ac:dyDescent="0.3">
      <c r="A18" s="1" t="s">
        <v>7</v>
      </c>
      <c r="B18" s="75">
        <f>1+MAX($B$13:B17)</f>
        <v>2</v>
      </c>
      <c r="C18" s="33" t="s">
        <v>115</v>
      </c>
      <c r="D18" s="41"/>
      <c r="E18" s="34" t="s">
        <v>111</v>
      </c>
      <c r="F18" s="36" t="s">
        <v>116</v>
      </c>
      <c r="G18" s="34" t="s">
        <v>113</v>
      </c>
      <c r="H18" s="39">
        <v>1</v>
      </c>
      <c r="I18" s="34">
        <v>0</v>
      </c>
      <c r="J18" s="92" t="str">
        <f>IF(I18=0,"",I18*H18)</f>
        <v/>
      </c>
      <c r="K18" s="40"/>
      <c r="L18" s="93">
        <f>ROUND((ROUND(H18,3))*(ROUND(K18,2)),2)</f>
        <v>0</v>
      </c>
    </row>
    <row r="19" spans="1:12" s="1" customFormat="1" ht="12.75" customHeight="1" x14ac:dyDescent="0.25">
      <c r="A19" s="1" t="s">
        <v>6</v>
      </c>
      <c r="B19" s="11"/>
      <c r="F19" s="37"/>
      <c r="G19" s="5"/>
      <c r="H19" s="5"/>
      <c r="I19" s="5"/>
      <c r="J19" s="5"/>
      <c r="K19" s="5"/>
      <c r="L19" s="12"/>
    </row>
    <row r="20" spans="1:12" s="1" customFormat="1" ht="12.75" customHeight="1" x14ac:dyDescent="0.25">
      <c r="A20" s="1" t="s">
        <v>8</v>
      </c>
      <c r="B20" s="11"/>
      <c r="F20" s="35"/>
      <c r="G20" s="5"/>
      <c r="H20" s="5"/>
      <c r="I20" s="5"/>
      <c r="J20" s="5"/>
      <c r="K20" s="5"/>
      <c r="L20" s="12"/>
    </row>
    <row r="21" spans="1:12" s="1" customFormat="1" ht="102" thickBot="1" x14ac:dyDescent="0.3">
      <c r="A21" s="1" t="s">
        <v>9</v>
      </c>
      <c r="B21" s="13"/>
      <c r="C21" s="9"/>
      <c r="D21" s="9"/>
      <c r="E21" s="9"/>
      <c r="F21" s="38" t="s">
        <v>117</v>
      </c>
      <c r="G21" s="6"/>
      <c r="H21" s="6"/>
      <c r="I21" s="6"/>
      <c r="J21" s="6"/>
      <c r="K21" s="6"/>
      <c r="L21" s="14"/>
    </row>
    <row r="22" spans="1:12" s="1" customFormat="1" ht="13.5" customHeight="1" thickBot="1" x14ac:dyDescent="0.3">
      <c r="A22" s="1" t="s">
        <v>7</v>
      </c>
      <c r="B22" s="75">
        <f>1+MAX($B$13:B21)</f>
        <v>3</v>
      </c>
      <c r="C22" s="33" t="s">
        <v>118</v>
      </c>
      <c r="D22" s="41"/>
      <c r="E22" s="34" t="s">
        <v>111</v>
      </c>
      <c r="F22" s="36" t="s">
        <v>119</v>
      </c>
      <c r="G22" s="34" t="s">
        <v>113</v>
      </c>
      <c r="H22" s="39">
        <v>1</v>
      </c>
      <c r="I22" s="34">
        <v>0</v>
      </c>
      <c r="J22" s="92" t="str">
        <f>IF(I22=0,"",I22*H22)</f>
        <v/>
      </c>
      <c r="K22" s="40"/>
      <c r="L22" s="93">
        <f>ROUND((ROUND(H22,3))*(ROUND(K22,2)),2)</f>
        <v>0</v>
      </c>
    </row>
    <row r="23" spans="1:12" s="1" customFormat="1" ht="12.75" customHeight="1" x14ac:dyDescent="0.25">
      <c r="A23" s="1" t="s">
        <v>6</v>
      </c>
      <c r="B23" s="11"/>
      <c r="F23" s="37"/>
      <c r="G23" s="5"/>
      <c r="H23" s="5"/>
      <c r="I23" s="5"/>
      <c r="J23" s="5"/>
      <c r="K23" s="5"/>
      <c r="L23" s="12"/>
    </row>
    <row r="24" spans="1:12" s="1" customFormat="1" ht="12.75" customHeight="1" x14ac:dyDescent="0.25">
      <c r="A24" s="1" t="s">
        <v>8</v>
      </c>
      <c r="B24" s="11"/>
      <c r="F24" s="35"/>
      <c r="G24" s="5"/>
      <c r="H24" s="5"/>
      <c r="I24" s="5"/>
      <c r="J24" s="5"/>
      <c r="K24" s="5"/>
      <c r="L24" s="12"/>
    </row>
    <row r="25" spans="1:12" s="1" customFormat="1" ht="45.75" thickBot="1" x14ac:dyDescent="0.3">
      <c r="A25" s="1" t="s">
        <v>9</v>
      </c>
      <c r="B25" s="13"/>
      <c r="C25" s="9"/>
      <c r="D25" s="9"/>
      <c r="E25" s="9"/>
      <c r="F25" s="38" t="s">
        <v>120</v>
      </c>
      <c r="G25" s="6"/>
      <c r="H25" s="6"/>
      <c r="I25" s="6"/>
      <c r="J25" s="6"/>
      <c r="K25" s="6"/>
      <c r="L25" s="14"/>
    </row>
    <row r="26" spans="1:12" s="1" customFormat="1" ht="13.5" customHeight="1" thickBot="1" x14ac:dyDescent="0.3">
      <c r="A26" s="1" t="s">
        <v>7</v>
      </c>
      <c r="B26" s="75">
        <f>1+MAX($B$13:B25)</f>
        <v>4</v>
      </c>
      <c r="C26" s="33" t="s">
        <v>121</v>
      </c>
      <c r="D26" s="41"/>
      <c r="E26" s="34" t="s">
        <v>111</v>
      </c>
      <c r="F26" s="36" t="s">
        <v>122</v>
      </c>
      <c r="G26" s="34" t="s">
        <v>113</v>
      </c>
      <c r="H26" s="39">
        <v>1</v>
      </c>
      <c r="I26" s="34">
        <v>0</v>
      </c>
      <c r="J26" s="92" t="str">
        <f>IF(I26=0,"",I26*H26)</f>
        <v/>
      </c>
      <c r="K26" s="40"/>
      <c r="L26" s="93">
        <f>ROUND((ROUND(H26,3))*(ROUND(K26,2)),2)</f>
        <v>0</v>
      </c>
    </row>
    <row r="27" spans="1:12" s="1" customFormat="1" ht="12.75" customHeight="1" x14ac:dyDescent="0.25">
      <c r="A27" s="1" t="s">
        <v>6</v>
      </c>
      <c r="B27" s="11"/>
      <c r="F27" s="37"/>
      <c r="G27" s="5"/>
      <c r="H27" s="5"/>
      <c r="I27" s="5"/>
      <c r="J27" s="5"/>
      <c r="K27" s="5"/>
      <c r="L27" s="12"/>
    </row>
    <row r="28" spans="1:12" s="1" customFormat="1" ht="12.75" customHeight="1" x14ac:dyDescent="0.25">
      <c r="A28" s="1" t="s">
        <v>8</v>
      </c>
      <c r="B28" s="11"/>
      <c r="F28" s="35"/>
      <c r="G28" s="5"/>
      <c r="H28" s="5"/>
      <c r="I28" s="5"/>
      <c r="J28" s="5"/>
      <c r="K28" s="5"/>
      <c r="L28" s="12"/>
    </row>
    <row r="29" spans="1:12" s="1" customFormat="1" ht="147" thickBot="1" x14ac:dyDescent="0.3">
      <c r="A29" s="1" t="s">
        <v>9</v>
      </c>
      <c r="B29" s="13"/>
      <c r="C29" s="9"/>
      <c r="D29" s="9"/>
      <c r="E29" s="9"/>
      <c r="F29" s="38" t="s">
        <v>123</v>
      </c>
      <c r="G29" s="6"/>
      <c r="H29" s="6"/>
      <c r="I29" s="6"/>
      <c r="J29" s="6"/>
      <c r="K29" s="6"/>
      <c r="L29" s="14"/>
    </row>
    <row r="30" spans="1:12" s="1" customFormat="1" ht="13.5" customHeight="1" thickBot="1" x14ac:dyDescent="0.3">
      <c r="A30" s="1" t="s">
        <v>7</v>
      </c>
      <c r="B30" s="75">
        <f>1+MAX($B$13:B29)</f>
        <v>5</v>
      </c>
      <c r="C30" s="33" t="s">
        <v>124</v>
      </c>
      <c r="D30" s="41"/>
      <c r="E30" s="34" t="s">
        <v>111</v>
      </c>
      <c r="F30" s="36" t="s">
        <v>125</v>
      </c>
      <c r="G30" s="34" t="s">
        <v>113</v>
      </c>
      <c r="H30" s="39">
        <v>1</v>
      </c>
      <c r="I30" s="34">
        <v>0</v>
      </c>
      <c r="J30" s="92" t="str">
        <f>IF(I30=0,"",I30*H30)</f>
        <v/>
      </c>
      <c r="K30" s="40"/>
      <c r="L30" s="93">
        <f>ROUND((ROUND(H30,3))*(ROUND(K30,2)),2)</f>
        <v>0</v>
      </c>
    </row>
    <row r="31" spans="1:12" s="1" customFormat="1" ht="12.75" customHeight="1" x14ac:dyDescent="0.25">
      <c r="A31" s="1" t="s">
        <v>6</v>
      </c>
      <c r="B31" s="11"/>
      <c r="F31" s="37"/>
      <c r="G31" s="5"/>
      <c r="H31" s="5"/>
      <c r="I31" s="5"/>
      <c r="J31" s="5"/>
      <c r="K31" s="5"/>
      <c r="L31" s="12"/>
    </row>
    <row r="32" spans="1:12" s="1" customFormat="1" ht="12.75" customHeight="1" x14ac:dyDescent="0.25">
      <c r="A32" s="1" t="s">
        <v>8</v>
      </c>
      <c r="B32" s="11"/>
      <c r="F32" s="35"/>
      <c r="G32" s="5"/>
      <c r="H32" s="5"/>
      <c r="I32" s="5"/>
      <c r="J32" s="5"/>
      <c r="K32" s="5"/>
      <c r="L32" s="12"/>
    </row>
    <row r="33" spans="1:12" s="1" customFormat="1" ht="68.25" thickBot="1" x14ac:dyDescent="0.3">
      <c r="A33" s="1" t="s">
        <v>9</v>
      </c>
      <c r="B33" s="13"/>
      <c r="C33" s="9"/>
      <c r="D33" s="9"/>
      <c r="E33" s="9"/>
      <c r="F33" s="38" t="s">
        <v>126</v>
      </c>
      <c r="G33" s="6"/>
      <c r="H33" s="6"/>
      <c r="I33" s="6"/>
      <c r="J33" s="6"/>
      <c r="K33" s="6"/>
      <c r="L33" s="14"/>
    </row>
    <row r="34" spans="1:12" s="1" customFormat="1" ht="12" thickBot="1" x14ac:dyDescent="0.3">
      <c r="B34" s="75">
        <f>1+MAX($B$13:B33)</f>
        <v>6</v>
      </c>
      <c r="C34" s="33"/>
      <c r="D34" s="41"/>
      <c r="E34" s="34" t="s">
        <v>137</v>
      </c>
      <c r="F34" s="36" t="s">
        <v>138</v>
      </c>
      <c r="G34" s="34" t="s">
        <v>113</v>
      </c>
      <c r="H34" s="39">
        <v>2</v>
      </c>
      <c r="I34" s="34">
        <v>0</v>
      </c>
      <c r="J34" s="92" t="str">
        <f>IF(I34=0,"",I34*H34)</f>
        <v/>
      </c>
      <c r="K34" s="40"/>
      <c r="L34" s="93">
        <f>ROUND((ROUND(H34,3))*(ROUND(K34,2)),2)</f>
        <v>0</v>
      </c>
    </row>
    <row r="35" spans="1:12" s="1" customFormat="1" x14ac:dyDescent="0.25">
      <c r="B35" s="11"/>
      <c r="F35" s="37" t="s">
        <v>141</v>
      </c>
      <c r="G35" s="5"/>
      <c r="H35" s="5"/>
      <c r="I35" s="5"/>
      <c r="J35" s="5"/>
      <c r="K35" s="5"/>
      <c r="L35" s="12"/>
    </row>
    <row r="36" spans="1:12" s="1" customFormat="1" x14ac:dyDescent="0.25">
      <c r="B36" s="11"/>
      <c r="F36" s="100" t="s">
        <v>139</v>
      </c>
      <c r="G36" s="5"/>
      <c r="H36" s="5"/>
      <c r="I36" s="5"/>
      <c r="J36" s="5"/>
      <c r="K36" s="5"/>
      <c r="L36" s="12"/>
    </row>
    <row r="37" spans="1:12" s="1" customFormat="1" ht="12" thickBot="1" x14ac:dyDescent="0.3">
      <c r="B37" s="13"/>
      <c r="C37" s="9"/>
      <c r="D37" s="9"/>
      <c r="E37" s="9"/>
      <c r="F37" s="38" t="s">
        <v>140</v>
      </c>
      <c r="G37" s="6"/>
      <c r="H37" s="6"/>
      <c r="I37" s="6"/>
      <c r="J37" s="6"/>
      <c r="K37" s="6"/>
      <c r="L37" s="14"/>
    </row>
    <row r="38" spans="1:12" ht="13.5" thickBot="1" x14ac:dyDescent="0.25">
      <c r="A38" s="94" t="s">
        <v>34</v>
      </c>
      <c r="B38" s="95" t="s">
        <v>127</v>
      </c>
      <c r="C38" s="96" t="s">
        <v>128</v>
      </c>
      <c r="D38" s="97"/>
      <c r="E38" s="97"/>
      <c r="F38" s="98" t="s">
        <v>109</v>
      </c>
      <c r="G38" s="96"/>
      <c r="H38" s="96"/>
      <c r="I38" s="96"/>
      <c r="J38" s="96"/>
      <c r="K38" s="96"/>
      <c r="L38" s="99">
        <f>SUM(L14:L33)</f>
        <v>0</v>
      </c>
    </row>
  </sheetData>
  <sheetProtection password="ED72" sheet="1" objects="1" scenarios="1" formatCells="0" formatColumns="0" formatRows="0" insertColumns="0" insertRows="0" deleteColumns="0" deleteRows="0" sort="0" autoFilter="0"/>
  <autoFilter ref="A12:L12" xr:uid="{00000000-0009-0000-0000-000000000000}"/>
  <mergeCells count="29">
    <mergeCell ref="K3:L3"/>
    <mergeCell ref="I6:J6"/>
    <mergeCell ref="F6:H6"/>
    <mergeCell ref="F7:H7"/>
    <mergeCell ref="B8:D8"/>
    <mergeCell ref="G8:H8"/>
    <mergeCell ref="D3:E3"/>
    <mergeCell ref="B1:C1"/>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G10:G12"/>
    <mergeCell ref="E10:E12"/>
    <mergeCell ref="I8:J8"/>
    <mergeCell ref="B2:C2"/>
    <mergeCell ref="I2:J2"/>
    <mergeCell ref="F10:F12"/>
  </mergeCells>
  <conditionalFormatting sqref="C13">
    <cfRule type="expression" dxfId="42" priority="1304">
      <formula>C13=""</formula>
    </cfRule>
  </conditionalFormatting>
  <conditionalFormatting sqref="C38">
    <cfRule type="expression" dxfId="41" priority="17">
      <formula>C38=""</formula>
    </cfRule>
  </conditionalFormatting>
  <conditionalFormatting sqref="C14:E14 F18:F37">
    <cfRule type="expression" dxfId="40" priority="1782">
      <formula>C14=""</formula>
    </cfRule>
  </conditionalFormatting>
  <conditionalFormatting sqref="C18:E18">
    <cfRule type="expression" dxfId="39" priority="66">
      <formula>C18=""</formula>
    </cfRule>
  </conditionalFormatting>
  <conditionalFormatting sqref="C22:E22">
    <cfRule type="expression" dxfId="38" priority="54">
      <formula>C22=""</formula>
    </cfRule>
  </conditionalFormatting>
  <conditionalFormatting sqref="C26:E26">
    <cfRule type="expression" dxfId="37" priority="42">
      <formula>C26=""</formula>
    </cfRule>
  </conditionalFormatting>
  <conditionalFormatting sqref="C30:E30">
    <cfRule type="expression" dxfId="36" priority="18">
      <formula>C30=""</formula>
    </cfRule>
  </conditionalFormatting>
  <conditionalFormatting sqref="C34:E34">
    <cfRule type="expression" dxfId="35" priority="1">
      <formula>C34=""</formula>
    </cfRule>
  </conditionalFormatting>
  <conditionalFormatting sqref="D3">
    <cfRule type="expression" dxfId="34" priority="1833">
      <formula>IF($D$3="SO XX-XX-XX","Vybarvit",IF($D$3="","Vybarvit",""))="Vybarvit"</formula>
    </cfRule>
  </conditionalFormatting>
  <conditionalFormatting sqref="E4">
    <cfRule type="expression" dxfId="33" priority="398">
      <formula>$E$6=""</formula>
    </cfRule>
  </conditionalFormatting>
  <conditionalFormatting sqref="E5">
    <cfRule type="expression" dxfId="32" priority="1796">
      <formula>$E$5=""</formula>
    </cfRule>
  </conditionalFormatting>
  <conditionalFormatting sqref="E6">
    <cfRule type="expression" dxfId="31" priority="1797">
      <formula>$E$6=""</formula>
    </cfRule>
  </conditionalFormatting>
  <conditionalFormatting sqref="E7">
    <cfRule type="expression" dxfId="30" priority="1798">
      <formula>$E$7=""</formula>
    </cfRule>
  </conditionalFormatting>
  <conditionalFormatting sqref="E8">
    <cfRule type="expression" dxfId="29" priority="1799">
      <formula>$E$8=""</formula>
    </cfRule>
  </conditionalFormatting>
  <conditionalFormatting sqref="F2">
    <cfRule type="expression" dxfId="28" priority="1834">
      <formula>IF($F$2="Název stavby","Vybarvit",IF($F$2="","Vybarvit",""))="Vybarvit"</formula>
    </cfRule>
  </conditionalFormatting>
  <conditionalFormatting sqref="F3">
    <cfRule type="expression" dxfId="27" priority="1832">
      <formula>IF($F$3="Název SO/PS","Vybarvit",IF($F$3="","Vybarvit",""))="Vybarvit"</formula>
    </cfRule>
  </conditionalFormatting>
  <conditionalFormatting sqref="F6">
    <cfRule type="expression" dxfId="26" priority="1836">
      <formula>$E$5="Ostatní"</formula>
    </cfRule>
    <cfRule type="expression" dxfId="25" priority="1838">
      <formula>$E$6="Ostatní"</formula>
    </cfRule>
  </conditionalFormatting>
  <conditionalFormatting sqref="F8">
    <cfRule type="expression" dxfId="24" priority="1831">
      <formula>IF($F$8="Obchodní název firmy/společnosti, v případě fyzické osoby podnikající  IČO","Vybarvit",IF($F$8="","Vybarvit",""))="Vybarvit"</formula>
    </cfRule>
  </conditionalFormatting>
  <conditionalFormatting sqref="F13">
    <cfRule type="expression" dxfId="23" priority="1303">
      <formula>F13="Doplnit název dílu a ve sloupci C číslo dílu"</formula>
    </cfRule>
  </conditionalFormatting>
  <conditionalFormatting sqref="F14">
    <cfRule type="expression" dxfId="22" priority="1791">
      <formula>IF(F14="Název položky","Vyznačit",IF(F14="","Vyznačit",""))="Vyznačit"</formula>
    </cfRule>
  </conditionalFormatting>
  <conditionalFormatting sqref="F15">
    <cfRule type="expression" dxfId="21" priority="1790">
      <formula>IF(F15="popis položky","Vyznačit",IF(F15="","Vyznačit",""))="Vyznačit"</formula>
    </cfRule>
  </conditionalFormatting>
  <conditionalFormatting sqref="F16">
    <cfRule type="expression" dxfId="20" priority="1789">
      <formula>IF(F16="výkaz výměr","Vyznačit",IF(F16="","Vyznačit",""))="Vyznačit"</formula>
    </cfRule>
  </conditionalFormatting>
  <conditionalFormatting sqref="F17">
    <cfRule type="expression" dxfId="19" priority="1788">
      <formula>IF(F17="Technická specifikace","Vyznačit",IF(F17="","Vyznačit",""))="Vyznačit"</formula>
    </cfRule>
  </conditionalFormatting>
  <conditionalFormatting sqref="F38">
    <cfRule type="expression" dxfId="18" priority="16">
      <formula>F38="Doplnit název dílu a ve sloupci C číslo dílu"</formula>
    </cfRule>
  </conditionalFormatting>
  <conditionalFormatting sqref="G8:H8">
    <cfRule type="expression" dxfId="17" priority="1830">
      <formula>IF($G$8="Titul Jméno Příjmení","Vybarvit",IF($G$8="","Vybarvit",""))="Vybarvit"</formula>
    </cfRule>
  </conditionalFormatting>
  <conditionalFormatting sqref="G14:K14">
    <cfRule type="expression" dxfId="16" priority="1783">
      <formula>G14=""</formula>
    </cfRule>
  </conditionalFormatting>
  <conditionalFormatting sqref="G18:K18">
    <cfRule type="expression" dxfId="15" priority="67">
      <formula>G18=""</formula>
    </cfRule>
  </conditionalFormatting>
  <conditionalFormatting sqref="G22:K22">
    <cfRule type="expression" dxfId="14" priority="55">
      <formula>G22=""</formula>
    </cfRule>
  </conditionalFormatting>
  <conditionalFormatting sqref="G26:K26">
    <cfRule type="expression" dxfId="13" priority="43">
      <formula>G26=""</formula>
    </cfRule>
  </conditionalFormatting>
  <conditionalFormatting sqref="G30:K30">
    <cfRule type="expression" dxfId="12" priority="19">
      <formula>G30=""</formula>
    </cfRule>
  </conditionalFormatting>
  <conditionalFormatting sqref="G34:K34">
    <cfRule type="expression" dxfId="11" priority="3">
      <formula>G34=""</formula>
    </cfRule>
  </conditionalFormatting>
  <conditionalFormatting sqref="K4">
    <cfRule type="expression" dxfId="10" priority="1801">
      <formula>$K$4=""</formula>
    </cfRule>
  </conditionalFormatting>
  <conditionalFormatting sqref="K5">
    <cfRule type="expression" dxfId="9" priority="1802">
      <formula>$K$5=""</formula>
    </cfRule>
  </conditionalFormatting>
  <conditionalFormatting sqref="K6">
    <cfRule type="expression" dxfId="8" priority="1803">
      <formula>$K$6=""</formula>
    </cfRule>
  </conditionalFormatting>
  <conditionalFormatting sqref="K7">
    <cfRule type="expression" dxfId="7" priority="1804">
      <formula>$K$7=""</formula>
    </cfRule>
  </conditionalFormatting>
  <conditionalFormatting sqref="K8">
    <cfRule type="expression" dxfId="6" priority="1805">
      <formula>$K$8=""</formula>
    </cfRule>
  </conditionalFormatting>
  <conditionalFormatting sqref="L4">
    <cfRule type="expression" dxfId="5" priority="1800">
      <formula>$L$4=""</formula>
    </cfRule>
  </conditionalFormatting>
  <dataValidations xWindow="760" yWindow="211" count="10">
    <dataValidation type="list" allowBlank="1" showInputMessage="1" showErrorMessage="1" errorTitle="Špatné označení majetku" error="_x000a_Nutno vybrat dle předvolby!_x000a_SŽ nebo Ostatní." promptTitle="Výběr dle předvolby:" prompt="_x000a_SŽ_x000a_Ostatní" sqref="E6" xr:uid="{00000000-0002-0000-0000-000000000000}">
      <formula1>"SŽ, Ostatní"</formula1>
    </dataValidation>
    <dataValidation type="date" allowBlank="1" showInputMessage="1" showErrorMessage="1" sqref="L8" xr:uid="{00000000-0002-0000-0000-000001000000}">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xr:uid="{00000000-0002-0000-0000-000002000000}">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000-000003000000}">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xr:uid="{00000000-0002-0000-0000-000004000000}">
      <formula1>42370</formula1>
      <formula2>55153</formula2>
    </dataValidation>
    <dataValidation allowBlank="1" showInputMessage="1" showErrorMessage="1" promptTitle="S-kód" prompt="Číslo pod kterým je stavba evidovaná v systému SŽDC." sqref="K6" xr:uid="{00000000-0002-0000-0000-000005000000}"/>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xr:uid="{00000000-0002-0000-0000-000006000000}">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xr:uid="{00000000-0002-0000-0000-000007000000}">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000-000008000000}"/>
    <dataValidation type="date" allowBlank="1" showInputMessage="1" showErrorMessage="1" error="Rozmezí let 2017 - 2050" promptTitle="Vložit rok" prompt="ve formátu:_x000a_rrrr" sqref="K7" xr:uid="{00000000-0002-0000-0000-000009000000}">
      <formula1>2017</formula1>
      <formula2>2050</formula2>
    </dataValidation>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 xml:space="preserve">&amp;L&amp;"Arial,Tučné"&amp;10FORMULÁŘ SO/PS
</oddHeader>
    <oddFooter>&amp;L&amp;"Arial,Obyčejné"&amp;10&amp;A&amp;R&amp;"Arial,Obyčejné"&amp;10&amp;P/&amp;N</oddFooter>
  </headerFooter>
  <rowBreaks count="1" manualBreakCount="1">
    <brk id="25" max="11" man="1"/>
  </rowBreaks>
  <drawing r:id="rId2"/>
  <legacyDrawing r:id="rId3"/>
  <extLst>
    <ext xmlns:x14="http://schemas.microsoft.com/office/spreadsheetml/2009/9/main" uri="{CCE6A557-97BC-4b89-ADB6-D9C93CAAB3DF}">
      <x14:dataValidations xmlns:xm="http://schemas.microsoft.com/office/excel/2006/main" xWindow="760" yWindow="211" count="1">
        <x14:dataValidation type="list" allowBlank="1" showInputMessage="1" showErrorMessage="1" xr:uid="{00000000-0002-0000-0000-00000A000000}">
          <x14:formula1>
            <xm:f>'Kategorie monitoringu'!$A$1:$A$35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dimension ref="A1:C36"/>
  <sheetViews>
    <sheetView workbookViewId="0">
      <selection activeCell="B14" sqref="B14"/>
    </sheetView>
  </sheetViews>
  <sheetFormatPr defaultRowHeight="15" x14ac:dyDescent="0.25"/>
  <cols>
    <col min="1" max="1" width="13.7109375" customWidth="1"/>
    <col min="2" max="2" width="53.85546875" customWidth="1"/>
  </cols>
  <sheetData>
    <row r="1" spans="1:3" ht="15.75" thickTop="1" x14ac:dyDescent="0.25">
      <c r="A1" s="62" t="s">
        <v>35</v>
      </c>
      <c r="B1" s="19" t="s">
        <v>96</v>
      </c>
      <c r="C1" s="22"/>
    </row>
    <row r="2" spans="1:3" x14ac:dyDescent="0.25">
      <c r="A2" s="63" t="s">
        <v>36</v>
      </c>
      <c r="B2" s="20" t="s">
        <v>97</v>
      </c>
      <c r="C2" s="22"/>
    </row>
    <row r="3" spans="1:3" x14ac:dyDescent="0.25">
      <c r="A3" s="63" t="s">
        <v>37</v>
      </c>
      <c r="B3" s="20" t="s">
        <v>98</v>
      </c>
      <c r="C3" s="22"/>
    </row>
    <row r="4" spans="1:3" x14ac:dyDescent="0.25">
      <c r="A4" s="63" t="s">
        <v>38</v>
      </c>
      <c r="B4" s="20" t="s">
        <v>99</v>
      </c>
      <c r="C4" s="22"/>
    </row>
    <row r="5" spans="1:3" x14ac:dyDescent="0.25">
      <c r="A5" s="63" t="s">
        <v>102</v>
      </c>
      <c r="B5" s="20" t="s">
        <v>103</v>
      </c>
      <c r="C5" s="22"/>
    </row>
    <row r="6" spans="1:3" x14ac:dyDescent="0.25">
      <c r="A6" s="63" t="s">
        <v>101</v>
      </c>
      <c r="B6" s="20" t="s">
        <v>104</v>
      </c>
      <c r="C6" s="22"/>
    </row>
    <row r="7" spans="1:3" x14ac:dyDescent="0.25">
      <c r="A7" s="63" t="s">
        <v>39</v>
      </c>
      <c r="B7" s="20" t="s">
        <v>40</v>
      </c>
      <c r="C7" s="22"/>
    </row>
    <row r="8" spans="1:3" x14ac:dyDescent="0.25">
      <c r="A8" s="63" t="s">
        <v>41</v>
      </c>
      <c r="B8" s="20" t="s">
        <v>42</v>
      </c>
      <c r="C8" s="22"/>
    </row>
    <row r="9" spans="1:3" x14ac:dyDescent="0.25">
      <c r="A9" s="63" t="s">
        <v>43</v>
      </c>
      <c r="B9" s="20" t="s">
        <v>44</v>
      </c>
      <c r="C9" s="22"/>
    </row>
    <row r="10" spans="1:3" x14ac:dyDescent="0.25">
      <c r="A10" s="63" t="s">
        <v>45</v>
      </c>
      <c r="B10" s="20" t="s">
        <v>46</v>
      </c>
      <c r="C10" s="22"/>
    </row>
    <row r="11" spans="1:3" x14ac:dyDescent="0.25">
      <c r="A11" s="63" t="s">
        <v>47</v>
      </c>
      <c r="B11" s="20" t="s">
        <v>48</v>
      </c>
      <c r="C11" s="22"/>
    </row>
    <row r="12" spans="1:3" x14ac:dyDescent="0.25">
      <c r="A12" s="63" t="s">
        <v>49</v>
      </c>
      <c r="B12" s="20" t="s">
        <v>50</v>
      </c>
      <c r="C12" s="22"/>
    </row>
    <row r="13" spans="1:3" x14ac:dyDescent="0.25">
      <c r="A13" s="63" t="s">
        <v>51</v>
      </c>
      <c r="B13" s="20" t="s">
        <v>52</v>
      </c>
      <c r="C13" s="22"/>
    </row>
    <row r="14" spans="1:3" x14ac:dyDescent="0.25">
      <c r="A14" s="63" t="s">
        <v>53</v>
      </c>
      <c r="B14" s="20" t="s">
        <v>54</v>
      </c>
      <c r="C14" s="22"/>
    </row>
    <row r="15" spans="1:3" x14ac:dyDescent="0.25">
      <c r="A15" s="63" t="s">
        <v>105</v>
      </c>
      <c r="B15" s="20" t="s">
        <v>95</v>
      </c>
      <c r="C15" s="22"/>
    </row>
    <row r="16" spans="1:3" x14ac:dyDescent="0.25">
      <c r="A16" s="63" t="s">
        <v>55</v>
      </c>
      <c r="B16" s="20" t="s">
        <v>56</v>
      </c>
      <c r="C16" s="22"/>
    </row>
    <row r="17" spans="1:3" x14ac:dyDescent="0.25">
      <c r="A17" s="63" t="s">
        <v>57</v>
      </c>
      <c r="B17" s="20" t="s">
        <v>58</v>
      </c>
      <c r="C17" s="22"/>
    </row>
    <row r="18" spans="1:3" x14ac:dyDescent="0.25">
      <c r="A18" s="63" t="s">
        <v>59</v>
      </c>
      <c r="B18" s="20" t="s">
        <v>60</v>
      </c>
      <c r="C18" s="22"/>
    </row>
    <row r="19" spans="1:3" x14ac:dyDescent="0.25">
      <c r="A19" s="63" t="s">
        <v>61</v>
      </c>
      <c r="B19" s="20" t="s">
        <v>62</v>
      </c>
      <c r="C19" s="22"/>
    </row>
    <row r="20" spans="1:3" x14ac:dyDescent="0.25">
      <c r="A20" s="63" t="s">
        <v>63</v>
      </c>
      <c r="B20" s="20" t="s">
        <v>64</v>
      </c>
      <c r="C20" s="22"/>
    </row>
    <row r="21" spans="1:3" x14ac:dyDescent="0.25">
      <c r="A21" s="63" t="s">
        <v>65</v>
      </c>
      <c r="B21" s="20" t="s">
        <v>66</v>
      </c>
      <c r="C21" s="22"/>
    </row>
    <row r="22" spans="1:3" x14ac:dyDescent="0.25">
      <c r="A22" s="63" t="s">
        <v>67</v>
      </c>
      <c r="B22" s="20" t="s">
        <v>68</v>
      </c>
      <c r="C22" s="22"/>
    </row>
    <row r="23" spans="1:3" x14ac:dyDescent="0.25">
      <c r="A23" s="63" t="s">
        <v>69</v>
      </c>
      <c r="B23" s="20" t="s">
        <v>70</v>
      </c>
      <c r="C23" s="22"/>
    </row>
    <row r="24" spans="1:3" x14ac:dyDescent="0.25">
      <c r="A24" s="63" t="s">
        <v>71</v>
      </c>
      <c r="B24" s="20" t="s">
        <v>72</v>
      </c>
      <c r="C24" s="22"/>
    </row>
    <row r="25" spans="1:3" x14ac:dyDescent="0.25">
      <c r="A25" s="63" t="s">
        <v>73</v>
      </c>
      <c r="B25" s="20" t="s">
        <v>74</v>
      </c>
      <c r="C25" s="22"/>
    </row>
    <row r="26" spans="1:3" x14ac:dyDescent="0.25">
      <c r="A26" s="63" t="s">
        <v>75</v>
      </c>
      <c r="B26" s="20" t="s">
        <v>76</v>
      </c>
      <c r="C26" s="22"/>
    </row>
    <row r="27" spans="1:3" x14ac:dyDescent="0.25">
      <c r="A27" s="63" t="s">
        <v>77</v>
      </c>
      <c r="B27" s="20" t="s">
        <v>78</v>
      </c>
    </row>
    <row r="28" spans="1:3" x14ac:dyDescent="0.25">
      <c r="A28" s="63" t="s">
        <v>79</v>
      </c>
      <c r="B28" s="20" t="s">
        <v>80</v>
      </c>
    </row>
    <row r="29" spans="1:3" x14ac:dyDescent="0.25">
      <c r="A29" s="63" t="s">
        <v>81</v>
      </c>
      <c r="B29" s="20" t="s">
        <v>82</v>
      </c>
    </row>
    <row r="30" spans="1:3" x14ac:dyDescent="0.25">
      <c r="A30" s="63" t="s">
        <v>83</v>
      </c>
      <c r="B30" s="20" t="s">
        <v>84</v>
      </c>
    </row>
    <row r="31" spans="1:3" x14ac:dyDescent="0.25">
      <c r="A31" s="63" t="s">
        <v>85</v>
      </c>
      <c r="B31" s="20" t="s">
        <v>86</v>
      </c>
    </row>
    <row r="32" spans="1:3" x14ac:dyDescent="0.25">
      <c r="A32" s="63" t="s">
        <v>87</v>
      </c>
      <c r="B32" s="20" t="s">
        <v>88</v>
      </c>
    </row>
    <row r="33" spans="1:2" x14ac:dyDescent="0.25">
      <c r="A33" s="63" t="s">
        <v>89</v>
      </c>
      <c r="B33" s="20" t="s">
        <v>90</v>
      </c>
    </row>
    <row r="34" spans="1:2" x14ac:dyDescent="0.25">
      <c r="A34" s="63" t="s">
        <v>91</v>
      </c>
      <c r="B34" s="20" t="s">
        <v>92</v>
      </c>
    </row>
    <row r="35" spans="1:2" ht="15.75" thickBot="1" x14ac:dyDescent="0.3">
      <c r="A35" s="64" t="s">
        <v>93</v>
      </c>
      <c r="B35" s="21" t="s">
        <v>94</v>
      </c>
    </row>
    <row r="36" spans="1:2"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7" customWidth="1"/>
    <col min="2" max="2" width="4.42578125" style="7" customWidth="1"/>
    <col min="3" max="3" width="10.5703125" style="7" customWidth="1"/>
    <col min="4" max="5" width="10" style="7" customWidth="1"/>
    <col min="6" max="6" width="74.140625" style="7" customWidth="1"/>
    <col min="7" max="7" width="9" style="8" customWidth="1"/>
    <col min="8" max="8" width="13" style="8" customWidth="1"/>
    <col min="9" max="10" width="9" style="8" customWidth="1"/>
    <col min="11" max="12" width="12.85546875" style="8" customWidth="1"/>
    <col min="13" max="16384" width="9.140625" style="7"/>
  </cols>
  <sheetData>
    <row r="1" spans="1:12" s="1" customFormat="1" ht="13.5" customHeight="1" thickBot="1" x14ac:dyDescent="0.3">
      <c r="A1" s="61" t="s">
        <v>7</v>
      </c>
      <c r="B1" s="75"/>
      <c r="C1" s="33"/>
      <c r="D1" s="41"/>
      <c r="E1" s="34"/>
      <c r="F1" s="36"/>
      <c r="G1" s="34"/>
      <c r="H1" s="39"/>
      <c r="I1" s="34"/>
      <c r="J1" s="65" t="str">
        <f>IF(I1=0,"",I1*H1)</f>
        <v/>
      </c>
      <c r="K1" s="40"/>
      <c r="L1" s="60">
        <f>ROUND((ROUND(H1,3))*(ROUND(K1,2)),2)</f>
        <v>0</v>
      </c>
    </row>
    <row r="2" spans="1:12" s="1" customFormat="1" ht="12.75" customHeight="1" x14ac:dyDescent="0.25">
      <c r="A2" s="61" t="s">
        <v>6</v>
      </c>
      <c r="B2" s="11"/>
      <c r="F2" s="37"/>
      <c r="G2" s="5"/>
      <c r="H2" s="5"/>
      <c r="I2" s="5"/>
      <c r="J2" s="5"/>
      <c r="K2" s="5"/>
      <c r="L2" s="12"/>
    </row>
    <row r="3" spans="1:12" s="1" customFormat="1" ht="12.75" customHeight="1" x14ac:dyDescent="0.25">
      <c r="A3" s="61" t="s">
        <v>8</v>
      </c>
      <c r="B3" s="11"/>
      <c r="F3" s="35"/>
      <c r="G3" s="5"/>
      <c r="H3" s="5"/>
      <c r="I3" s="5"/>
      <c r="J3" s="5"/>
      <c r="K3" s="5"/>
      <c r="L3" s="12"/>
    </row>
    <row r="4" spans="1:12" s="1" customFormat="1" ht="18" customHeight="1" thickBot="1" x14ac:dyDescent="0.3">
      <c r="A4" s="61" t="s">
        <v>9</v>
      </c>
      <c r="B4" s="13"/>
      <c r="C4" s="9"/>
      <c r="D4" s="9"/>
      <c r="E4" s="9"/>
      <c r="F4" s="38"/>
      <c r="G4" s="6"/>
      <c r="H4" s="6"/>
      <c r="I4" s="6"/>
      <c r="J4" s="6"/>
      <c r="K4" s="6"/>
      <c r="L4" s="14"/>
    </row>
    <row r="5" spans="1:12" s="1" customFormat="1" ht="48" customHeight="1" thickBot="1" x14ac:dyDescent="0.3">
      <c r="F5" s="15"/>
      <c r="G5" s="5"/>
      <c r="H5" s="5"/>
      <c r="I5" s="5"/>
      <c r="J5" s="5"/>
      <c r="K5" s="5"/>
      <c r="L5" s="6"/>
    </row>
    <row r="6" spans="1:12" s="1" customFormat="1" ht="12.75" thickBot="1" x14ac:dyDescent="0.3">
      <c r="A6" s="1" t="s">
        <v>34</v>
      </c>
      <c r="B6" s="16" t="s">
        <v>21</v>
      </c>
      <c r="C6" s="17"/>
      <c r="D6" s="3"/>
      <c r="E6" s="3"/>
      <c r="F6" s="3"/>
      <c r="G6" s="17"/>
      <c r="H6" s="17"/>
      <c r="I6" s="17"/>
      <c r="J6" s="17"/>
      <c r="K6" s="17"/>
      <c r="L6" s="18"/>
    </row>
    <row r="7" spans="1:12" s="1" customFormat="1" ht="12" thickBot="1" x14ac:dyDescent="0.3">
      <c r="G7" s="5"/>
      <c r="H7" s="5"/>
      <c r="I7" s="5"/>
      <c r="J7" s="5"/>
      <c r="K7" s="5"/>
      <c r="L7" s="5"/>
    </row>
    <row r="8" spans="1:12" s="1" customFormat="1" ht="15" customHeight="1" thickBot="1" x14ac:dyDescent="0.3">
      <c r="A8" s="1" t="s">
        <v>31</v>
      </c>
      <c r="B8" s="29" t="s">
        <v>20</v>
      </c>
      <c r="C8" s="51"/>
      <c r="D8" s="2"/>
      <c r="E8" s="2"/>
      <c r="F8" s="53"/>
      <c r="G8" s="4"/>
      <c r="H8" s="4"/>
      <c r="I8" s="4"/>
      <c r="J8" s="4"/>
      <c r="K8" s="4"/>
      <c r="L8" s="10"/>
    </row>
    <row r="9" spans="1:12" s="1" customFormat="1" x14ac:dyDescent="0.25">
      <c r="G9" s="5"/>
      <c r="H9" s="5"/>
      <c r="I9" s="5"/>
      <c r="J9" s="5"/>
      <c r="K9" s="5"/>
      <c r="L9" s="5"/>
    </row>
    <row r="10" spans="1:12" s="1" customFormat="1" x14ac:dyDescent="0.25">
      <c r="G10" s="5"/>
      <c r="H10" s="5"/>
      <c r="I10" s="5"/>
      <c r="J10" s="5"/>
      <c r="K10" s="5"/>
      <c r="L10" s="5"/>
    </row>
    <row r="11" spans="1:12" s="1" customFormat="1" x14ac:dyDescent="0.25">
      <c r="G11" s="5"/>
      <c r="H11" s="5"/>
      <c r="I11" s="5"/>
      <c r="J11" s="5"/>
      <c r="K11" s="5"/>
      <c r="L11" s="5"/>
    </row>
    <row r="12" spans="1:12" s="1" customFormat="1" x14ac:dyDescent="0.25">
      <c r="G12" s="5"/>
      <c r="H12" s="5"/>
      <c r="I12" s="5"/>
      <c r="J12" s="5"/>
      <c r="K12" s="5"/>
      <c r="L12" s="5"/>
    </row>
    <row r="13" spans="1:12" s="1" customFormat="1" x14ac:dyDescent="0.25">
      <c r="G13" s="5"/>
      <c r="H13" s="5"/>
      <c r="I13" s="5"/>
      <c r="J13" s="5"/>
      <c r="K13" s="5"/>
      <c r="L13" s="5"/>
    </row>
    <row r="14" spans="1:12" s="1" customFormat="1" x14ac:dyDescent="0.25">
      <c r="G14" s="5"/>
      <c r="H14" s="5"/>
      <c r="I14" s="5"/>
      <c r="J14" s="5"/>
      <c r="K14" s="5"/>
      <c r="L14" s="5"/>
    </row>
    <row r="15" spans="1:12" s="1" customFormat="1" x14ac:dyDescent="0.25">
      <c r="G15" s="5"/>
      <c r="H15" s="5"/>
      <c r="I15" s="5"/>
      <c r="J15" s="5"/>
      <c r="K15" s="5"/>
      <c r="L15" s="5"/>
    </row>
    <row r="16" spans="1:12" s="1" customFormat="1" x14ac:dyDescent="0.25">
      <c r="G16" s="5"/>
      <c r="H16" s="5"/>
      <c r="I16" s="5"/>
      <c r="J16" s="5"/>
      <c r="K16" s="5"/>
      <c r="L16" s="5"/>
    </row>
    <row r="17" spans="7:12" s="1" customFormat="1" x14ac:dyDescent="0.25">
      <c r="G17" s="5"/>
      <c r="H17" s="5"/>
      <c r="I17" s="5"/>
      <c r="J17" s="5"/>
      <c r="K17" s="5"/>
      <c r="L17" s="5"/>
    </row>
    <row r="18" spans="7:12" s="1" customFormat="1" x14ac:dyDescent="0.25">
      <c r="G18" s="5"/>
      <c r="H18" s="5"/>
      <c r="I18" s="5"/>
      <c r="J18" s="5"/>
      <c r="K18" s="5"/>
      <c r="L18" s="5"/>
    </row>
    <row r="19" spans="7:12" s="1" customFormat="1" x14ac:dyDescent="0.25">
      <c r="G19" s="5"/>
      <c r="H19" s="5"/>
      <c r="I19" s="5"/>
      <c r="J19" s="5"/>
      <c r="K19" s="5"/>
      <c r="L19" s="5"/>
    </row>
    <row r="20" spans="7:12" s="1" customFormat="1" x14ac:dyDescent="0.25">
      <c r="G20" s="5"/>
      <c r="H20" s="5"/>
      <c r="I20" s="5"/>
      <c r="J20" s="5"/>
      <c r="K20" s="5"/>
      <c r="L20" s="5"/>
    </row>
    <row r="21" spans="7:12" s="1" customFormat="1" x14ac:dyDescent="0.25">
      <c r="G21" s="5"/>
      <c r="H21" s="5"/>
      <c r="I21" s="5"/>
      <c r="J21" s="5"/>
      <c r="K21" s="5"/>
      <c r="L21" s="5"/>
    </row>
    <row r="22" spans="7:12" s="1" customFormat="1" x14ac:dyDescent="0.25">
      <c r="G22" s="5"/>
      <c r="H22" s="5"/>
      <c r="I22" s="5"/>
      <c r="J22" s="5"/>
      <c r="K22" s="5"/>
      <c r="L22" s="5"/>
    </row>
  </sheetData>
  <conditionalFormatting sqref="C8">
    <cfRule type="expression" dxfId="4" priority="1">
      <formula>C8=""</formula>
    </cfRule>
  </conditionalFormatting>
  <conditionalFormatting sqref="C1:E1">
    <cfRule type="expression" dxfId="3" priority="3">
      <formula>C1=""</formula>
    </cfRule>
  </conditionalFormatting>
  <conditionalFormatting sqref="F1:F4">
    <cfRule type="expression" dxfId="2" priority="11">
      <formula>F1=""</formula>
    </cfRule>
  </conditionalFormatting>
  <conditionalFormatting sqref="F8">
    <cfRule type="expression" dxfId="1" priority="2">
      <formula>F8="Doplnit název dílu a číslo dílu ve sloupci C"</formula>
    </cfRule>
  </conditionalFormatting>
  <conditionalFormatting sqref="G1:K1">
    <cfRule type="expression" dxfId="0" priority="6">
      <formula>G1=""</formula>
    </cfRule>
  </conditionalFormatting>
  <dataValidations count="5">
    <dataValidation allowBlank="1" showInputMessage="1" showErrorMessage="1" promptTitle="Název položky" prompt="Přesný název položky dle cenové soustavy, nebo vlastní název v případě položky mimo cenovou soustavu." sqref="F1" xr:uid="{00000000-0002-0000-0200-000000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xr:uid="{00000000-0002-0000-0200-000001000000}"/>
    <dataValidation allowBlank="1" showInputMessage="1" showErrorMessage="1" promptTitle="Výkaz výměr:" prompt="způsob stanovení množství položky, nebo odkaz na příslušnou přílohu dokumentace." sqref="F3" xr:uid="{00000000-0002-0000-0200-000002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xr:uid="{00000000-0002-0000-0200-000003000000}"/>
    <dataValidation type="list" allowBlank="1" showInputMessage="1" showErrorMessage="1" sqref="D1" xr:uid="{00000000-0002-0000-0200-000004000000}">
      <formula1>"1,2,3,4,5,6,7,8,9,10"</formula1>
    </dataValidation>
  </dataValidations>
  <pageMargins left="0" right="0" top="0" bottom="0" header="0.51181102362204722" footer="0.51181102362204722"/>
  <pageSetup paperSize="9" scale="8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2</vt:i4>
      </vt:variant>
    </vt:vector>
  </HeadingPairs>
  <TitlesOfParts>
    <vt:vector size="5" baseType="lpstr">
      <vt:lpstr>SO 98-98</vt:lpstr>
      <vt:lpstr>Kategorie monitoringu</vt:lpstr>
      <vt:lpstr>hide</vt:lpstr>
      <vt:lpstr>'SO 98-98'!Názvy_tisku</vt:lpstr>
      <vt:lpstr>'SO 98-98'!Oblast_tisku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Hanová Michaela, Ing.</cp:lastModifiedBy>
  <cp:lastPrinted>2018-06-27T08:11:53Z</cp:lastPrinted>
  <dcterms:created xsi:type="dcterms:W3CDTF">2015-03-16T09:47:49Z</dcterms:created>
  <dcterms:modified xsi:type="dcterms:W3CDTF">2023-11-10T09:10:51Z</dcterms:modified>
</cp:coreProperties>
</file>