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11-01-14" sheetId="2" r:id="rId2"/>
    <sheet name="PS 11-01-15" sheetId="3" r:id="rId3"/>
    <sheet name="PS 11-01-16" sheetId="4" r:id="rId4"/>
    <sheet name="PS 12-01-23" sheetId="5" r:id="rId5"/>
    <sheet name="PS 12-01-24" sheetId="6" r:id="rId6"/>
    <sheet name="SO 98-98" sheetId="7" r:id="rId7"/>
  </sheets>
  <definedNames/>
  <calcPr fullCalcOnLoad="1"/>
</workbook>
</file>

<file path=xl/sharedStrings.xml><?xml version="1.0" encoding="utf-8"?>
<sst xmlns="http://schemas.openxmlformats.org/spreadsheetml/2006/main" count="1971" uniqueCount="193">
  <si>
    <t>Aspe</t>
  </si>
  <si>
    <t>Rekapitulace ceny</t>
  </si>
  <si>
    <t>S632000168</t>
  </si>
  <si>
    <t>Rekonstrukce počítačů náprav v trati Bakov nad Jizerou – Česká Lípa</t>
  </si>
  <si>
    <t>ZŘ</t>
  </si>
  <si>
    <t>20230621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</si>
  <si>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</si>
  <si>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</si>
  <si>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</si>
  <si>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</si>
  <si>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</si>
  <si>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</si>
  <si>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</si>
  <si>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</si>
  <si>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</si>
  <si>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</si>
  <si>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11-01-14</t>
  </si>
  <si>
    <t>Výměna PN v ŽST Okna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</si>
  <si>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</si>
  <si>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</si>
  <si>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</si>
  <si>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</si>
  <si>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</si>
  <si>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</si>
  <si>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</si>
  <si>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</si>
  <si>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</si>
  <si>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</si>
  <si>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</si>
  <si>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</si>
  <si>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</si>
  <si>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</si>
  <si>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</si>
  <si>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</si>
  <si>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</si>
  <si>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</si>
  <si>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</si>
  <si>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</si>
  <si>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</si>
  <si>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</si>
  <si>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</si>
  <si>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</si>
  <si>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</si>
  <si>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</si>
  <si>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</si>
  <si>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11-01-14</t>
  </si>
  <si>
    <t>SD</t>
  </si>
  <si>
    <t>1</t>
  </si>
  <si>
    <t>Slaboproud</t>
  </si>
  <si>
    <t>P</t>
  </si>
  <si>
    <t>747213</t>
  </si>
  <si>
    <t/>
  </si>
  <si>
    <t>CELKOVÁ PROHLÍDKA, ZKOUŠENÍ, MĚŘENÍ A VYHOTOVENÍ VÝCHOZÍ REVIZNÍ ZPRÁVY, PRO OBJEM IN PŘES 500 DO 1000 TIS. KČ</t>
  </si>
  <si>
    <t>KUS</t>
  </si>
  <si>
    <t>[bez vazby na CS]</t>
  </si>
  <si>
    <t>PP</t>
  </si>
  <si>
    <t>VV</t>
  </si>
  <si>
    <t>TS</t>
  </si>
  <si>
    <t>1. Položka obsahuje:    
 – cenu za celkovou prohlídku zařízení PS/SO, vč. měření, komplexních zkoušek a revizi zařízení tohoto PS/SO autorizovaným revizním technikem na silnoproudá zařízení podle požadavku ČSN, včetně hodnocení a vyhotovení celkové revizní zprávy    
2. Položka neobsahuje:    
 X    
3. Způsob měření:    
Udává se počet kusů kompletní konstrukce nebo práce.</t>
  </si>
  <si>
    <t>747214</t>
  </si>
  <si>
    <t>CELKOVÁ PROHLÍDKA, ZKOUŠENÍ, MĚŘENÍ A VYHOTOVENÍ VÝCHOZÍ REVIZNÍ ZPRÁVY, PRO OBJEM IN - PŘÍPLATEK ZA KAŽDÝCH DALŠÍCH I ZAPOČATÝCH 500 TIS. KČ</t>
  </si>
  <si>
    <t>75B111</t>
  </si>
  <si>
    <t>VNITŘNÍ KABELOVÉ ROZVODY DO 20 KABELŮ - DODÁVKA</t>
  </si>
  <si>
    <t>M</t>
  </si>
  <si>
    <t>1. Položka obsahuje:  
 – dodávka kabelů vč. eventuálních konektorů a potřebného pomocného materiálu a jeho dopravy na místo určení  
 – kabely včetně pomocného materiálu  
 – dopravu do místa určení  
2. Položka neobsahuje:  
 X  
3. Způsob měření:  
Měří se v metrech délkových kabelových žlabů nebo jiné kabelové konstrukce.</t>
  </si>
  <si>
    <t>4</t>
  </si>
  <si>
    <t>75B117</t>
  </si>
  <si>
    <t>VNITŘNÍ KABELOVÉ ROZVODY DO 20 KABELŮ - MONTÁŽ</t>
  </si>
  <si>
    <t>1. Položka obsahuje:  
 – položení kabelu do rozvodného žlabu, vyformování, vyvázání vč. zapojení na stojany nebo skříně  
 – montáž vnitřních kabelových rozvodů obsahuje všechny pomocné a doplňující práce a součásti, případné použití mechanizmů  
2. Položka neobsahuje:  
 X  
3. Způsob měření:  
Měří se v metrech délkových kabelových žlabů nebo jiné kabelové konstrukce.</t>
  </si>
  <si>
    <t>5</t>
  </si>
  <si>
    <t>75C911</t>
  </si>
  <si>
    <t>SNÍMAČ POČÍTAČE NÁPRAV - DODÁVKA</t>
  </si>
  <si>
    <t>1. Položka obsahuje:    
 – kompletní dodávka snímače počítače náprav, potřebného pomocného materiálu a dopravy do staveništního skladu    
 – dodávku snímače počítače náprav a pomocného materiálu, dopravu do staveništního skladu    
2. Položka neobsahuje:    
 X    
3. Způsob měření:    
Udává se počet kusů kompletní konstrukce nebo práce.</t>
  </si>
  <si>
    <t>6</t>
  </si>
  <si>
    <t>75C917</t>
  </si>
  <si>
    <t>SNÍMAČ POČÍTAČE NÁPRAV - MONTÁŽ</t>
  </si>
  <si>
    <t>1. Položka obsahuje:    
 – montáž snímače počítače náprav včetně zapojení kabelových forem (včetně měření a zapojení po měření), přezkoušení    
 – montáž snímače počítače náprav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</si>
  <si>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7</t>
  </si>
  <si>
    <t>75C918</t>
  </si>
  <si>
    <t>SNÍMAČ POČÍTAČE NÁPRAV - DEMONTÁŽ</t>
  </si>
  <si>
    <t>1. Položka obsahuje:  
 – demontáž snímače počítače náprav včetně odpojení kabelových přívodů  
 – demontáž snímače počítače náprav se všemi pomocnými a doplňujícími pracemi a součástmi, případné použití mechanizmů, včetně dopravy z místa demontáže do skladu  
 – naložení vybouraného materiálu na dopravní prostředek  
 – odvoz vybouraného materiálu do skladu nebo na likvidaci  
2. Položka neobsahuje:  
 – poplatek za likvidaci odpadů (nacení se dle SSD 0)  
3. Způsob měření:  
Udává se počet kusů kompletní konstrukce nebo práce.</t>
  </si>
  <si>
    <t>8</t>
  </si>
  <si>
    <t>75C931</t>
  </si>
  <si>
    <t>SKŘÍŇ S POČÍTAČI NÁPRAV 8 BODŮ/7 ÚSEKŮ - DODÁVKA</t>
  </si>
  <si>
    <t>1. Položka obsahuje:    
 – dodávka skříně s počítači náprav 8 bodů/7 úseků včetně potřebného pomocného materiálu a dopravy do staveništního skladu    
 – dodávku skříně s počítači náprav 8 bodů/7 úseků do stavědlové ústředny včetně skříně podle určení a pomocného materiálu, dopravu do staveništního skladu    
2. Položka neobsahuje:    
 X    
3. Způsob měření:    
Udává se počet kusů kompletní konstrukce nebo práce.</t>
  </si>
  <si>
    <t>9</t>
  </si>
  <si>
    <t>75C937</t>
  </si>
  <si>
    <t>SKŘÍŇ S POČÍTAČI NÁPRAV 8 BODŮ/7 ÚSEKŮ - MONTÁŽ</t>
  </si>
  <si>
    <t>1. Položka obsahuje:    
 – montáž skříně s počítači náprav 8 bodů/7 úseků, osazení vnitřních prvků skříně, přezkoušení    
 – montáž skříně s počítači náprav 8 bodů/7 úseků se všemi pomocnými a doplňujícími pracemi a součástmi, případné použití mechanizmů, včetně dopravy ze skladu k místu montáže    
2. Položka neobsahuje:    
 X    
3. Způsob měření:    
Udává se počet kusů kompletní konstrukce nebo práce.</t>
  </si>
  <si>
    <t>10</t>
  </si>
  <si>
    <t>75C938</t>
  </si>
  <si>
    <t>SKŘÍŇ S POČÍTAČI NÁPRAV 8 BODŮ/7 ÚSEKŮ - DEMONTÁŽ</t>
  </si>
  <si>
    <t>1. Položka obsahuje:  
 – demontáž skříně s počítači náprav 8 bodů/7 úseků, odpojení  
 – demontáž skříně s počítači náprav 8 bodů/7 úseků se všemi pomocnými a doplňujícími pracemi a součástmi, případné použití mechanizmů, včetně dopravy z místa demontáže do skladu  
 – naložení vybouraného materiálu na dopravní prostředek  
 – odvoz vybouraného materiálu do skladu nebo na likvidaci  
2. Položka neobsahuje:  
 – poplatek za likvidaci odpadů (nacení se dle SSD 0)  
3. Způsob měření:  
Udává se počet kusů kompletní konstrukce nebo práce.</t>
  </si>
  <si>
    <t>11</t>
  </si>
  <si>
    <t>75E117</t>
  </si>
  <si>
    <t>DOZOR PRACOVNÍKŮ PROVOZOVATELE PŘI PRÁCI NA ŽIVÉM ZAŘÍZENÍ</t>
  </si>
  <si>
    <t>HOD</t>
  </si>
  <si>
    <t>1. Položka obsahuje:    
 – při provádění prací na zařízení, které je v provozu, určují pracovníci správy dopravní cesty kdy a jak je možné potřebný zásah provést    
 – ztrátu času pracovníků prozozovatele, kteří tento čas využijí ve prospěch prováděné stavby    
2. Položka neobsahuje:    
 X    
3. Způsob měření:    
Udává se počet hodin provádění dozoru, revize nebo práce.</t>
  </si>
  <si>
    <t>12</t>
  </si>
  <si>
    <t>75E137</t>
  </si>
  <si>
    <t>PŘEZKOUŠENÍ VLAKOVÝCH CEST</t>
  </si>
  <si>
    <t>1. Položka obsahuje:    
 – postavení vlakové cesty a kontrola návěstního znaku, přezkoušení změny návěstního znaku z povolujícího na zakazující a poruchy žárovek    
 – simulace jízdy vlaku    
 – přezkoušení nouzového vybavení    
 – přezkoušení vazeb na traťové zabezpečovací zařízení    
 – kompletní zkoušky    
2. Položka neobsahuje:    
 X    
3. Způsob měření:    
Udává se počet kusů kompletní konstrukce nebo práce.</t>
  </si>
  <si>
    <t>13</t>
  </si>
  <si>
    <t>75E147</t>
  </si>
  <si>
    <t>PŘEZKOUŠENÍ A REGULACE AUTOMATICKÉHO BLOKU</t>
  </si>
  <si>
    <t>1. Položka obsahuje:  
 – přezkoušení a regulace napájecích zdrojů, nastavení jednotlivých obvodů a přezkoušení jejich funkce  
 – kompletní přezkoušení a regulaci  
2. Položka neobsahuje:  
 X  
3. Způsob měření:  
Udává se počet kusů kompletní konstrukce nebo práce.</t>
  </si>
  <si>
    <t>14</t>
  </si>
  <si>
    <t>75E167</t>
  </si>
  <si>
    <t>OŽIVENÍ, ODZKOUŠENÍ A ZPROVOZNĚNÍ ÚSEKOVÉHO OVLÁDÁNÍ ZA JEDEN ÚSEK</t>
  </si>
  <si>
    <t>1. Položka obsahuje:  
 – příprava a provedení celkových zkoušek za 1 jízdní cestu do 30 výhybek  
 – kompletní přezkoušení a regulaci  
2. Položka neobsahuje:  
 X  
3. Způsob měření:  
Udává se počet kusů kompletní konstrukce nebo práce.</t>
  </si>
  <si>
    <t>15</t>
  </si>
  <si>
    <t>75E197</t>
  </si>
  <si>
    <t>PŘÍPRAVA A CELKOVÉ ZKOUŠKY PŘEJEZDOVÉHO ZABEZPEČOVACÍHO ZAŘÍZENÍ PRO JEDNU KOLEJ</t>
  </si>
  <si>
    <t>1. Položka obsahuje:    
 – regulování a aktivování automatického přejezdového zařízení    
 – příprava a provedení celkových zkoušek přejezdového zab.zařízení    
 – kompletní přezkoušení a regulaci    
2. Položka neobsahuje:    
 X    
3. Způsob měření:    
Udává se počet kusů kompletní konstrukce nebo práce.</t>
  </si>
  <si>
    <t>16</t>
  </si>
  <si>
    <t>75E1B7</t>
  </si>
  <si>
    <t>REGULACE A ZKOUŠENÍ ZABEZPEČOVACÍHO ZAŘÍZENÍ</t>
  </si>
  <si>
    <t>1. Položka obsahuje:  
 – zajištění a provedení čiností určenných položkou včetně dodávky potřebného pomocného materiálu a dopravy na místo určení  
 – provedení zkušebního provozu se všemi pomocnými a doplňujícími pracemi a součástmi, případné použití mechanizmů  
2. Položka neobsahuje:  
 X  
3. Způsob měření:  
Udává se počet hodin provádění dozoru, revize nebo práce.</t>
  </si>
  <si>
    <t>17</t>
  </si>
  <si>
    <t>75E1C7</t>
  </si>
  <si>
    <t>PROTOKOL UTZ</t>
  </si>
  <si>
    <t>1. Položka obsahuje:    
 – protokol autorizovanou osobou podle požadavku ČSN, včetně hodnocení    
2. Položka neobsahuje:    
 X    
3. Způsob měření:    
Udává se počet kusů kompletní konstrukce nebo práce.</t>
  </si>
  <si>
    <t>18</t>
  </si>
  <si>
    <t>75IFB1</t>
  </si>
  <si>
    <t>BLESKOJISTKA</t>
  </si>
  <si>
    <t>1. Položka obsahuje:  
 – dodávku specifikovaného bloku/zařízení včetně potřebného drobného montážního materiálu  
 – dodávku souvisejícího příslušenství pro specifikovaný blok/zařízení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</si>
  <si>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19</t>
  </si>
  <si>
    <t>75IFBX</t>
  </si>
  <si>
    <t>BLESKOJISTKA - MONTÁŽ</t>
  </si>
  <si>
    <t>1. Položka obsahuje: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</si>
  <si>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20</t>
  </si>
  <si>
    <t>75IFBY</t>
  </si>
  <si>
    <t>BLESKOJISTKA - DEMONTÁŽ</t>
  </si>
  <si>
    <t>1. Položka obsahuje:  
 – demontáž (pro další využití/do šrotu) specifikovaného bloku/zařízení včetně potřebného drobného pomocného materiálu  
 – veškeré potřebné mechanizmy, včetně obsluhy, náklady na mzdy a přibližné (průměrné) náklady na pořízení potřebných materiálů včetně všech ostatních vedlejších nákladů  
 – odvoz demontovaného bloku/zařízení a skladování, případně ekologické likvidace bloku/zařízení  
2. Položka neobsahuje:  
 X  
3. Způsob měření:  
Udává se počet kusů kompletní konstrukce nebo práce.</t>
  </si>
  <si>
    <t>21</t>
  </si>
  <si>
    <t>75IFC1</t>
  </si>
  <si>
    <t>KABELOVÝ ZÁVĚR DO 20 ŽIL</t>
  </si>
  <si>
    <t>22</t>
  </si>
  <si>
    <t>75IFCX</t>
  </si>
  <si>
    <t>KABELOVÝ ZÁVĚR - MONTÁŽ</t>
  </si>
  <si>
    <t>1. Položka obsahuje:    
 – kompletní montáž specifikovaného bloku/zařízení a souvisejícího příslušenství včetně potřebného drobného montážního materiálu    
 – veškeré potřebné mechanizmy, včetně obsluhy, náklady na mzdy a přibližné (průměrné) náklady na pořízení potřebných materiálů včetně všech ostatních vedlejších nákladů    
2. Položka neobsahuje:    
 X    
3. Způsob měření:    
Udává se počet kusů kompletní konstrukce nebo práce.</t>
  </si>
  <si>
    <t>23</t>
  </si>
  <si>
    <t>75IFCY</t>
  </si>
  <si>
    <t>KABELOVÝ ZÁVĚR - DEMONTÁŽ</t>
  </si>
  <si>
    <t xml:space="preserve">  PS 11-01-15</t>
  </si>
  <si>
    <t>Výměna PN v ŽST Doksy</t>
  </si>
  <si>
    <t>PS 11-01-15</t>
  </si>
  <si>
    <t xml:space="preserve">  PS 11-01-16</t>
  </si>
  <si>
    <t>Výměna PN v ŽST Jestřebí</t>
  </si>
  <si>
    <t>PS 11-01-16</t>
  </si>
  <si>
    <t xml:space="preserve">  PS 12-01-23</t>
  </si>
  <si>
    <t>Výměna PN v úseku Okna - Doksy</t>
  </si>
  <si>
    <t>PS 12-01-23</t>
  </si>
  <si>
    <t xml:space="preserve">  PS 12-01-24</t>
  </si>
  <si>
    <t>Výměna PN v úseku Doksy - Jestřebí</t>
  </si>
  <si>
    <t>PS 12-01-24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</si>
  <si>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</si>
  <si>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</si>
  <si>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</si>
  <si>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</si>
  <si>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</si>
  <si>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</si>
  <si>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</si>
  <si>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Dokumentace skutečného provedení stavby, geodetická část</t>
  </si>
  <si>
    <t>KPL</t>
  </si>
  <si>
    <t>R-položka</t>
  </si>
  <si>
    <t>Vypracování vybrané části dokumentace skutečného provedení (DSPS)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</si>
  <si>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</si>
  <si>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geodetické části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Zhotovitel bude postupovat dle požadavků na obsahovou náležitost této části DSPS, která je uvedená v interním předpisu Objednatele - SŽ SM011 Dokumentace staveb Správy železnic, státní organizace. Položka zahrnuje odevzdání dokumentace v předepsaném počtu v listinné i elektronické formě uvedeném v ZTP a VTP.</t>
  </si>
  <si>
    <t>VSEOB002</t>
  </si>
  <si>
    <t>Dokumentace skutečného provedení stavby, technická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</si>
  <si>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</si>
  <si>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VSEOB003</t>
  </si>
  <si>
    <t>Dokumentace skutečného provedení stavby, dokladová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</si>
  <si>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doložení dokladů a podkladů pro předání stavby a její kolaudace v předepsané formě a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</si>
  <si>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VSEOB04</t>
  </si>
  <si>
    <t>Realizační dokumentace stavby (RDS)</t>
  </si>
  <si>
    <t>Vypracování RDS u vybraných PS viz technická specifikace položky.</t>
  </si>
  <si>
    <t>Položka zahrnuje veškeré činnosti nezbytné k vypracování realizační dokumentace stavby (dále také RDS). Zpracovává se pro objekty zab.zař.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</si>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</sst>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0+C10+C16</f>
      </c>
    </row>
    <row r="7" spans="2:3" ht="12.75" customHeight="1">
      <c r="B7" s="8" t="s">
        <v>7</v>
      </c>
      <c r="C7" s="10">
        <f>0+E10+E16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0+C11+C12+C13+C14+C15</f>
      </c>
      <c r="D10" s="14">
        <f>C10*0.21</f>
      </c>
      <c r="E10" s="14">
        <f>0+E11+E12+E13+E14+E15</f>
      </c>
      <c r="F10" s="13">
        <f>0+F11+F12+F13+F14+F15</f>
      </c>
    </row>
    <row r="11" spans="1:6" ht="12.75">
      <c r="A11" s="11" t="s">
        <v>16</v>
      </c>
      <c r="B11" s="12" t="s">
        <v>17</v>
      </c>
      <c r="C11" s="14">
        <f>'PS 11-01-14'!K8+'PS 11-01-14'!M8</f>
      </c>
      <c r="D11" s="14">
        <f>C11*0.21</f>
      </c>
      <c r="E11" s="14">
        <f>C11+D11</f>
      </c>
      <c r="F11" s="13">
        <f>'PS 11-01-14'!T7</f>
      </c>
    </row>
    <row r="12" spans="1:6" ht="12.75">
      <c r="A12" s="11" t="s">
        <v>144</v>
      </c>
      <c r="B12" s="12" t="s">
        <v>145</v>
      </c>
      <c r="C12" s="14">
        <f>'PS 11-01-15'!K8+'PS 11-01-15'!M8</f>
      </c>
      <c r="D12" s="14">
        <f>C12*0.21</f>
      </c>
      <c r="E12" s="14">
        <f>C12+D12</f>
      </c>
      <c r="F12" s="13">
        <f>'PS 11-01-15'!T7</f>
      </c>
    </row>
    <row r="13" spans="1:6" ht="12.75">
      <c r="A13" s="11" t="s">
        <v>147</v>
      </c>
      <c r="B13" s="12" t="s">
        <v>148</v>
      </c>
      <c r="C13" s="14">
        <f>'PS 11-01-16'!K8+'PS 11-01-16'!M8</f>
      </c>
      <c r="D13" s="14">
        <f>C13*0.21</f>
      </c>
      <c r="E13" s="14">
        <f>C13+D13</f>
      </c>
      <c r="F13" s="13">
        <f>'PS 11-01-16'!T7</f>
      </c>
    </row>
    <row r="14" spans="1:6" ht="12.75">
      <c r="A14" s="11" t="s">
        <v>150</v>
      </c>
      <c r="B14" s="12" t="s">
        <v>151</v>
      </c>
      <c r="C14" s="14">
        <f>'PS 12-01-23'!K8+'PS 12-01-23'!M8</f>
      </c>
      <c r="D14" s="14">
        <f>C14*0.21</f>
      </c>
      <c r="E14" s="14">
        <f>C14+D14</f>
      </c>
      <c r="F14" s="13">
        <f>'PS 12-01-23'!T7</f>
      </c>
    </row>
    <row r="15" spans="1:6" ht="12.75">
      <c r="A15" s="11" t="s">
        <v>153</v>
      </c>
      <c r="B15" s="12" t="s">
        <v>154</v>
      </c>
      <c r="C15" s="14">
        <f>'PS 12-01-24'!K8+'PS 12-01-24'!M8</f>
      </c>
      <c r="D15" s="14">
        <f>C15*0.21</f>
      </c>
      <c r="E15" s="14">
        <f>C15+D15</f>
      </c>
      <c r="F15" s="13">
        <f>'PS 12-01-24'!T7</f>
      </c>
    </row>
    <row r="16" spans="1:6" ht="12.75">
      <c r="A16" s="11" t="s">
        <v>156</v>
      </c>
      <c r="B16" s="12" t="s">
        <v>157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158</v>
      </c>
      <c r="B17" s="12" t="s">
        <v>159</v>
      </c>
      <c r="C17" s="14">
        <f>'SO 98-98'!K8+'SO 98-98'!M8</f>
      </c>
      <c r="D17" s="14">
        <f>C17*0.21</f>
      </c>
      <c r="E17" s="14">
        <f>C17+D17</f>
      </c>
      <c r="F17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45</v>
      </c>
      <c r="E8" s="30" t="s">
        <v>17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0+L10+L14+L18+L22+L26+L30+L34+L38+L42+L46+L50+L54+L58+L62+L66+L70+L74+L78+L82+L86+L90+L94+L98</f>
      </c>
      <c r="M9" s="32">
        <f>0+M10+M14+M18+M22+M26+M30+M34+M38+M42+M46+M50+M54+M58+M62+M66+M70+M74+M78+M82+M86+M90+M94+M98</f>
      </c>
    </row>
    <row r="10" spans="1:16" ht="25.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114.75">
      <c r="A13" t="s">
        <v>57</v>
      </c>
      <c r="E13" s="39" t="s">
        <v>58</v>
      </c>
    </row>
    <row r="14" spans="1:16" ht="38.25">
      <c r="A14" t="s">
        <v>49</v>
      </c>
      <c r="B14" s="34" t="s">
        <v>27</v>
      </c>
      <c r="C14" s="34" t="s">
        <v>59</v>
      </c>
      <c r="D14" s="35" t="s">
        <v>51</v>
      </c>
      <c r="E14" s="6" t="s">
        <v>60</v>
      </c>
      <c r="F14" s="36" t="s">
        <v>53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12.75">
      <c r="A16" s="35" t="s">
        <v>56</v>
      </c>
      <c r="E16" s="40" t="s">
        <v>51</v>
      </c>
    </row>
    <row r="17" spans="1:5" ht="114.75">
      <c r="A17" t="s">
        <v>57</v>
      </c>
      <c r="E17" s="39" t="s">
        <v>58</v>
      </c>
    </row>
    <row r="18" spans="1:16" ht="12.75">
      <c r="A18" t="s">
        <v>49</v>
      </c>
      <c r="B18" s="34" t="s">
        <v>26</v>
      </c>
      <c r="C18" s="34" t="s">
        <v>61</v>
      </c>
      <c r="D18" s="35" t="s">
        <v>51</v>
      </c>
      <c r="E18" s="6" t="s">
        <v>62</v>
      </c>
      <c r="F18" s="36" t="s">
        <v>63</v>
      </c>
      <c r="G18" s="37">
        <v>20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12.75">
      <c r="A20" s="35" t="s">
        <v>56</v>
      </c>
      <c r="E20" s="40" t="s">
        <v>51</v>
      </c>
    </row>
    <row r="21" spans="1:5" ht="114.75">
      <c r="A21" t="s">
        <v>57</v>
      </c>
      <c r="E21" s="39" t="s">
        <v>64</v>
      </c>
    </row>
    <row r="22" spans="1:16" ht="12.75">
      <c r="A22" t="s">
        <v>49</v>
      </c>
      <c r="B22" s="34" t="s">
        <v>65</v>
      </c>
      <c r="C22" s="34" t="s">
        <v>66</v>
      </c>
      <c r="D22" s="35" t="s">
        <v>51</v>
      </c>
      <c r="E22" s="6" t="s">
        <v>67</v>
      </c>
      <c r="F22" s="36" t="s">
        <v>63</v>
      </c>
      <c r="G22" s="37">
        <v>20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56</v>
      </c>
      <c r="E24" s="40" t="s">
        <v>51</v>
      </c>
    </row>
    <row r="25" spans="1:5" ht="114.75">
      <c r="A25" t="s">
        <v>57</v>
      </c>
      <c r="E25" s="39" t="s">
        <v>68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51</v>
      </c>
      <c r="E26" s="6" t="s">
        <v>71</v>
      </c>
      <c r="F26" s="36" t="s">
        <v>53</v>
      </c>
      <c r="G26" s="37">
        <v>18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2.75">
      <c r="A28" s="35" t="s">
        <v>56</v>
      </c>
      <c r="E28" s="40" t="s">
        <v>51</v>
      </c>
    </row>
    <row r="29" spans="1:5" ht="114.75">
      <c r="A29" t="s">
        <v>57</v>
      </c>
      <c r="E29" s="39" t="s">
        <v>72</v>
      </c>
    </row>
    <row r="30" spans="1:16" ht="12.75">
      <c r="A30" t="s">
        <v>49</v>
      </c>
      <c r="B30" s="34" t="s">
        <v>73</v>
      </c>
      <c r="C30" s="34" t="s">
        <v>74</v>
      </c>
      <c r="D30" s="35" t="s">
        <v>51</v>
      </c>
      <c r="E30" s="6" t="s">
        <v>75</v>
      </c>
      <c r="F30" s="36" t="s">
        <v>53</v>
      </c>
      <c r="G30" s="37">
        <v>18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51</v>
      </c>
    </row>
    <row r="32" spans="1:5" ht="12.75">
      <c r="A32" s="35" t="s">
        <v>56</v>
      </c>
      <c r="E32" s="40" t="s">
        <v>51</v>
      </c>
    </row>
    <row r="33" spans="1:5" ht="127.5">
      <c r="A33" t="s">
        <v>57</v>
      </c>
      <c r="E33" s="39" t="s">
        <v>76</v>
      </c>
    </row>
    <row r="34" spans="1:16" ht="12.75">
      <c r="A34" t="s">
        <v>49</v>
      </c>
      <c r="B34" s="34" t="s">
        <v>77</v>
      </c>
      <c r="C34" s="34" t="s">
        <v>78</v>
      </c>
      <c r="D34" s="35" t="s">
        <v>51</v>
      </c>
      <c r="E34" s="6" t="s">
        <v>79</v>
      </c>
      <c r="F34" s="36" t="s">
        <v>53</v>
      </c>
      <c r="G34" s="37">
        <v>18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51</v>
      </c>
    </row>
    <row r="36" spans="1:5" ht="12.75">
      <c r="A36" s="35" t="s">
        <v>56</v>
      </c>
      <c r="E36" s="40" t="s">
        <v>51</v>
      </c>
    </row>
    <row r="37" spans="1:5" ht="140.25">
      <c r="A37" t="s">
        <v>57</v>
      </c>
      <c r="E37" s="39" t="s">
        <v>80</v>
      </c>
    </row>
    <row r="38" spans="1:16" ht="12.75">
      <c r="A38" t="s">
        <v>49</v>
      </c>
      <c r="B38" s="34" t="s">
        <v>81</v>
      </c>
      <c r="C38" s="34" t="s">
        <v>82</v>
      </c>
      <c r="D38" s="35" t="s">
        <v>51</v>
      </c>
      <c r="E38" s="6" t="s">
        <v>83</v>
      </c>
      <c r="F38" s="36" t="s">
        <v>53</v>
      </c>
      <c r="G38" s="37">
        <v>2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51</v>
      </c>
    </row>
    <row r="40" spans="1:5" ht="12.75">
      <c r="A40" s="35" t="s">
        <v>56</v>
      </c>
      <c r="E40" s="40" t="s">
        <v>51</v>
      </c>
    </row>
    <row r="41" spans="1:5" ht="114.75">
      <c r="A41" t="s">
        <v>57</v>
      </c>
      <c r="E41" s="39" t="s">
        <v>84</v>
      </c>
    </row>
    <row r="42" spans="1:16" ht="12.75">
      <c r="A42" t="s">
        <v>49</v>
      </c>
      <c r="B42" s="34" t="s">
        <v>85</v>
      </c>
      <c r="C42" s="34" t="s">
        <v>86</v>
      </c>
      <c r="D42" s="35" t="s">
        <v>51</v>
      </c>
      <c r="E42" s="6" t="s">
        <v>87</v>
      </c>
      <c r="F42" s="36" t="s">
        <v>53</v>
      </c>
      <c r="G42" s="37">
        <v>2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51</v>
      </c>
    </row>
    <row r="44" spans="1:5" ht="12.75">
      <c r="A44" s="35" t="s">
        <v>56</v>
      </c>
      <c r="E44" s="40" t="s">
        <v>51</v>
      </c>
    </row>
    <row r="45" spans="1:5" ht="127.5">
      <c r="A45" t="s">
        <v>57</v>
      </c>
      <c r="E45" s="39" t="s">
        <v>88</v>
      </c>
    </row>
    <row r="46" spans="1:16" ht="12.75">
      <c r="A46" t="s">
        <v>49</v>
      </c>
      <c r="B46" s="34" t="s">
        <v>89</v>
      </c>
      <c r="C46" s="34" t="s">
        <v>90</v>
      </c>
      <c r="D46" s="35" t="s">
        <v>51</v>
      </c>
      <c r="E46" s="6" t="s">
        <v>91</v>
      </c>
      <c r="F46" s="36" t="s">
        <v>53</v>
      </c>
      <c r="G46" s="37">
        <v>2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12.75">
      <c r="A48" s="35" t="s">
        <v>56</v>
      </c>
      <c r="E48" s="40" t="s">
        <v>51</v>
      </c>
    </row>
    <row r="49" spans="1:5" ht="140.25">
      <c r="A49" t="s">
        <v>57</v>
      </c>
      <c r="E49" s="39" t="s">
        <v>92</v>
      </c>
    </row>
    <row r="50" spans="1:16" ht="12.75">
      <c r="A50" t="s">
        <v>49</v>
      </c>
      <c r="B50" s="34" t="s">
        <v>93</v>
      </c>
      <c r="C50" s="34" t="s">
        <v>94</v>
      </c>
      <c r="D50" s="35" t="s">
        <v>51</v>
      </c>
      <c r="E50" s="6" t="s">
        <v>95</v>
      </c>
      <c r="F50" s="36" t="s">
        <v>96</v>
      </c>
      <c r="G50" s="37">
        <v>32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51</v>
      </c>
    </row>
    <row r="52" spans="1:5" ht="12.75">
      <c r="A52" s="35" t="s">
        <v>56</v>
      </c>
      <c r="E52" s="40" t="s">
        <v>51</v>
      </c>
    </row>
    <row r="53" spans="1:5" ht="114.75">
      <c r="A53" t="s">
        <v>57</v>
      </c>
      <c r="E53" s="39" t="s">
        <v>97</v>
      </c>
    </row>
    <row r="54" spans="1:16" ht="12.75">
      <c r="A54" t="s">
        <v>49</v>
      </c>
      <c r="B54" s="34" t="s">
        <v>98</v>
      </c>
      <c r="C54" s="34" t="s">
        <v>99</v>
      </c>
      <c r="D54" s="35" t="s">
        <v>51</v>
      </c>
      <c r="E54" s="6" t="s">
        <v>100</v>
      </c>
      <c r="F54" s="36" t="s">
        <v>53</v>
      </c>
      <c r="G54" s="37">
        <v>8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51</v>
      </c>
    </row>
    <row r="56" spans="1:5" ht="12.75">
      <c r="A56" s="35" t="s">
        <v>56</v>
      </c>
      <c r="E56" s="40" t="s">
        <v>51</v>
      </c>
    </row>
    <row r="57" spans="1:5" ht="140.25">
      <c r="A57" t="s">
        <v>57</v>
      </c>
      <c r="E57" s="39" t="s">
        <v>101</v>
      </c>
    </row>
    <row r="58" spans="1:16" ht="12.75">
      <c r="A58" t="s">
        <v>49</v>
      </c>
      <c r="B58" s="34" t="s">
        <v>102</v>
      </c>
      <c r="C58" s="34" t="s">
        <v>103</v>
      </c>
      <c r="D58" s="35" t="s">
        <v>51</v>
      </c>
      <c r="E58" s="6" t="s">
        <v>104</v>
      </c>
      <c r="F58" s="36" t="s">
        <v>53</v>
      </c>
      <c r="G58" s="37">
        <v>2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56</v>
      </c>
      <c r="E60" s="40" t="s">
        <v>51</v>
      </c>
    </row>
    <row r="61" spans="1:5" ht="102">
      <c r="A61" t="s">
        <v>57</v>
      </c>
      <c r="E61" s="39" t="s">
        <v>105</v>
      </c>
    </row>
    <row r="62" spans="1:16" ht="25.5">
      <c r="A62" t="s">
        <v>49</v>
      </c>
      <c r="B62" s="34" t="s">
        <v>106</v>
      </c>
      <c r="C62" s="34" t="s">
        <v>107</v>
      </c>
      <c r="D62" s="35" t="s">
        <v>51</v>
      </c>
      <c r="E62" s="6" t="s">
        <v>108</v>
      </c>
      <c r="F62" s="36" t="s">
        <v>53</v>
      </c>
      <c r="G62" s="37">
        <v>10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27</v>
      </c>
    </row>
    <row r="63" spans="1:5" ht="12.75">
      <c r="A63" s="35" t="s">
        <v>55</v>
      </c>
      <c r="E63" s="39" t="s">
        <v>51</v>
      </c>
    </row>
    <row r="64" spans="1:5" ht="12.75">
      <c r="A64" s="35" t="s">
        <v>56</v>
      </c>
      <c r="E64" s="40" t="s">
        <v>51</v>
      </c>
    </row>
    <row r="65" spans="1:5" ht="89.25">
      <c r="A65" t="s">
        <v>57</v>
      </c>
      <c r="E65" s="39" t="s">
        <v>109</v>
      </c>
    </row>
    <row r="66" spans="1:16" ht="25.5">
      <c r="A66" t="s">
        <v>49</v>
      </c>
      <c r="B66" s="34" t="s">
        <v>110</v>
      </c>
      <c r="C66" s="34" t="s">
        <v>111</v>
      </c>
      <c r="D66" s="35" t="s">
        <v>51</v>
      </c>
      <c r="E66" s="6" t="s">
        <v>112</v>
      </c>
      <c r="F66" s="36" t="s">
        <v>53</v>
      </c>
      <c r="G66" s="37">
        <v>4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27</v>
      </c>
    </row>
    <row r="67" spans="1:5" ht="12.75">
      <c r="A67" s="35" t="s">
        <v>55</v>
      </c>
      <c r="E67" s="39" t="s">
        <v>51</v>
      </c>
    </row>
    <row r="68" spans="1:5" ht="12.75">
      <c r="A68" s="35" t="s">
        <v>56</v>
      </c>
      <c r="E68" s="40" t="s">
        <v>51</v>
      </c>
    </row>
    <row r="69" spans="1:5" ht="102">
      <c r="A69" t="s">
        <v>57</v>
      </c>
      <c r="E69" s="39" t="s">
        <v>113</v>
      </c>
    </row>
    <row r="70" spans="1:16" ht="12.75">
      <c r="A70" t="s">
        <v>49</v>
      </c>
      <c r="B70" s="34" t="s">
        <v>114</v>
      </c>
      <c r="C70" s="34" t="s">
        <v>115</v>
      </c>
      <c r="D70" s="35" t="s">
        <v>51</v>
      </c>
      <c r="E70" s="6" t="s">
        <v>116</v>
      </c>
      <c r="F70" s="36" t="s">
        <v>53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51</v>
      </c>
    </row>
    <row r="72" spans="1:5" ht="12.75">
      <c r="A72" s="35" t="s">
        <v>56</v>
      </c>
      <c r="E72" s="40" t="s">
        <v>51</v>
      </c>
    </row>
    <row r="73" spans="1:5" ht="114.75">
      <c r="A73" t="s">
        <v>57</v>
      </c>
      <c r="E73" s="39" t="s">
        <v>117</v>
      </c>
    </row>
    <row r="74" spans="1:16" ht="12.75">
      <c r="A74" t="s">
        <v>49</v>
      </c>
      <c r="B74" s="34" t="s">
        <v>118</v>
      </c>
      <c r="C74" s="34" t="s">
        <v>119</v>
      </c>
      <c r="D74" s="35" t="s">
        <v>51</v>
      </c>
      <c r="E74" s="6" t="s">
        <v>120</v>
      </c>
      <c r="F74" s="36" t="s">
        <v>53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51</v>
      </c>
    </row>
    <row r="76" spans="1:5" ht="12.75">
      <c r="A76" s="35" t="s">
        <v>56</v>
      </c>
      <c r="E76" s="40" t="s">
        <v>51</v>
      </c>
    </row>
    <row r="77" spans="1:5" ht="76.5">
      <c r="A77" t="s">
        <v>57</v>
      </c>
      <c r="E77" s="39" t="s">
        <v>121</v>
      </c>
    </row>
    <row r="78" spans="1:16" ht="12.75">
      <c r="A78" t="s">
        <v>49</v>
      </c>
      <c r="B78" s="34" t="s">
        <v>122</v>
      </c>
      <c r="C78" s="34" t="s">
        <v>123</v>
      </c>
      <c r="D78" s="35" t="s">
        <v>51</v>
      </c>
      <c r="E78" s="6" t="s">
        <v>124</v>
      </c>
      <c r="F78" s="36" t="s">
        <v>53</v>
      </c>
      <c r="G78" s="37">
        <v>18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54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51</v>
      </c>
    </row>
    <row r="80" spans="1:5" ht="12.75">
      <c r="A80" s="35" t="s">
        <v>56</v>
      </c>
      <c r="E80" s="40" t="s">
        <v>51</v>
      </c>
    </row>
    <row r="81" spans="1:5" ht="178.5">
      <c r="A81" t="s">
        <v>57</v>
      </c>
      <c r="E81" s="39" t="s">
        <v>125</v>
      </c>
    </row>
    <row r="82" spans="1:16" ht="12.75">
      <c r="A82" t="s">
        <v>49</v>
      </c>
      <c r="B82" s="34" t="s">
        <v>126</v>
      </c>
      <c r="C82" s="34" t="s">
        <v>127</v>
      </c>
      <c r="D82" s="35" t="s">
        <v>51</v>
      </c>
      <c r="E82" s="6" t="s">
        <v>128</v>
      </c>
      <c r="F82" s="36" t="s">
        <v>53</v>
      </c>
      <c r="G82" s="37">
        <v>18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51</v>
      </c>
    </row>
    <row r="84" spans="1:5" ht="12.75">
      <c r="A84" s="35" t="s">
        <v>56</v>
      </c>
      <c r="E84" s="40" t="s">
        <v>51</v>
      </c>
    </row>
    <row r="85" spans="1:5" ht="127.5">
      <c r="A85" t="s">
        <v>57</v>
      </c>
      <c r="E85" s="39" t="s">
        <v>129</v>
      </c>
    </row>
    <row r="86" spans="1:16" ht="12.75">
      <c r="A86" t="s">
        <v>49</v>
      </c>
      <c r="B86" s="34" t="s">
        <v>130</v>
      </c>
      <c r="C86" s="34" t="s">
        <v>131</v>
      </c>
      <c r="D86" s="35" t="s">
        <v>51</v>
      </c>
      <c r="E86" s="6" t="s">
        <v>132</v>
      </c>
      <c r="F86" s="36" t="s">
        <v>53</v>
      </c>
      <c r="G86" s="37">
        <v>18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51</v>
      </c>
    </row>
    <row r="88" spans="1:5" ht="12.75">
      <c r="A88" s="35" t="s">
        <v>56</v>
      </c>
      <c r="E88" s="40" t="s">
        <v>51</v>
      </c>
    </row>
    <row r="89" spans="1:5" ht="153">
      <c r="A89" t="s">
        <v>57</v>
      </c>
      <c r="E89" s="39" t="s">
        <v>133</v>
      </c>
    </row>
    <row r="90" spans="1:16" ht="12.75">
      <c r="A90" t="s">
        <v>49</v>
      </c>
      <c r="B90" s="34" t="s">
        <v>134</v>
      </c>
      <c r="C90" s="34" t="s">
        <v>135</v>
      </c>
      <c r="D90" s="35" t="s">
        <v>51</v>
      </c>
      <c r="E90" s="6" t="s">
        <v>136</v>
      </c>
      <c r="F90" s="36" t="s">
        <v>53</v>
      </c>
      <c r="G90" s="37">
        <v>18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51</v>
      </c>
    </row>
    <row r="92" spans="1:5" ht="12.75">
      <c r="A92" s="35" t="s">
        <v>56</v>
      </c>
      <c r="E92" s="40" t="s">
        <v>51</v>
      </c>
    </row>
    <row r="93" spans="1:5" ht="178.5">
      <c r="A93" t="s">
        <v>57</v>
      </c>
      <c r="E93" s="39" t="s">
        <v>125</v>
      </c>
    </row>
    <row r="94" spans="1:16" ht="12.75">
      <c r="A94" t="s">
        <v>49</v>
      </c>
      <c r="B94" s="34" t="s">
        <v>137</v>
      </c>
      <c r="C94" s="34" t="s">
        <v>138</v>
      </c>
      <c r="D94" s="35" t="s">
        <v>51</v>
      </c>
      <c r="E94" s="6" t="s">
        <v>139</v>
      </c>
      <c r="F94" s="36" t="s">
        <v>53</v>
      </c>
      <c r="G94" s="37">
        <v>18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51</v>
      </c>
    </row>
    <row r="96" spans="1:5" ht="12.75">
      <c r="A96" s="35" t="s">
        <v>56</v>
      </c>
      <c r="E96" s="40" t="s">
        <v>51</v>
      </c>
    </row>
    <row r="97" spans="1:5" ht="127.5">
      <c r="A97" t="s">
        <v>57</v>
      </c>
      <c r="E97" s="39" t="s">
        <v>140</v>
      </c>
    </row>
    <row r="98" spans="1:16" ht="12.75">
      <c r="A98" t="s">
        <v>49</v>
      </c>
      <c r="B98" s="34" t="s">
        <v>141</v>
      </c>
      <c r="C98" s="34" t="s">
        <v>142</v>
      </c>
      <c r="D98" s="35" t="s">
        <v>51</v>
      </c>
      <c r="E98" s="6" t="s">
        <v>143</v>
      </c>
      <c r="F98" s="36" t="s">
        <v>53</v>
      </c>
      <c r="G98" s="37">
        <v>18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51</v>
      </c>
    </row>
    <row r="100" spans="1:5" ht="12.75">
      <c r="A100" s="35" t="s">
        <v>56</v>
      </c>
      <c r="E100" s="40" t="s">
        <v>51</v>
      </c>
    </row>
    <row r="101" spans="1:5" ht="153">
      <c r="A101" t="s">
        <v>57</v>
      </c>
      <c r="E101" s="39" t="s">
        <v>133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146</v>
      </c>
      <c r="E8" s="30" t="s">
        <v>145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0+L10+L14+L18+L22+L26+L30+L34+L38+L42+L46+L50+L54+L58+L62+L66+L70+L74+L78+L82+L86+L90+L94+L98</f>
      </c>
      <c r="M9" s="32">
        <f>0+M10+M14+M18+M22+M26+M30+M34+M38+M42+M46+M50+M54+M58+M62+M66+M70+M74+M78+M82+M86+M90+M94+M98</f>
      </c>
    </row>
    <row r="10" spans="1:16" ht="25.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114.75">
      <c r="A13" t="s">
        <v>57</v>
      </c>
      <c r="E13" s="39" t="s">
        <v>58</v>
      </c>
    </row>
    <row r="14" spans="1:16" ht="38.25">
      <c r="A14" t="s">
        <v>49</v>
      </c>
      <c r="B14" s="34" t="s">
        <v>27</v>
      </c>
      <c r="C14" s="34" t="s">
        <v>59</v>
      </c>
      <c r="D14" s="35" t="s">
        <v>51</v>
      </c>
      <c r="E14" s="6" t="s">
        <v>60</v>
      </c>
      <c r="F14" s="36" t="s">
        <v>53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12.75">
      <c r="A16" s="35" t="s">
        <v>56</v>
      </c>
      <c r="E16" s="40" t="s">
        <v>51</v>
      </c>
    </row>
    <row r="17" spans="1:5" ht="114.75">
      <c r="A17" t="s">
        <v>57</v>
      </c>
      <c r="E17" s="39" t="s">
        <v>58</v>
      </c>
    </row>
    <row r="18" spans="1:16" ht="12.75">
      <c r="A18" t="s">
        <v>49</v>
      </c>
      <c r="B18" s="34" t="s">
        <v>26</v>
      </c>
      <c r="C18" s="34" t="s">
        <v>61</v>
      </c>
      <c r="D18" s="35" t="s">
        <v>51</v>
      </c>
      <c r="E18" s="6" t="s">
        <v>62</v>
      </c>
      <c r="F18" s="36" t="s">
        <v>63</v>
      </c>
      <c r="G18" s="37">
        <v>20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12.75">
      <c r="A20" s="35" t="s">
        <v>56</v>
      </c>
      <c r="E20" s="40" t="s">
        <v>51</v>
      </c>
    </row>
    <row r="21" spans="1:5" ht="114.75">
      <c r="A21" t="s">
        <v>57</v>
      </c>
      <c r="E21" s="39" t="s">
        <v>64</v>
      </c>
    </row>
    <row r="22" spans="1:16" ht="12.75">
      <c r="A22" t="s">
        <v>49</v>
      </c>
      <c r="B22" s="34" t="s">
        <v>65</v>
      </c>
      <c r="C22" s="34" t="s">
        <v>66</v>
      </c>
      <c r="D22" s="35" t="s">
        <v>51</v>
      </c>
      <c r="E22" s="6" t="s">
        <v>67</v>
      </c>
      <c r="F22" s="36" t="s">
        <v>63</v>
      </c>
      <c r="G22" s="37">
        <v>20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56</v>
      </c>
      <c r="E24" s="40" t="s">
        <v>51</v>
      </c>
    </row>
    <row r="25" spans="1:5" ht="114.75">
      <c r="A25" t="s">
        <v>57</v>
      </c>
      <c r="E25" s="39" t="s">
        <v>68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51</v>
      </c>
      <c r="E26" s="6" t="s">
        <v>71</v>
      </c>
      <c r="F26" s="36" t="s">
        <v>53</v>
      </c>
      <c r="G26" s="37">
        <v>11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2.75">
      <c r="A28" s="35" t="s">
        <v>56</v>
      </c>
      <c r="E28" s="40" t="s">
        <v>51</v>
      </c>
    </row>
    <row r="29" spans="1:5" ht="114.75">
      <c r="A29" t="s">
        <v>57</v>
      </c>
      <c r="E29" s="39" t="s">
        <v>72</v>
      </c>
    </row>
    <row r="30" spans="1:16" ht="12.75">
      <c r="A30" t="s">
        <v>49</v>
      </c>
      <c r="B30" s="34" t="s">
        <v>73</v>
      </c>
      <c r="C30" s="34" t="s">
        <v>74</v>
      </c>
      <c r="D30" s="35" t="s">
        <v>51</v>
      </c>
      <c r="E30" s="6" t="s">
        <v>75</v>
      </c>
      <c r="F30" s="36" t="s">
        <v>53</v>
      </c>
      <c r="G30" s="37">
        <v>11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51</v>
      </c>
    </row>
    <row r="32" spans="1:5" ht="12.75">
      <c r="A32" s="35" t="s">
        <v>56</v>
      </c>
      <c r="E32" s="40" t="s">
        <v>51</v>
      </c>
    </row>
    <row r="33" spans="1:5" ht="127.5">
      <c r="A33" t="s">
        <v>57</v>
      </c>
      <c r="E33" s="39" t="s">
        <v>76</v>
      </c>
    </row>
    <row r="34" spans="1:16" ht="12.75">
      <c r="A34" t="s">
        <v>49</v>
      </c>
      <c r="B34" s="34" t="s">
        <v>77</v>
      </c>
      <c r="C34" s="34" t="s">
        <v>78</v>
      </c>
      <c r="D34" s="35" t="s">
        <v>51</v>
      </c>
      <c r="E34" s="6" t="s">
        <v>79</v>
      </c>
      <c r="F34" s="36" t="s">
        <v>53</v>
      </c>
      <c r="G34" s="37">
        <v>11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51</v>
      </c>
    </row>
    <row r="36" spans="1:5" ht="12.75">
      <c r="A36" s="35" t="s">
        <v>56</v>
      </c>
      <c r="E36" s="40" t="s">
        <v>51</v>
      </c>
    </row>
    <row r="37" spans="1:5" ht="140.25">
      <c r="A37" t="s">
        <v>57</v>
      </c>
      <c r="E37" s="39" t="s">
        <v>80</v>
      </c>
    </row>
    <row r="38" spans="1:16" ht="12.75">
      <c r="A38" t="s">
        <v>49</v>
      </c>
      <c r="B38" s="34" t="s">
        <v>81</v>
      </c>
      <c r="C38" s="34" t="s">
        <v>82</v>
      </c>
      <c r="D38" s="35" t="s">
        <v>51</v>
      </c>
      <c r="E38" s="6" t="s">
        <v>83</v>
      </c>
      <c r="F38" s="36" t="s">
        <v>53</v>
      </c>
      <c r="G38" s="37">
        <v>2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51</v>
      </c>
    </row>
    <row r="40" spans="1:5" ht="12.75">
      <c r="A40" s="35" t="s">
        <v>56</v>
      </c>
      <c r="E40" s="40" t="s">
        <v>51</v>
      </c>
    </row>
    <row r="41" spans="1:5" ht="114.75">
      <c r="A41" t="s">
        <v>57</v>
      </c>
      <c r="E41" s="39" t="s">
        <v>84</v>
      </c>
    </row>
    <row r="42" spans="1:16" ht="12.75">
      <c r="A42" t="s">
        <v>49</v>
      </c>
      <c r="B42" s="34" t="s">
        <v>85</v>
      </c>
      <c r="C42" s="34" t="s">
        <v>86</v>
      </c>
      <c r="D42" s="35" t="s">
        <v>51</v>
      </c>
      <c r="E42" s="6" t="s">
        <v>87</v>
      </c>
      <c r="F42" s="36" t="s">
        <v>53</v>
      </c>
      <c r="G42" s="37">
        <v>2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51</v>
      </c>
    </row>
    <row r="44" spans="1:5" ht="12.75">
      <c r="A44" s="35" t="s">
        <v>56</v>
      </c>
      <c r="E44" s="40" t="s">
        <v>51</v>
      </c>
    </row>
    <row r="45" spans="1:5" ht="127.5">
      <c r="A45" t="s">
        <v>57</v>
      </c>
      <c r="E45" s="39" t="s">
        <v>88</v>
      </c>
    </row>
    <row r="46" spans="1:16" ht="12.75">
      <c r="A46" t="s">
        <v>49</v>
      </c>
      <c r="B46" s="34" t="s">
        <v>89</v>
      </c>
      <c r="C46" s="34" t="s">
        <v>90</v>
      </c>
      <c r="D46" s="35" t="s">
        <v>51</v>
      </c>
      <c r="E46" s="6" t="s">
        <v>91</v>
      </c>
      <c r="F46" s="36" t="s">
        <v>53</v>
      </c>
      <c r="G46" s="37">
        <v>2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12.75">
      <c r="A48" s="35" t="s">
        <v>56</v>
      </c>
      <c r="E48" s="40" t="s">
        <v>51</v>
      </c>
    </row>
    <row r="49" spans="1:5" ht="140.25">
      <c r="A49" t="s">
        <v>57</v>
      </c>
      <c r="E49" s="39" t="s">
        <v>92</v>
      </c>
    </row>
    <row r="50" spans="1:16" ht="12.75">
      <c r="A50" t="s">
        <v>49</v>
      </c>
      <c r="B50" s="34" t="s">
        <v>93</v>
      </c>
      <c r="C50" s="34" t="s">
        <v>94</v>
      </c>
      <c r="D50" s="35" t="s">
        <v>51</v>
      </c>
      <c r="E50" s="6" t="s">
        <v>95</v>
      </c>
      <c r="F50" s="36" t="s">
        <v>96</v>
      </c>
      <c r="G50" s="37">
        <v>16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51</v>
      </c>
    </row>
    <row r="52" spans="1:5" ht="12.75">
      <c r="A52" s="35" t="s">
        <v>56</v>
      </c>
      <c r="E52" s="40" t="s">
        <v>51</v>
      </c>
    </row>
    <row r="53" spans="1:5" ht="114.75">
      <c r="A53" t="s">
        <v>57</v>
      </c>
      <c r="E53" s="39" t="s">
        <v>97</v>
      </c>
    </row>
    <row r="54" spans="1:16" ht="12.75">
      <c r="A54" t="s">
        <v>49</v>
      </c>
      <c r="B54" s="34" t="s">
        <v>98</v>
      </c>
      <c r="C54" s="34" t="s">
        <v>99</v>
      </c>
      <c r="D54" s="35" t="s">
        <v>51</v>
      </c>
      <c r="E54" s="6" t="s">
        <v>100</v>
      </c>
      <c r="F54" s="36" t="s">
        <v>53</v>
      </c>
      <c r="G54" s="37">
        <v>12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51</v>
      </c>
    </row>
    <row r="56" spans="1:5" ht="12.75">
      <c r="A56" s="35" t="s">
        <v>56</v>
      </c>
      <c r="E56" s="40" t="s">
        <v>51</v>
      </c>
    </row>
    <row r="57" spans="1:5" ht="140.25">
      <c r="A57" t="s">
        <v>57</v>
      </c>
      <c r="E57" s="39" t="s">
        <v>101</v>
      </c>
    </row>
    <row r="58" spans="1:16" ht="12.75">
      <c r="A58" t="s">
        <v>49</v>
      </c>
      <c r="B58" s="34" t="s">
        <v>102</v>
      </c>
      <c r="C58" s="34" t="s">
        <v>103</v>
      </c>
      <c r="D58" s="35" t="s">
        <v>51</v>
      </c>
      <c r="E58" s="6" t="s">
        <v>104</v>
      </c>
      <c r="F58" s="36" t="s">
        <v>53</v>
      </c>
      <c r="G58" s="37">
        <v>2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56</v>
      </c>
      <c r="E60" s="40" t="s">
        <v>51</v>
      </c>
    </row>
    <row r="61" spans="1:5" ht="102">
      <c r="A61" t="s">
        <v>57</v>
      </c>
      <c r="E61" s="39" t="s">
        <v>105</v>
      </c>
    </row>
    <row r="62" spans="1:16" ht="25.5">
      <c r="A62" t="s">
        <v>49</v>
      </c>
      <c r="B62" s="34" t="s">
        <v>106</v>
      </c>
      <c r="C62" s="34" t="s">
        <v>107</v>
      </c>
      <c r="D62" s="35" t="s">
        <v>51</v>
      </c>
      <c r="E62" s="6" t="s">
        <v>108</v>
      </c>
      <c r="F62" s="36" t="s">
        <v>53</v>
      </c>
      <c r="G62" s="37">
        <v>7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27</v>
      </c>
    </row>
    <row r="63" spans="1:5" ht="12.75">
      <c r="A63" s="35" t="s">
        <v>55</v>
      </c>
      <c r="E63" s="39" t="s">
        <v>51</v>
      </c>
    </row>
    <row r="64" spans="1:5" ht="12.75">
      <c r="A64" s="35" t="s">
        <v>56</v>
      </c>
      <c r="E64" s="40" t="s">
        <v>51</v>
      </c>
    </row>
    <row r="65" spans="1:5" ht="89.25">
      <c r="A65" t="s">
        <v>57</v>
      </c>
      <c r="E65" s="39" t="s">
        <v>109</v>
      </c>
    </row>
    <row r="66" spans="1:16" ht="25.5">
      <c r="A66" t="s">
        <v>49</v>
      </c>
      <c r="B66" s="34" t="s">
        <v>110</v>
      </c>
      <c r="C66" s="34" t="s">
        <v>111</v>
      </c>
      <c r="D66" s="35" t="s">
        <v>51</v>
      </c>
      <c r="E66" s="6" t="s">
        <v>112</v>
      </c>
      <c r="F66" s="36" t="s">
        <v>53</v>
      </c>
      <c r="G66" s="37">
        <v>2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27</v>
      </c>
    </row>
    <row r="67" spans="1:5" ht="12.75">
      <c r="A67" s="35" t="s">
        <v>55</v>
      </c>
      <c r="E67" s="39" t="s">
        <v>51</v>
      </c>
    </row>
    <row r="68" spans="1:5" ht="12.75">
      <c r="A68" s="35" t="s">
        <v>56</v>
      </c>
      <c r="E68" s="40" t="s">
        <v>51</v>
      </c>
    </row>
    <row r="69" spans="1:5" ht="102">
      <c r="A69" t="s">
        <v>57</v>
      </c>
      <c r="E69" s="39" t="s">
        <v>113</v>
      </c>
    </row>
    <row r="70" spans="1:16" ht="12.75">
      <c r="A70" t="s">
        <v>49</v>
      </c>
      <c r="B70" s="34" t="s">
        <v>114</v>
      </c>
      <c r="C70" s="34" t="s">
        <v>115</v>
      </c>
      <c r="D70" s="35" t="s">
        <v>51</v>
      </c>
      <c r="E70" s="6" t="s">
        <v>116</v>
      </c>
      <c r="F70" s="36" t="s">
        <v>53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51</v>
      </c>
    </row>
    <row r="72" spans="1:5" ht="12.75">
      <c r="A72" s="35" t="s">
        <v>56</v>
      </c>
      <c r="E72" s="40" t="s">
        <v>51</v>
      </c>
    </row>
    <row r="73" spans="1:5" ht="114.75">
      <c r="A73" t="s">
        <v>57</v>
      </c>
      <c r="E73" s="39" t="s">
        <v>117</v>
      </c>
    </row>
    <row r="74" spans="1:16" ht="12.75">
      <c r="A74" t="s">
        <v>49</v>
      </c>
      <c r="B74" s="34" t="s">
        <v>118</v>
      </c>
      <c r="C74" s="34" t="s">
        <v>119</v>
      </c>
      <c r="D74" s="35" t="s">
        <v>51</v>
      </c>
      <c r="E74" s="6" t="s">
        <v>120</v>
      </c>
      <c r="F74" s="36" t="s">
        <v>53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51</v>
      </c>
    </row>
    <row r="76" spans="1:5" ht="12.75">
      <c r="A76" s="35" t="s">
        <v>56</v>
      </c>
      <c r="E76" s="40" t="s">
        <v>51</v>
      </c>
    </row>
    <row r="77" spans="1:5" ht="76.5">
      <c r="A77" t="s">
        <v>57</v>
      </c>
      <c r="E77" s="39" t="s">
        <v>121</v>
      </c>
    </row>
    <row r="78" spans="1:16" ht="12.75">
      <c r="A78" t="s">
        <v>49</v>
      </c>
      <c r="B78" s="34" t="s">
        <v>122</v>
      </c>
      <c r="C78" s="34" t="s">
        <v>123</v>
      </c>
      <c r="D78" s="35" t="s">
        <v>51</v>
      </c>
      <c r="E78" s="6" t="s">
        <v>124</v>
      </c>
      <c r="F78" s="36" t="s">
        <v>53</v>
      </c>
      <c r="G78" s="37">
        <v>11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54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51</v>
      </c>
    </row>
    <row r="80" spans="1:5" ht="12.75">
      <c r="A80" s="35" t="s">
        <v>56</v>
      </c>
      <c r="E80" s="40" t="s">
        <v>51</v>
      </c>
    </row>
    <row r="81" spans="1:5" ht="178.5">
      <c r="A81" t="s">
        <v>57</v>
      </c>
      <c r="E81" s="39" t="s">
        <v>125</v>
      </c>
    </row>
    <row r="82" spans="1:16" ht="12.75">
      <c r="A82" t="s">
        <v>49</v>
      </c>
      <c r="B82" s="34" t="s">
        <v>126</v>
      </c>
      <c r="C82" s="34" t="s">
        <v>127</v>
      </c>
      <c r="D82" s="35" t="s">
        <v>51</v>
      </c>
      <c r="E82" s="6" t="s">
        <v>128</v>
      </c>
      <c r="F82" s="36" t="s">
        <v>53</v>
      </c>
      <c r="G82" s="37">
        <v>11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51</v>
      </c>
    </row>
    <row r="84" spans="1:5" ht="12.75">
      <c r="A84" s="35" t="s">
        <v>56</v>
      </c>
      <c r="E84" s="40" t="s">
        <v>51</v>
      </c>
    </row>
    <row r="85" spans="1:5" ht="127.5">
      <c r="A85" t="s">
        <v>57</v>
      </c>
      <c r="E85" s="39" t="s">
        <v>129</v>
      </c>
    </row>
    <row r="86" spans="1:16" ht="12.75">
      <c r="A86" t="s">
        <v>49</v>
      </c>
      <c r="B86" s="34" t="s">
        <v>130</v>
      </c>
      <c r="C86" s="34" t="s">
        <v>131</v>
      </c>
      <c r="D86" s="35" t="s">
        <v>51</v>
      </c>
      <c r="E86" s="6" t="s">
        <v>132</v>
      </c>
      <c r="F86" s="36" t="s">
        <v>53</v>
      </c>
      <c r="G86" s="37">
        <v>11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51</v>
      </c>
    </row>
    <row r="88" spans="1:5" ht="12.75">
      <c r="A88" s="35" t="s">
        <v>56</v>
      </c>
      <c r="E88" s="40" t="s">
        <v>51</v>
      </c>
    </row>
    <row r="89" spans="1:5" ht="153">
      <c r="A89" t="s">
        <v>57</v>
      </c>
      <c r="E89" s="39" t="s">
        <v>133</v>
      </c>
    </row>
    <row r="90" spans="1:16" ht="12.75">
      <c r="A90" t="s">
        <v>49</v>
      </c>
      <c r="B90" s="34" t="s">
        <v>134</v>
      </c>
      <c r="C90" s="34" t="s">
        <v>135</v>
      </c>
      <c r="D90" s="35" t="s">
        <v>51</v>
      </c>
      <c r="E90" s="6" t="s">
        <v>136</v>
      </c>
      <c r="F90" s="36" t="s">
        <v>53</v>
      </c>
      <c r="G90" s="37">
        <v>11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51</v>
      </c>
    </row>
    <row r="92" spans="1:5" ht="12.75">
      <c r="A92" s="35" t="s">
        <v>56</v>
      </c>
      <c r="E92" s="40" t="s">
        <v>51</v>
      </c>
    </row>
    <row r="93" spans="1:5" ht="178.5">
      <c r="A93" t="s">
        <v>57</v>
      </c>
      <c r="E93" s="39" t="s">
        <v>125</v>
      </c>
    </row>
    <row r="94" spans="1:16" ht="12.75">
      <c r="A94" t="s">
        <v>49</v>
      </c>
      <c r="B94" s="34" t="s">
        <v>137</v>
      </c>
      <c r="C94" s="34" t="s">
        <v>138</v>
      </c>
      <c r="D94" s="35" t="s">
        <v>51</v>
      </c>
      <c r="E94" s="6" t="s">
        <v>139</v>
      </c>
      <c r="F94" s="36" t="s">
        <v>53</v>
      </c>
      <c r="G94" s="37">
        <v>11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51</v>
      </c>
    </row>
    <row r="96" spans="1:5" ht="12.75">
      <c r="A96" s="35" t="s">
        <v>56</v>
      </c>
      <c r="E96" s="40" t="s">
        <v>51</v>
      </c>
    </row>
    <row r="97" spans="1:5" ht="127.5">
      <c r="A97" t="s">
        <v>57</v>
      </c>
      <c r="E97" s="39" t="s">
        <v>140</v>
      </c>
    </row>
    <row r="98" spans="1:16" ht="12.75">
      <c r="A98" t="s">
        <v>49</v>
      </c>
      <c r="B98" s="34" t="s">
        <v>141</v>
      </c>
      <c r="C98" s="34" t="s">
        <v>142</v>
      </c>
      <c r="D98" s="35" t="s">
        <v>51</v>
      </c>
      <c r="E98" s="6" t="s">
        <v>143</v>
      </c>
      <c r="F98" s="36" t="s">
        <v>53</v>
      </c>
      <c r="G98" s="37">
        <v>11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51</v>
      </c>
    </row>
    <row r="100" spans="1:5" ht="12.75">
      <c r="A100" s="35" t="s">
        <v>56</v>
      </c>
      <c r="E100" s="40" t="s">
        <v>51</v>
      </c>
    </row>
    <row r="101" spans="1:5" ht="153">
      <c r="A101" t="s">
        <v>57</v>
      </c>
      <c r="E101" s="39" t="s">
        <v>133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149</v>
      </c>
      <c r="E8" s="30" t="s">
        <v>148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0+L10+L14+L18+L22+L26+L30+L34+L38+L42+L46+L50+L54+L58+L62+L66+L70+L74+L78+L82+L86+L90+L94+L98</f>
      </c>
      <c r="M9" s="32">
        <f>0+M10+M14+M18+M22+M26+M30+M34+M38+M42+M46+M50+M54+M58+M62+M66+M70+M74+M78+M82+M86+M90+M94+M98</f>
      </c>
    </row>
    <row r="10" spans="1:16" ht="25.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114.75">
      <c r="A13" t="s">
        <v>57</v>
      </c>
      <c r="E13" s="39" t="s">
        <v>58</v>
      </c>
    </row>
    <row r="14" spans="1:16" ht="38.25">
      <c r="A14" t="s">
        <v>49</v>
      </c>
      <c r="B14" s="34" t="s">
        <v>27</v>
      </c>
      <c r="C14" s="34" t="s">
        <v>59</v>
      </c>
      <c r="D14" s="35" t="s">
        <v>51</v>
      </c>
      <c r="E14" s="6" t="s">
        <v>60</v>
      </c>
      <c r="F14" s="36" t="s">
        <v>53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12.75">
      <c r="A16" s="35" t="s">
        <v>56</v>
      </c>
      <c r="E16" s="40" t="s">
        <v>51</v>
      </c>
    </row>
    <row r="17" spans="1:5" ht="114.75">
      <c r="A17" t="s">
        <v>57</v>
      </c>
      <c r="E17" s="39" t="s">
        <v>58</v>
      </c>
    </row>
    <row r="18" spans="1:16" ht="12.75">
      <c r="A18" t="s">
        <v>49</v>
      </c>
      <c r="B18" s="34" t="s">
        <v>26</v>
      </c>
      <c r="C18" s="34" t="s">
        <v>61</v>
      </c>
      <c r="D18" s="35" t="s">
        <v>51</v>
      </c>
      <c r="E18" s="6" t="s">
        <v>62</v>
      </c>
      <c r="F18" s="36" t="s">
        <v>63</v>
      </c>
      <c r="G18" s="37">
        <v>20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12.75">
      <c r="A20" s="35" t="s">
        <v>56</v>
      </c>
      <c r="E20" s="40" t="s">
        <v>51</v>
      </c>
    </row>
    <row r="21" spans="1:5" ht="114.75">
      <c r="A21" t="s">
        <v>57</v>
      </c>
      <c r="E21" s="39" t="s">
        <v>64</v>
      </c>
    </row>
    <row r="22" spans="1:16" ht="12.75">
      <c r="A22" t="s">
        <v>49</v>
      </c>
      <c r="B22" s="34" t="s">
        <v>65</v>
      </c>
      <c r="C22" s="34" t="s">
        <v>66</v>
      </c>
      <c r="D22" s="35" t="s">
        <v>51</v>
      </c>
      <c r="E22" s="6" t="s">
        <v>67</v>
      </c>
      <c r="F22" s="36" t="s">
        <v>63</v>
      </c>
      <c r="G22" s="37">
        <v>20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56</v>
      </c>
      <c r="E24" s="40" t="s">
        <v>51</v>
      </c>
    </row>
    <row r="25" spans="1:5" ht="114.75">
      <c r="A25" t="s">
        <v>57</v>
      </c>
      <c r="E25" s="39" t="s">
        <v>68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51</v>
      </c>
      <c r="E26" s="6" t="s">
        <v>71</v>
      </c>
      <c r="F26" s="36" t="s">
        <v>53</v>
      </c>
      <c r="G26" s="37">
        <v>17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2.75">
      <c r="A28" s="35" t="s">
        <v>56</v>
      </c>
      <c r="E28" s="40" t="s">
        <v>51</v>
      </c>
    </row>
    <row r="29" spans="1:5" ht="114.75">
      <c r="A29" t="s">
        <v>57</v>
      </c>
      <c r="E29" s="39" t="s">
        <v>72</v>
      </c>
    </row>
    <row r="30" spans="1:16" ht="12.75">
      <c r="A30" t="s">
        <v>49</v>
      </c>
      <c r="B30" s="34" t="s">
        <v>73</v>
      </c>
      <c r="C30" s="34" t="s">
        <v>74</v>
      </c>
      <c r="D30" s="35" t="s">
        <v>51</v>
      </c>
      <c r="E30" s="6" t="s">
        <v>75</v>
      </c>
      <c r="F30" s="36" t="s">
        <v>53</v>
      </c>
      <c r="G30" s="37">
        <v>17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51</v>
      </c>
    </row>
    <row r="32" spans="1:5" ht="12.75">
      <c r="A32" s="35" t="s">
        <v>56</v>
      </c>
      <c r="E32" s="40" t="s">
        <v>51</v>
      </c>
    </row>
    <row r="33" spans="1:5" ht="127.5">
      <c r="A33" t="s">
        <v>57</v>
      </c>
      <c r="E33" s="39" t="s">
        <v>76</v>
      </c>
    </row>
    <row r="34" spans="1:16" ht="12.75">
      <c r="A34" t="s">
        <v>49</v>
      </c>
      <c r="B34" s="34" t="s">
        <v>77</v>
      </c>
      <c r="C34" s="34" t="s">
        <v>78</v>
      </c>
      <c r="D34" s="35" t="s">
        <v>51</v>
      </c>
      <c r="E34" s="6" t="s">
        <v>79</v>
      </c>
      <c r="F34" s="36" t="s">
        <v>53</v>
      </c>
      <c r="G34" s="37">
        <v>17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51</v>
      </c>
    </row>
    <row r="36" spans="1:5" ht="12.75">
      <c r="A36" s="35" t="s">
        <v>56</v>
      </c>
      <c r="E36" s="40" t="s">
        <v>51</v>
      </c>
    </row>
    <row r="37" spans="1:5" ht="140.25">
      <c r="A37" t="s">
        <v>57</v>
      </c>
      <c r="E37" s="39" t="s">
        <v>80</v>
      </c>
    </row>
    <row r="38" spans="1:16" ht="12.75">
      <c r="A38" t="s">
        <v>49</v>
      </c>
      <c r="B38" s="34" t="s">
        <v>81</v>
      </c>
      <c r="C38" s="34" t="s">
        <v>82</v>
      </c>
      <c r="D38" s="35" t="s">
        <v>51</v>
      </c>
      <c r="E38" s="6" t="s">
        <v>83</v>
      </c>
      <c r="F38" s="36" t="s">
        <v>53</v>
      </c>
      <c r="G38" s="37">
        <v>2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51</v>
      </c>
    </row>
    <row r="40" spans="1:5" ht="12.75">
      <c r="A40" s="35" t="s">
        <v>56</v>
      </c>
      <c r="E40" s="40" t="s">
        <v>51</v>
      </c>
    </row>
    <row r="41" spans="1:5" ht="114.75">
      <c r="A41" t="s">
        <v>57</v>
      </c>
      <c r="E41" s="39" t="s">
        <v>84</v>
      </c>
    </row>
    <row r="42" spans="1:16" ht="12.75">
      <c r="A42" t="s">
        <v>49</v>
      </c>
      <c r="B42" s="34" t="s">
        <v>85</v>
      </c>
      <c r="C42" s="34" t="s">
        <v>86</v>
      </c>
      <c r="D42" s="35" t="s">
        <v>51</v>
      </c>
      <c r="E42" s="6" t="s">
        <v>87</v>
      </c>
      <c r="F42" s="36" t="s">
        <v>53</v>
      </c>
      <c r="G42" s="37">
        <v>2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51</v>
      </c>
    </row>
    <row r="44" spans="1:5" ht="12.75">
      <c r="A44" s="35" t="s">
        <v>56</v>
      </c>
      <c r="E44" s="40" t="s">
        <v>51</v>
      </c>
    </row>
    <row r="45" spans="1:5" ht="127.5">
      <c r="A45" t="s">
        <v>57</v>
      </c>
      <c r="E45" s="39" t="s">
        <v>88</v>
      </c>
    </row>
    <row r="46" spans="1:16" ht="12.75">
      <c r="A46" t="s">
        <v>49</v>
      </c>
      <c r="B46" s="34" t="s">
        <v>89</v>
      </c>
      <c r="C46" s="34" t="s">
        <v>90</v>
      </c>
      <c r="D46" s="35" t="s">
        <v>51</v>
      </c>
      <c r="E46" s="6" t="s">
        <v>91</v>
      </c>
      <c r="F46" s="36" t="s">
        <v>53</v>
      </c>
      <c r="G46" s="37">
        <v>2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12.75">
      <c r="A48" s="35" t="s">
        <v>56</v>
      </c>
      <c r="E48" s="40" t="s">
        <v>51</v>
      </c>
    </row>
    <row r="49" spans="1:5" ht="140.25">
      <c r="A49" t="s">
        <v>57</v>
      </c>
      <c r="E49" s="39" t="s">
        <v>92</v>
      </c>
    </row>
    <row r="50" spans="1:16" ht="12.75">
      <c r="A50" t="s">
        <v>49</v>
      </c>
      <c r="B50" s="34" t="s">
        <v>93</v>
      </c>
      <c r="C50" s="34" t="s">
        <v>94</v>
      </c>
      <c r="D50" s="35" t="s">
        <v>51</v>
      </c>
      <c r="E50" s="6" t="s">
        <v>95</v>
      </c>
      <c r="F50" s="36" t="s">
        <v>96</v>
      </c>
      <c r="G50" s="37">
        <v>32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51</v>
      </c>
    </row>
    <row r="52" spans="1:5" ht="12.75">
      <c r="A52" s="35" t="s">
        <v>56</v>
      </c>
      <c r="E52" s="40" t="s">
        <v>51</v>
      </c>
    </row>
    <row r="53" spans="1:5" ht="114.75">
      <c r="A53" t="s">
        <v>57</v>
      </c>
      <c r="E53" s="39" t="s">
        <v>97</v>
      </c>
    </row>
    <row r="54" spans="1:16" ht="12.75">
      <c r="A54" t="s">
        <v>49</v>
      </c>
      <c r="B54" s="34" t="s">
        <v>98</v>
      </c>
      <c r="C54" s="34" t="s">
        <v>99</v>
      </c>
      <c r="D54" s="35" t="s">
        <v>51</v>
      </c>
      <c r="E54" s="6" t="s">
        <v>100</v>
      </c>
      <c r="F54" s="36" t="s">
        <v>53</v>
      </c>
      <c r="G54" s="37">
        <v>16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51</v>
      </c>
    </row>
    <row r="56" spans="1:5" ht="12.75">
      <c r="A56" s="35" t="s">
        <v>56</v>
      </c>
      <c r="E56" s="40" t="s">
        <v>51</v>
      </c>
    </row>
    <row r="57" spans="1:5" ht="140.25">
      <c r="A57" t="s">
        <v>57</v>
      </c>
      <c r="E57" s="39" t="s">
        <v>101</v>
      </c>
    </row>
    <row r="58" spans="1:16" ht="12.75">
      <c r="A58" t="s">
        <v>49</v>
      </c>
      <c r="B58" s="34" t="s">
        <v>102</v>
      </c>
      <c r="C58" s="34" t="s">
        <v>103</v>
      </c>
      <c r="D58" s="35" t="s">
        <v>51</v>
      </c>
      <c r="E58" s="6" t="s">
        <v>104</v>
      </c>
      <c r="F58" s="36" t="s">
        <v>53</v>
      </c>
      <c r="G58" s="37">
        <v>2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56</v>
      </c>
      <c r="E60" s="40" t="s">
        <v>51</v>
      </c>
    </row>
    <row r="61" spans="1:5" ht="102">
      <c r="A61" t="s">
        <v>57</v>
      </c>
      <c r="E61" s="39" t="s">
        <v>105</v>
      </c>
    </row>
    <row r="62" spans="1:16" ht="25.5">
      <c r="A62" t="s">
        <v>49</v>
      </c>
      <c r="B62" s="34" t="s">
        <v>106</v>
      </c>
      <c r="C62" s="34" t="s">
        <v>107</v>
      </c>
      <c r="D62" s="35" t="s">
        <v>51</v>
      </c>
      <c r="E62" s="6" t="s">
        <v>108</v>
      </c>
      <c r="F62" s="36" t="s">
        <v>53</v>
      </c>
      <c r="G62" s="37">
        <v>9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27</v>
      </c>
    </row>
    <row r="63" spans="1:5" ht="12.75">
      <c r="A63" s="35" t="s">
        <v>55</v>
      </c>
      <c r="E63" s="39" t="s">
        <v>51</v>
      </c>
    </row>
    <row r="64" spans="1:5" ht="12.75">
      <c r="A64" s="35" t="s">
        <v>56</v>
      </c>
      <c r="E64" s="40" t="s">
        <v>51</v>
      </c>
    </row>
    <row r="65" spans="1:5" ht="89.25">
      <c r="A65" t="s">
        <v>57</v>
      </c>
      <c r="E65" s="39" t="s">
        <v>109</v>
      </c>
    </row>
    <row r="66" spans="1:16" ht="25.5">
      <c r="A66" t="s">
        <v>49</v>
      </c>
      <c r="B66" s="34" t="s">
        <v>110</v>
      </c>
      <c r="C66" s="34" t="s">
        <v>111</v>
      </c>
      <c r="D66" s="35" t="s">
        <v>51</v>
      </c>
      <c r="E66" s="6" t="s">
        <v>112</v>
      </c>
      <c r="F66" s="36" t="s">
        <v>53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27</v>
      </c>
    </row>
    <row r="67" spans="1:5" ht="12.75">
      <c r="A67" s="35" t="s">
        <v>55</v>
      </c>
      <c r="E67" s="39" t="s">
        <v>51</v>
      </c>
    </row>
    <row r="68" spans="1:5" ht="12.75">
      <c r="A68" s="35" t="s">
        <v>56</v>
      </c>
      <c r="E68" s="40" t="s">
        <v>51</v>
      </c>
    </row>
    <row r="69" spans="1:5" ht="102">
      <c r="A69" t="s">
        <v>57</v>
      </c>
      <c r="E69" s="39" t="s">
        <v>113</v>
      </c>
    </row>
    <row r="70" spans="1:16" ht="12.75">
      <c r="A70" t="s">
        <v>49</v>
      </c>
      <c r="B70" s="34" t="s">
        <v>114</v>
      </c>
      <c r="C70" s="34" t="s">
        <v>115</v>
      </c>
      <c r="D70" s="35" t="s">
        <v>51</v>
      </c>
      <c r="E70" s="6" t="s">
        <v>116</v>
      </c>
      <c r="F70" s="36" t="s">
        <v>53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51</v>
      </c>
    </row>
    <row r="72" spans="1:5" ht="12.75">
      <c r="A72" s="35" t="s">
        <v>56</v>
      </c>
      <c r="E72" s="40" t="s">
        <v>51</v>
      </c>
    </row>
    <row r="73" spans="1:5" ht="114.75">
      <c r="A73" t="s">
        <v>57</v>
      </c>
      <c r="E73" s="39" t="s">
        <v>117</v>
      </c>
    </row>
    <row r="74" spans="1:16" ht="12.75">
      <c r="A74" t="s">
        <v>49</v>
      </c>
      <c r="B74" s="34" t="s">
        <v>118</v>
      </c>
      <c r="C74" s="34" t="s">
        <v>119</v>
      </c>
      <c r="D74" s="35" t="s">
        <v>51</v>
      </c>
      <c r="E74" s="6" t="s">
        <v>120</v>
      </c>
      <c r="F74" s="36" t="s">
        <v>53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51</v>
      </c>
    </row>
    <row r="76" spans="1:5" ht="12.75">
      <c r="A76" s="35" t="s">
        <v>56</v>
      </c>
      <c r="E76" s="40" t="s">
        <v>51</v>
      </c>
    </row>
    <row r="77" spans="1:5" ht="76.5">
      <c r="A77" t="s">
        <v>57</v>
      </c>
      <c r="E77" s="39" t="s">
        <v>121</v>
      </c>
    </row>
    <row r="78" spans="1:16" ht="12.75">
      <c r="A78" t="s">
        <v>49</v>
      </c>
      <c r="B78" s="34" t="s">
        <v>122</v>
      </c>
      <c r="C78" s="34" t="s">
        <v>123</v>
      </c>
      <c r="D78" s="35" t="s">
        <v>51</v>
      </c>
      <c r="E78" s="6" t="s">
        <v>124</v>
      </c>
      <c r="F78" s="36" t="s">
        <v>53</v>
      </c>
      <c r="G78" s="37">
        <v>17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54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51</v>
      </c>
    </row>
    <row r="80" spans="1:5" ht="12.75">
      <c r="A80" s="35" t="s">
        <v>56</v>
      </c>
      <c r="E80" s="40" t="s">
        <v>51</v>
      </c>
    </row>
    <row r="81" spans="1:5" ht="178.5">
      <c r="A81" t="s">
        <v>57</v>
      </c>
      <c r="E81" s="39" t="s">
        <v>125</v>
      </c>
    </row>
    <row r="82" spans="1:16" ht="12.75">
      <c r="A82" t="s">
        <v>49</v>
      </c>
      <c r="B82" s="34" t="s">
        <v>126</v>
      </c>
      <c r="C82" s="34" t="s">
        <v>127</v>
      </c>
      <c r="D82" s="35" t="s">
        <v>51</v>
      </c>
      <c r="E82" s="6" t="s">
        <v>128</v>
      </c>
      <c r="F82" s="36" t="s">
        <v>53</v>
      </c>
      <c r="G82" s="37">
        <v>17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51</v>
      </c>
    </row>
    <row r="84" spans="1:5" ht="12.75">
      <c r="A84" s="35" t="s">
        <v>56</v>
      </c>
      <c r="E84" s="40" t="s">
        <v>51</v>
      </c>
    </row>
    <row r="85" spans="1:5" ht="127.5">
      <c r="A85" t="s">
        <v>57</v>
      </c>
      <c r="E85" s="39" t="s">
        <v>129</v>
      </c>
    </row>
    <row r="86" spans="1:16" ht="12.75">
      <c r="A86" t="s">
        <v>49</v>
      </c>
      <c r="B86" s="34" t="s">
        <v>130</v>
      </c>
      <c r="C86" s="34" t="s">
        <v>131</v>
      </c>
      <c r="D86" s="35" t="s">
        <v>51</v>
      </c>
      <c r="E86" s="6" t="s">
        <v>132</v>
      </c>
      <c r="F86" s="36" t="s">
        <v>53</v>
      </c>
      <c r="G86" s="37">
        <v>17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51</v>
      </c>
    </row>
    <row r="88" spans="1:5" ht="12.75">
      <c r="A88" s="35" t="s">
        <v>56</v>
      </c>
      <c r="E88" s="40" t="s">
        <v>51</v>
      </c>
    </row>
    <row r="89" spans="1:5" ht="153">
      <c r="A89" t="s">
        <v>57</v>
      </c>
      <c r="E89" s="39" t="s">
        <v>133</v>
      </c>
    </row>
    <row r="90" spans="1:16" ht="12.75">
      <c r="A90" t="s">
        <v>49</v>
      </c>
      <c r="B90" s="34" t="s">
        <v>134</v>
      </c>
      <c r="C90" s="34" t="s">
        <v>135</v>
      </c>
      <c r="D90" s="35" t="s">
        <v>51</v>
      </c>
      <c r="E90" s="6" t="s">
        <v>136</v>
      </c>
      <c r="F90" s="36" t="s">
        <v>53</v>
      </c>
      <c r="G90" s="37">
        <v>17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51</v>
      </c>
    </row>
    <row r="92" spans="1:5" ht="12.75">
      <c r="A92" s="35" t="s">
        <v>56</v>
      </c>
      <c r="E92" s="40" t="s">
        <v>51</v>
      </c>
    </row>
    <row r="93" spans="1:5" ht="178.5">
      <c r="A93" t="s">
        <v>57</v>
      </c>
      <c r="E93" s="39" t="s">
        <v>125</v>
      </c>
    </row>
    <row r="94" spans="1:16" ht="12.75">
      <c r="A94" t="s">
        <v>49</v>
      </c>
      <c r="B94" s="34" t="s">
        <v>137</v>
      </c>
      <c r="C94" s="34" t="s">
        <v>138</v>
      </c>
      <c r="D94" s="35" t="s">
        <v>51</v>
      </c>
      <c r="E94" s="6" t="s">
        <v>139</v>
      </c>
      <c r="F94" s="36" t="s">
        <v>53</v>
      </c>
      <c r="G94" s="37">
        <v>17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51</v>
      </c>
    </row>
    <row r="96" spans="1:5" ht="12.75">
      <c r="A96" s="35" t="s">
        <v>56</v>
      </c>
      <c r="E96" s="40" t="s">
        <v>51</v>
      </c>
    </row>
    <row r="97" spans="1:5" ht="127.5">
      <c r="A97" t="s">
        <v>57</v>
      </c>
      <c r="E97" s="39" t="s">
        <v>140</v>
      </c>
    </row>
    <row r="98" spans="1:16" ht="12.75">
      <c r="A98" t="s">
        <v>49</v>
      </c>
      <c r="B98" s="34" t="s">
        <v>141</v>
      </c>
      <c r="C98" s="34" t="s">
        <v>142</v>
      </c>
      <c r="D98" s="35" t="s">
        <v>51</v>
      </c>
      <c r="E98" s="6" t="s">
        <v>143</v>
      </c>
      <c r="F98" s="36" t="s">
        <v>53</v>
      </c>
      <c r="G98" s="37">
        <v>17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51</v>
      </c>
    </row>
    <row r="100" spans="1:5" ht="12.75">
      <c r="A100" s="35" t="s">
        <v>56</v>
      </c>
      <c r="E100" s="40" t="s">
        <v>51</v>
      </c>
    </row>
    <row r="101" spans="1:5" ht="153">
      <c r="A101" t="s">
        <v>57</v>
      </c>
      <c r="E101" s="39" t="s">
        <v>133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COUNTIFS(L8:L94,"=0",A8:A94,"P")+COUNTIFS(L8:L94,"",A8:A94,"P")+SUM(Q8:Q94)</f>
      </c>
    </row>
    <row r="8" spans="1:13" ht="12.75">
      <c r="A8" t="s">
        <v>44</v>
      </c>
      <c r="C8" s="28" t="s">
        <v>152</v>
      </c>
      <c r="E8" s="30" t="s">
        <v>151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</f>
      </c>
      <c r="M9" s="32">
        <f>0+M10+M14+M18+M22+M26+M30+M34+M38+M42+M46+M50+M54+M58+M62+M66+M70+M74+M78+M82+M86+M90+M94</f>
      </c>
    </row>
    <row r="10" spans="1:16" ht="25.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114.75">
      <c r="A13" t="s">
        <v>57</v>
      </c>
      <c r="E13" s="39" t="s">
        <v>58</v>
      </c>
    </row>
    <row r="14" spans="1:16" ht="38.25">
      <c r="A14" t="s">
        <v>49</v>
      </c>
      <c r="B14" s="34" t="s">
        <v>27</v>
      </c>
      <c r="C14" s="34" t="s">
        <v>59</v>
      </c>
      <c r="D14" s="35" t="s">
        <v>51</v>
      </c>
      <c r="E14" s="6" t="s">
        <v>60</v>
      </c>
      <c r="F14" s="36" t="s">
        <v>53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12.75">
      <c r="A16" s="35" t="s">
        <v>56</v>
      </c>
      <c r="E16" s="40" t="s">
        <v>51</v>
      </c>
    </row>
    <row r="17" spans="1:5" ht="114.75">
      <c r="A17" t="s">
        <v>57</v>
      </c>
      <c r="E17" s="39" t="s">
        <v>58</v>
      </c>
    </row>
    <row r="18" spans="1:16" ht="12.75">
      <c r="A18" t="s">
        <v>49</v>
      </c>
      <c r="B18" s="34" t="s">
        <v>26</v>
      </c>
      <c r="C18" s="34" t="s">
        <v>61</v>
      </c>
      <c r="D18" s="35" t="s">
        <v>51</v>
      </c>
      <c r="E18" s="6" t="s">
        <v>62</v>
      </c>
      <c r="F18" s="36" t="s">
        <v>63</v>
      </c>
      <c r="G18" s="37">
        <v>10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12.75">
      <c r="A20" s="35" t="s">
        <v>56</v>
      </c>
      <c r="E20" s="40" t="s">
        <v>51</v>
      </c>
    </row>
    <row r="21" spans="1:5" ht="114.75">
      <c r="A21" t="s">
        <v>57</v>
      </c>
      <c r="E21" s="39" t="s">
        <v>64</v>
      </c>
    </row>
    <row r="22" spans="1:16" ht="12.75">
      <c r="A22" t="s">
        <v>49</v>
      </c>
      <c r="B22" s="34" t="s">
        <v>65</v>
      </c>
      <c r="C22" s="34" t="s">
        <v>66</v>
      </c>
      <c r="D22" s="35" t="s">
        <v>51</v>
      </c>
      <c r="E22" s="6" t="s">
        <v>67</v>
      </c>
      <c r="F22" s="36" t="s">
        <v>63</v>
      </c>
      <c r="G22" s="37">
        <v>10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56</v>
      </c>
      <c r="E24" s="40" t="s">
        <v>51</v>
      </c>
    </row>
    <row r="25" spans="1:5" ht="114.75">
      <c r="A25" t="s">
        <v>57</v>
      </c>
      <c r="E25" s="39" t="s">
        <v>68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51</v>
      </c>
      <c r="E26" s="6" t="s">
        <v>71</v>
      </c>
      <c r="F26" s="36" t="s">
        <v>53</v>
      </c>
      <c r="G26" s="37">
        <v>4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2.75">
      <c r="A28" s="35" t="s">
        <v>56</v>
      </c>
      <c r="E28" s="40" t="s">
        <v>51</v>
      </c>
    </row>
    <row r="29" spans="1:5" ht="114.75">
      <c r="A29" t="s">
        <v>57</v>
      </c>
      <c r="E29" s="39" t="s">
        <v>72</v>
      </c>
    </row>
    <row r="30" spans="1:16" ht="12.75">
      <c r="A30" t="s">
        <v>49</v>
      </c>
      <c r="B30" s="34" t="s">
        <v>73</v>
      </c>
      <c r="C30" s="34" t="s">
        <v>74</v>
      </c>
      <c r="D30" s="35" t="s">
        <v>51</v>
      </c>
      <c r="E30" s="6" t="s">
        <v>75</v>
      </c>
      <c r="F30" s="36" t="s">
        <v>53</v>
      </c>
      <c r="G30" s="37">
        <v>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51</v>
      </c>
    </row>
    <row r="32" spans="1:5" ht="12.75">
      <c r="A32" s="35" t="s">
        <v>56</v>
      </c>
      <c r="E32" s="40" t="s">
        <v>51</v>
      </c>
    </row>
    <row r="33" spans="1:5" ht="127.5">
      <c r="A33" t="s">
        <v>57</v>
      </c>
      <c r="E33" s="39" t="s">
        <v>76</v>
      </c>
    </row>
    <row r="34" spans="1:16" ht="12.75">
      <c r="A34" t="s">
        <v>49</v>
      </c>
      <c r="B34" s="34" t="s">
        <v>77</v>
      </c>
      <c r="C34" s="34" t="s">
        <v>78</v>
      </c>
      <c r="D34" s="35" t="s">
        <v>51</v>
      </c>
      <c r="E34" s="6" t="s">
        <v>79</v>
      </c>
      <c r="F34" s="36" t="s">
        <v>53</v>
      </c>
      <c r="G34" s="37">
        <v>4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51</v>
      </c>
    </row>
    <row r="36" spans="1:5" ht="12.75">
      <c r="A36" s="35" t="s">
        <v>56</v>
      </c>
      <c r="E36" s="40" t="s">
        <v>51</v>
      </c>
    </row>
    <row r="37" spans="1:5" ht="140.25">
      <c r="A37" t="s">
        <v>57</v>
      </c>
      <c r="E37" s="39" t="s">
        <v>80</v>
      </c>
    </row>
    <row r="38" spans="1:16" ht="12.75">
      <c r="A38" t="s">
        <v>49</v>
      </c>
      <c r="B38" s="34" t="s">
        <v>81</v>
      </c>
      <c r="C38" s="34" t="s">
        <v>82</v>
      </c>
      <c r="D38" s="35" t="s">
        <v>51</v>
      </c>
      <c r="E38" s="6" t="s">
        <v>83</v>
      </c>
      <c r="F38" s="36" t="s">
        <v>53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51</v>
      </c>
    </row>
    <row r="40" spans="1:5" ht="12.75">
      <c r="A40" s="35" t="s">
        <v>56</v>
      </c>
      <c r="E40" s="40" t="s">
        <v>51</v>
      </c>
    </row>
    <row r="41" spans="1:5" ht="114.75">
      <c r="A41" t="s">
        <v>57</v>
      </c>
      <c r="E41" s="39" t="s">
        <v>84</v>
      </c>
    </row>
    <row r="42" spans="1:16" ht="12.75">
      <c r="A42" t="s">
        <v>49</v>
      </c>
      <c r="B42" s="34" t="s">
        <v>85</v>
      </c>
      <c r="C42" s="34" t="s">
        <v>86</v>
      </c>
      <c r="D42" s="35" t="s">
        <v>51</v>
      </c>
      <c r="E42" s="6" t="s">
        <v>87</v>
      </c>
      <c r="F42" s="36" t="s">
        <v>53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51</v>
      </c>
    </row>
    <row r="44" spans="1:5" ht="12.75">
      <c r="A44" s="35" t="s">
        <v>56</v>
      </c>
      <c r="E44" s="40" t="s">
        <v>51</v>
      </c>
    </row>
    <row r="45" spans="1:5" ht="127.5">
      <c r="A45" t="s">
        <v>57</v>
      </c>
      <c r="E45" s="39" t="s">
        <v>88</v>
      </c>
    </row>
    <row r="46" spans="1:16" ht="12.75">
      <c r="A46" t="s">
        <v>49</v>
      </c>
      <c r="B46" s="34" t="s">
        <v>89</v>
      </c>
      <c r="C46" s="34" t="s">
        <v>90</v>
      </c>
      <c r="D46" s="35" t="s">
        <v>51</v>
      </c>
      <c r="E46" s="6" t="s">
        <v>91</v>
      </c>
      <c r="F46" s="36" t="s">
        <v>53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12.75">
      <c r="A48" s="35" t="s">
        <v>56</v>
      </c>
      <c r="E48" s="40" t="s">
        <v>51</v>
      </c>
    </row>
    <row r="49" spans="1:5" ht="140.25">
      <c r="A49" t="s">
        <v>57</v>
      </c>
      <c r="E49" s="39" t="s">
        <v>92</v>
      </c>
    </row>
    <row r="50" spans="1:16" ht="12.75">
      <c r="A50" t="s">
        <v>49</v>
      </c>
      <c r="B50" s="34" t="s">
        <v>93</v>
      </c>
      <c r="C50" s="34" t="s">
        <v>94</v>
      </c>
      <c r="D50" s="35" t="s">
        <v>51</v>
      </c>
      <c r="E50" s="6" t="s">
        <v>95</v>
      </c>
      <c r="F50" s="36" t="s">
        <v>96</v>
      </c>
      <c r="G50" s="37">
        <v>8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51</v>
      </c>
    </row>
    <row r="52" spans="1:5" ht="12.75">
      <c r="A52" s="35" t="s">
        <v>56</v>
      </c>
      <c r="E52" s="40" t="s">
        <v>51</v>
      </c>
    </row>
    <row r="53" spans="1:5" ht="114.75">
      <c r="A53" t="s">
        <v>57</v>
      </c>
      <c r="E53" s="39" t="s">
        <v>97</v>
      </c>
    </row>
    <row r="54" spans="1:16" ht="12.75">
      <c r="A54" t="s">
        <v>49</v>
      </c>
      <c r="B54" s="34" t="s">
        <v>98</v>
      </c>
      <c r="C54" s="34" t="s">
        <v>103</v>
      </c>
      <c r="D54" s="35" t="s">
        <v>51</v>
      </c>
      <c r="E54" s="6" t="s">
        <v>104</v>
      </c>
      <c r="F54" s="36" t="s">
        <v>53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51</v>
      </c>
    </row>
    <row r="56" spans="1:5" ht="12.75">
      <c r="A56" s="35" t="s">
        <v>56</v>
      </c>
      <c r="E56" s="40" t="s">
        <v>51</v>
      </c>
    </row>
    <row r="57" spans="1:5" ht="102">
      <c r="A57" t="s">
        <v>57</v>
      </c>
      <c r="E57" s="39" t="s">
        <v>105</v>
      </c>
    </row>
    <row r="58" spans="1:16" ht="25.5">
      <c r="A58" t="s">
        <v>49</v>
      </c>
      <c r="B58" s="34" t="s">
        <v>102</v>
      </c>
      <c r="C58" s="34" t="s">
        <v>107</v>
      </c>
      <c r="D58" s="35" t="s">
        <v>51</v>
      </c>
      <c r="E58" s="6" t="s">
        <v>108</v>
      </c>
      <c r="F58" s="36" t="s">
        <v>53</v>
      </c>
      <c r="G58" s="37">
        <v>2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56</v>
      </c>
      <c r="E60" s="40" t="s">
        <v>51</v>
      </c>
    </row>
    <row r="61" spans="1:5" ht="89.25">
      <c r="A61" t="s">
        <v>57</v>
      </c>
      <c r="E61" s="39" t="s">
        <v>109</v>
      </c>
    </row>
    <row r="62" spans="1:16" ht="25.5">
      <c r="A62" t="s">
        <v>49</v>
      </c>
      <c r="B62" s="34" t="s">
        <v>106</v>
      </c>
      <c r="C62" s="34" t="s">
        <v>111</v>
      </c>
      <c r="D62" s="35" t="s">
        <v>51</v>
      </c>
      <c r="E62" s="6" t="s">
        <v>112</v>
      </c>
      <c r="F62" s="36" t="s">
        <v>53</v>
      </c>
      <c r="G62" s="37">
        <v>2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27</v>
      </c>
    </row>
    <row r="63" spans="1:5" ht="12.75">
      <c r="A63" s="35" t="s">
        <v>55</v>
      </c>
      <c r="E63" s="39" t="s">
        <v>51</v>
      </c>
    </row>
    <row r="64" spans="1:5" ht="12.75">
      <c r="A64" s="35" t="s">
        <v>56</v>
      </c>
      <c r="E64" s="40" t="s">
        <v>51</v>
      </c>
    </row>
    <row r="65" spans="1:5" ht="102">
      <c r="A65" t="s">
        <v>57</v>
      </c>
      <c r="E65" s="39" t="s">
        <v>113</v>
      </c>
    </row>
    <row r="66" spans="1:16" ht="12.75">
      <c r="A66" t="s">
        <v>49</v>
      </c>
      <c r="B66" s="34" t="s">
        <v>110</v>
      </c>
      <c r="C66" s="34" t="s">
        <v>115</v>
      </c>
      <c r="D66" s="35" t="s">
        <v>51</v>
      </c>
      <c r="E66" s="6" t="s">
        <v>116</v>
      </c>
      <c r="F66" s="36" t="s">
        <v>53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27</v>
      </c>
    </row>
    <row r="67" spans="1:5" ht="12.75">
      <c r="A67" s="35" t="s">
        <v>55</v>
      </c>
      <c r="E67" s="39" t="s">
        <v>51</v>
      </c>
    </row>
    <row r="68" spans="1:5" ht="12.75">
      <c r="A68" s="35" t="s">
        <v>56</v>
      </c>
      <c r="E68" s="40" t="s">
        <v>51</v>
      </c>
    </row>
    <row r="69" spans="1:5" ht="114.75">
      <c r="A69" t="s">
        <v>57</v>
      </c>
      <c r="E69" s="39" t="s">
        <v>117</v>
      </c>
    </row>
    <row r="70" spans="1:16" ht="12.75">
      <c r="A70" t="s">
        <v>49</v>
      </c>
      <c r="B70" s="34" t="s">
        <v>114</v>
      </c>
      <c r="C70" s="34" t="s">
        <v>119</v>
      </c>
      <c r="D70" s="35" t="s">
        <v>51</v>
      </c>
      <c r="E70" s="6" t="s">
        <v>120</v>
      </c>
      <c r="F70" s="36" t="s">
        <v>53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51</v>
      </c>
    </row>
    <row r="72" spans="1:5" ht="12.75">
      <c r="A72" s="35" t="s">
        <v>56</v>
      </c>
      <c r="E72" s="40" t="s">
        <v>51</v>
      </c>
    </row>
    <row r="73" spans="1:5" ht="76.5">
      <c r="A73" t="s">
        <v>57</v>
      </c>
      <c r="E73" s="39" t="s">
        <v>121</v>
      </c>
    </row>
    <row r="74" spans="1:16" ht="12.75">
      <c r="A74" t="s">
        <v>49</v>
      </c>
      <c r="B74" s="34" t="s">
        <v>118</v>
      </c>
      <c r="C74" s="34" t="s">
        <v>123</v>
      </c>
      <c r="D74" s="35" t="s">
        <v>51</v>
      </c>
      <c r="E74" s="6" t="s">
        <v>124</v>
      </c>
      <c r="F74" s="36" t="s">
        <v>53</v>
      </c>
      <c r="G74" s="37">
        <v>4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51</v>
      </c>
    </row>
    <row r="76" spans="1:5" ht="12.75">
      <c r="A76" s="35" t="s">
        <v>56</v>
      </c>
      <c r="E76" s="40" t="s">
        <v>51</v>
      </c>
    </row>
    <row r="77" spans="1:5" ht="178.5">
      <c r="A77" t="s">
        <v>57</v>
      </c>
      <c r="E77" s="39" t="s">
        <v>125</v>
      </c>
    </row>
    <row r="78" spans="1:16" ht="12.75">
      <c r="A78" t="s">
        <v>49</v>
      </c>
      <c r="B78" s="34" t="s">
        <v>122</v>
      </c>
      <c r="C78" s="34" t="s">
        <v>127</v>
      </c>
      <c r="D78" s="35" t="s">
        <v>51</v>
      </c>
      <c r="E78" s="6" t="s">
        <v>128</v>
      </c>
      <c r="F78" s="36" t="s">
        <v>53</v>
      </c>
      <c r="G78" s="37">
        <v>4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54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51</v>
      </c>
    </row>
    <row r="80" spans="1:5" ht="12.75">
      <c r="A80" s="35" t="s">
        <v>56</v>
      </c>
      <c r="E80" s="40" t="s">
        <v>51</v>
      </c>
    </row>
    <row r="81" spans="1:5" ht="127.5">
      <c r="A81" t="s">
        <v>57</v>
      </c>
      <c r="E81" s="39" t="s">
        <v>129</v>
      </c>
    </row>
    <row r="82" spans="1:16" ht="12.75">
      <c r="A82" t="s">
        <v>49</v>
      </c>
      <c r="B82" s="34" t="s">
        <v>126</v>
      </c>
      <c r="C82" s="34" t="s">
        <v>131</v>
      </c>
      <c r="D82" s="35" t="s">
        <v>51</v>
      </c>
      <c r="E82" s="6" t="s">
        <v>132</v>
      </c>
      <c r="F82" s="36" t="s">
        <v>53</v>
      </c>
      <c r="G82" s="37">
        <v>4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51</v>
      </c>
    </row>
    <row r="84" spans="1:5" ht="12.75">
      <c r="A84" s="35" t="s">
        <v>56</v>
      </c>
      <c r="E84" s="40" t="s">
        <v>51</v>
      </c>
    </row>
    <row r="85" spans="1:5" ht="153">
      <c r="A85" t="s">
        <v>57</v>
      </c>
      <c r="E85" s="39" t="s">
        <v>133</v>
      </c>
    </row>
    <row r="86" spans="1:16" ht="12.75">
      <c r="A86" t="s">
        <v>49</v>
      </c>
      <c r="B86" s="34" t="s">
        <v>130</v>
      </c>
      <c r="C86" s="34" t="s">
        <v>135</v>
      </c>
      <c r="D86" s="35" t="s">
        <v>51</v>
      </c>
      <c r="E86" s="6" t="s">
        <v>136</v>
      </c>
      <c r="F86" s="36" t="s">
        <v>53</v>
      </c>
      <c r="G86" s="37">
        <v>4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51</v>
      </c>
    </row>
    <row r="88" spans="1:5" ht="12.75">
      <c r="A88" s="35" t="s">
        <v>56</v>
      </c>
      <c r="E88" s="40" t="s">
        <v>51</v>
      </c>
    </row>
    <row r="89" spans="1:5" ht="178.5">
      <c r="A89" t="s">
        <v>57</v>
      </c>
      <c r="E89" s="39" t="s">
        <v>125</v>
      </c>
    </row>
    <row r="90" spans="1:16" ht="12.75">
      <c r="A90" t="s">
        <v>49</v>
      </c>
      <c r="B90" s="34" t="s">
        <v>134</v>
      </c>
      <c r="C90" s="34" t="s">
        <v>138</v>
      </c>
      <c r="D90" s="35" t="s">
        <v>51</v>
      </c>
      <c r="E90" s="6" t="s">
        <v>139</v>
      </c>
      <c r="F90" s="36" t="s">
        <v>53</v>
      </c>
      <c r="G90" s="37">
        <v>4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51</v>
      </c>
    </row>
    <row r="92" spans="1:5" ht="12.75">
      <c r="A92" s="35" t="s">
        <v>56</v>
      </c>
      <c r="E92" s="40" t="s">
        <v>51</v>
      </c>
    </row>
    <row r="93" spans="1:5" ht="127.5">
      <c r="A93" t="s">
        <v>57</v>
      </c>
      <c r="E93" s="39" t="s">
        <v>140</v>
      </c>
    </row>
    <row r="94" spans="1:16" ht="12.75">
      <c r="A94" t="s">
        <v>49</v>
      </c>
      <c r="B94" s="34" t="s">
        <v>137</v>
      </c>
      <c r="C94" s="34" t="s">
        <v>142</v>
      </c>
      <c r="D94" s="35" t="s">
        <v>51</v>
      </c>
      <c r="E94" s="6" t="s">
        <v>143</v>
      </c>
      <c r="F94" s="36" t="s">
        <v>53</v>
      </c>
      <c r="G94" s="37">
        <v>4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51</v>
      </c>
    </row>
    <row r="96" spans="1:5" ht="12.75">
      <c r="A96" s="35" t="s">
        <v>56</v>
      </c>
      <c r="E96" s="40" t="s">
        <v>51</v>
      </c>
    </row>
    <row r="97" spans="1:5" ht="153">
      <c r="A97" t="s">
        <v>57</v>
      </c>
      <c r="E97" s="39" t="s">
        <v>133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COUNTIFS(L8:L94,"=0",A8:A94,"P")+COUNTIFS(L8:L94,"",A8:A94,"P")+SUM(Q8:Q94)</f>
      </c>
    </row>
    <row r="8" spans="1:13" ht="12.75">
      <c r="A8" t="s">
        <v>44</v>
      </c>
      <c r="C8" s="28" t="s">
        <v>155</v>
      </c>
      <c r="E8" s="30" t="s">
        <v>154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</f>
      </c>
      <c r="M9" s="32">
        <f>0+M10+M14+M18+M22+M26+M30+M34+M38+M42+M46+M50+M54+M58+M62+M66+M70+M74+M78+M82+M86+M90+M94</f>
      </c>
    </row>
    <row r="10" spans="1:16" ht="25.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</v>
      </c>
    </row>
    <row r="12" spans="1:5" ht="12.75">
      <c r="A12" s="35" t="s">
        <v>56</v>
      </c>
      <c r="E12" s="40" t="s">
        <v>51</v>
      </c>
    </row>
    <row r="13" spans="1:5" ht="114.75">
      <c r="A13" t="s">
        <v>57</v>
      </c>
      <c r="E13" s="39" t="s">
        <v>58</v>
      </c>
    </row>
    <row r="14" spans="1:16" ht="38.25">
      <c r="A14" t="s">
        <v>49</v>
      </c>
      <c r="B14" s="34" t="s">
        <v>27</v>
      </c>
      <c r="C14" s="34" t="s">
        <v>59</v>
      </c>
      <c r="D14" s="35" t="s">
        <v>51</v>
      </c>
      <c r="E14" s="6" t="s">
        <v>60</v>
      </c>
      <c r="F14" s="36" t="s">
        <v>53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51</v>
      </c>
    </row>
    <row r="16" spans="1:5" ht="12.75">
      <c r="A16" s="35" t="s">
        <v>56</v>
      </c>
      <c r="E16" s="40" t="s">
        <v>51</v>
      </c>
    </row>
    <row r="17" spans="1:5" ht="114.75">
      <c r="A17" t="s">
        <v>57</v>
      </c>
      <c r="E17" s="39" t="s">
        <v>58</v>
      </c>
    </row>
    <row r="18" spans="1:16" ht="12.75">
      <c r="A18" t="s">
        <v>49</v>
      </c>
      <c r="B18" s="34" t="s">
        <v>26</v>
      </c>
      <c r="C18" s="34" t="s">
        <v>61</v>
      </c>
      <c r="D18" s="35" t="s">
        <v>51</v>
      </c>
      <c r="E18" s="6" t="s">
        <v>62</v>
      </c>
      <c r="F18" s="36" t="s">
        <v>63</v>
      </c>
      <c r="G18" s="37">
        <v>10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51</v>
      </c>
    </row>
    <row r="20" spans="1:5" ht="12.75">
      <c r="A20" s="35" t="s">
        <v>56</v>
      </c>
      <c r="E20" s="40" t="s">
        <v>51</v>
      </c>
    </row>
    <row r="21" spans="1:5" ht="114.75">
      <c r="A21" t="s">
        <v>57</v>
      </c>
      <c r="E21" s="39" t="s">
        <v>64</v>
      </c>
    </row>
    <row r="22" spans="1:16" ht="12.75">
      <c r="A22" t="s">
        <v>49</v>
      </c>
      <c r="B22" s="34" t="s">
        <v>65</v>
      </c>
      <c r="C22" s="34" t="s">
        <v>66</v>
      </c>
      <c r="D22" s="35" t="s">
        <v>51</v>
      </c>
      <c r="E22" s="6" t="s">
        <v>67</v>
      </c>
      <c r="F22" s="36" t="s">
        <v>63</v>
      </c>
      <c r="G22" s="37">
        <v>10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51</v>
      </c>
    </row>
    <row r="24" spans="1:5" ht="12.75">
      <c r="A24" s="35" t="s">
        <v>56</v>
      </c>
      <c r="E24" s="40" t="s">
        <v>51</v>
      </c>
    </row>
    <row r="25" spans="1:5" ht="114.75">
      <c r="A25" t="s">
        <v>57</v>
      </c>
      <c r="E25" s="39" t="s">
        <v>68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51</v>
      </c>
      <c r="E26" s="6" t="s">
        <v>71</v>
      </c>
      <c r="F26" s="36" t="s">
        <v>53</v>
      </c>
      <c r="G26" s="37">
        <v>7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51</v>
      </c>
    </row>
    <row r="28" spans="1:5" ht="12.75">
      <c r="A28" s="35" t="s">
        <v>56</v>
      </c>
      <c r="E28" s="40" t="s">
        <v>51</v>
      </c>
    </row>
    <row r="29" spans="1:5" ht="114.75">
      <c r="A29" t="s">
        <v>57</v>
      </c>
      <c r="E29" s="39" t="s">
        <v>72</v>
      </c>
    </row>
    <row r="30" spans="1:16" ht="12.75">
      <c r="A30" t="s">
        <v>49</v>
      </c>
      <c r="B30" s="34" t="s">
        <v>73</v>
      </c>
      <c r="C30" s="34" t="s">
        <v>74</v>
      </c>
      <c r="D30" s="35" t="s">
        <v>51</v>
      </c>
      <c r="E30" s="6" t="s">
        <v>75</v>
      </c>
      <c r="F30" s="36" t="s">
        <v>53</v>
      </c>
      <c r="G30" s="37">
        <v>7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51</v>
      </c>
    </row>
    <row r="32" spans="1:5" ht="12.75">
      <c r="A32" s="35" t="s">
        <v>56</v>
      </c>
      <c r="E32" s="40" t="s">
        <v>51</v>
      </c>
    </row>
    <row r="33" spans="1:5" ht="127.5">
      <c r="A33" t="s">
        <v>57</v>
      </c>
      <c r="E33" s="39" t="s">
        <v>76</v>
      </c>
    </row>
    <row r="34" spans="1:16" ht="12.75">
      <c r="A34" t="s">
        <v>49</v>
      </c>
      <c r="B34" s="34" t="s">
        <v>77</v>
      </c>
      <c r="C34" s="34" t="s">
        <v>78</v>
      </c>
      <c r="D34" s="35" t="s">
        <v>51</v>
      </c>
      <c r="E34" s="6" t="s">
        <v>79</v>
      </c>
      <c r="F34" s="36" t="s">
        <v>53</v>
      </c>
      <c r="G34" s="37">
        <v>7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51</v>
      </c>
    </row>
    <row r="36" spans="1:5" ht="12.75">
      <c r="A36" s="35" t="s">
        <v>56</v>
      </c>
      <c r="E36" s="40" t="s">
        <v>51</v>
      </c>
    </row>
    <row r="37" spans="1:5" ht="140.25">
      <c r="A37" t="s">
        <v>57</v>
      </c>
      <c r="E37" s="39" t="s">
        <v>80</v>
      </c>
    </row>
    <row r="38" spans="1:16" ht="12.75">
      <c r="A38" t="s">
        <v>49</v>
      </c>
      <c r="B38" s="34" t="s">
        <v>81</v>
      </c>
      <c r="C38" s="34" t="s">
        <v>82</v>
      </c>
      <c r="D38" s="35" t="s">
        <v>51</v>
      </c>
      <c r="E38" s="6" t="s">
        <v>83</v>
      </c>
      <c r="F38" s="36" t="s">
        <v>53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51</v>
      </c>
    </row>
    <row r="40" spans="1:5" ht="12.75">
      <c r="A40" s="35" t="s">
        <v>56</v>
      </c>
      <c r="E40" s="40" t="s">
        <v>51</v>
      </c>
    </row>
    <row r="41" spans="1:5" ht="114.75">
      <c r="A41" t="s">
        <v>57</v>
      </c>
      <c r="E41" s="39" t="s">
        <v>84</v>
      </c>
    </row>
    <row r="42" spans="1:16" ht="12.75">
      <c r="A42" t="s">
        <v>49</v>
      </c>
      <c r="B42" s="34" t="s">
        <v>85</v>
      </c>
      <c r="C42" s="34" t="s">
        <v>86</v>
      </c>
      <c r="D42" s="35" t="s">
        <v>51</v>
      </c>
      <c r="E42" s="6" t="s">
        <v>87</v>
      </c>
      <c r="F42" s="36" t="s">
        <v>53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51</v>
      </c>
    </row>
    <row r="44" spans="1:5" ht="12.75">
      <c r="A44" s="35" t="s">
        <v>56</v>
      </c>
      <c r="E44" s="40" t="s">
        <v>51</v>
      </c>
    </row>
    <row r="45" spans="1:5" ht="127.5">
      <c r="A45" t="s">
        <v>57</v>
      </c>
      <c r="E45" s="39" t="s">
        <v>88</v>
      </c>
    </row>
    <row r="46" spans="1:16" ht="12.75">
      <c r="A46" t="s">
        <v>49</v>
      </c>
      <c r="B46" s="34" t="s">
        <v>89</v>
      </c>
      <c r="C46" s="34" t="s">
        <v>90</v>
      </c>
      <c r="D46" s="35" t="s">
        <v>51</v>
      </c>
      <c r="E46" s="6" t="s">
        <v>91</v>
      </c>
      <c r="F46" s="36" t="s">
        <v>53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51</v>
      </c>
    </row>
    <row r="48" spans="1:5" ht="12.75">
      <c r="A48" s="35" t="s">
        <v>56</v>
      </c>
      <c r="E48" s="40" t="s">
        <v>51</v>
      </c>
    </row>
    <row r="49" spans="1:5" ht="140.25">
      <c r="A49" t="s">
        <v>57</v>
      </c>
      <c r="E49" s="39" t="s">
        <v>92</v>
      </c>
    </row>
    <row r="50" spans="1:16" ht="12.75">
      <c r="A50" t="s">
        <v>49</v>
      </c>
      <c r="B50" s="34" t="s">
        <v>93</v>
      </c>
      <c r="C50" s="34" t="s">
        <v>94</v>
      </c>
      <c r="D50" s="35" t="s">
        <v>51</v>
      </c>
      <c r="E50" s="6" t="s">
        <v>95</v>
      </c>
      <c r="F50" s="36" t="s">
        <v>96</v>
      </c>
      <c r="G50" s="37">
        <v>16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51</v>
      </c>
    </row>
    <row r="52" spans="1:5" ht="12.75">
      <c r="A52" s="35" t="s">
        <v>56</v>
      </c>
      <c r="E52" s="40" t="s">
        <v>51</v>
      </c>
    </row>
    <row r="53" spans="1:5" ht="114.75">
      <c r="A53" t="s">
        <v>57</v>
      </c>
      <c r="E53" s="39" t="s">
        <v>97</v>
      </c>
    </row>
    <row r="54" spans="1:16" ht="12.75">
      <c r="A54" t="s">
        <v>49</v>
      </c>
      <c r="B54" s="34" t="s">
        <v>98</v>
      </c>
      <c r="C54" s="34" t="s">
        <v>103</v>
      </c>
      <c r="D54" s="35" t="s">
        <v>51</v>
      </c>
      <c r="E54" s="6" t="s">
        <v>104</v>
      </c>
      <c r="F54" s="36" t="s">
        <v>53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51</v>
      </c>
    </row>
    <row r="56" spans="1:5" ht="12.75">
      <c r="A56" s="35" t="s">
        <v>56</v>
      </c>
      <c r="E56" s="40" t="s">
        <v>51</v>
      </c>
    </row>
    <row r="57" spans="1:5" ht="102">
      <c r="A57" t="s">
        <v>57</v>
      </c>
      <c r="E57" s="39" t="s">
        <v>105</v>
      </c>
    </row>
    <row r="58" spans="1:16" ht="25.5">
      <c r="A58" t="s">
        <v>49</v>
      </c>
      <c r="B58" s="34" t="s">
        <v>102</v>
      </c>
      <c r="C58" s="34" t="s">
        <v>107</v>
      </c>
      <c r="D58" s="35" t="s">
        <v>51</v>
      </c>
      <c r="E58" s="6" t="s">
        <v>108</v>
      </c>
      <c r="F58" s="36" t="s">
        <v>53</v>
      </c>
      <c r="G58" s="37">
        <v>4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51</v>
      </c>
    </row>
    <row r="60" spans="1:5" ht="12.75">
      <c r="A60" s="35" t="s">
        <v>56</v>
      </c>
      <c r="E60" s="40" t="s">
        <v>51</v>
      </c>
    </row>
    <row r="61" spans="1:5" ht="89.25">
      <c r="A61" t="s">
        <v>57</v>
      </c>
      <c r="E61" s="39" t="s">
        <v>109</v>
      </c>
    </row>
    <row r="62" spans="1:16" ht="25.5">
      <c r="A62" t="s">
        <v>49</v>
      </c>
      <c r="B62" s="34" t="s">
        <v>106</v>
      </c>
      <c r="C62" s="34" t="s">
        <v>111</v>
      </c>
      <c r="D62" s="35" t="s">
        <v>51</v>
      </c>
      <c r="E62" s="6" t="s">
        <v>112</v>
      </c>
      <c r="F62" s="36" t="s">
        <v>53</v>
      </c>
      <c r="G62" s="37">
        <v>2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27</v>
      </c>
    </row>
    <row r="63" spans="1:5" ht="12.75">
      <c r="A63" s="35" t="s">
        <v>55</v>
      </c>
      <c r="E63" s="39" t="s">
        <v>51</v>
      </c>
    </row>
    <row r="64" spans="1:5" ht="12.75">
      <c r="A64" s="35" t="s">
        <v>56</v>
      </c>
      <c r="E64" s="40" t="s">
        <v>51</v>
      </c>
    </row>
    <row r="65" spans="1:5" ht="102">
      <c r="A65" t="s">
        <v>57</v>
      </c>
      <c r="E65" s="39" t="s">
        <v>113</v>
      </c>
    </row>
    <row r="66" spans="1:16" ht="12.75">
      <c r="A66" t="s">
        <v>49</v>
      </c>
      <c r="B66" s="34" t="s">
        <v>110</v>
      </c>
      <c r="C66" s="34" t="s">
        <v>115</v>
      </c>
      <c r="D66" s="35" t="s">
        <v>51</v>
      </c>
      <c r="E66" s="6" t="s">
        <v>116</v>
      </c>
      <c r="F66" s="36" t="s">
        <v>53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27</v>
      </c>
    </row>
    <row r="67" spans="1:5" ht="12.75">
      <c r="A67" s="35" t="s">
        <v>55</v>
      </c>
      <c r="E67" s="39" t="s">
        <v>51</v>
      </c>
    </row>
    <row r="68" spans="1:5" ht="12.75">
      <c r="A68" s="35" t="s">
        <v>56</v>
      </c>
      <c r="E68" s="40" t="s">
        <v>51</v>
      </c>
    </row>
    <row r="69" spans="1:5" ht="114.75">
      <c r="A69" t="s">
        <v>57</v>
      </c>
      <c r="E69" s="39" t="s">
        <v>117</v>
      </c>
    </row>
    <row r="70" spans="1:16" ht="12.75">
      <c r="A70" t="s">
        <v>49</v>
      </c>
      <c r="B70" s="34" t="s">
        <v>114</v>
      </c>
      <c r="C70" s="34" t="s">
        <v>119</v>
      </c>
      <c r="D70" s="35" t="s">
        <v>51</v>
      </c>
      <c r="E70" s="6" t="s">
        <v>120</v>
      </c>
      <c r="F70" s="36" t="s">
        <v>53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51</v>
      </c>
    </row>
    <row r="72" spans="1:5" ht="12.75">
      <c r="A72" s="35" t="s">
        <v>56</v>
      </c>
      <c r="E72" s="40" t="s">
        <v>51</v>
      </c>
    </row>
    <row r="73" spans="1:5" ht="76.5">
      <c r="A73" t="s">
        <v>57</v>
      </c>
      <c r="E73" s="39" t="s">
        <v>121</v>
      </c>
    </row>
    <row r="74" spans="1:16" ht="12.75">
      <c r="A74" t="s">
        <v>49</v>
      </c>
      <c r="B74" s="34" t="s">
        <v>118</v>
      </c>
      <c r="C74" s="34" t="s">
        <v>123</v>
      </c>
      <c r="D74" s="35" t="s">
        <v>51</v>
      </c>
      <c r="E74" s="6" t="s">
        <v>124</v>
      </c>
      <c r="F74" s="36" t="s">
        <v>53</v>
      </c>
      <c r="G74" s="37">
        <v>7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51</v>
      </c>
    </row>
    <row r="76" spans="1:5" ht="12.75">
      <c r="A76" s="35" t="s">
        <v>56</v>
      </c>
      <c r="E76" s="40" t="s">
        <v>51</v>
      </c>
    </row>
    <row r="77" spans="1:5" ht="178.5">
      <c r="A77" t="s">
        <v>57</v>
      </c>
      <c r="E77" s="39" t="s">
        <v>125</v>
      </c>
    </row>
    <row r="78" spans="1:16" ht="12.75">
      <c r="A78" t="s">
        <v>49</v>
      </c>
      <c r="B78" s="34" t="s">
        <v>122</v>
      </c>
      <c r="C78" s="34" t="s">
        <v>127</v>
      </c>
      <c r="D78" s="35" t="s">
        <v>51</v>
      </c>
      <c r="E78" s="6" t="s">
        <v>128</v>
      </c>
      <c r="F78" s="36" t="s">
        <v>53</v>
      </c>
      <c r="G78" s="37">
        <v>7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54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51</v>
      </c>
    </row>
    <row r="80" spans="1:5" ht="12.75">
      <c r="A80" s="35" t="s">
        <v>56</v>
      </c>
      <c r="E80" s="40" t="s">
        <v>51</v>
      </c>
    </row>
    <row r="81" spans="1:5" ht="127.5">
      <c r="A81" t="s">
        <v>57</v>
      </c>
      <c r="E81" s="39" t="s">
        <v>129</v>
      </c>
    </row>
    <row r="82" spans="1:16" ht="12.75">
      <c r="A82" t="s">
        <v>49</v>
      </c>
      <c r="B82" s="34" t="s">
        <v>126</v>
      </c>
      <c r="C82" s="34" t="s">
        <v>131</v>
      </c>
      <c r="D82" s="35" t="s">
        <v>51</v>
      </c>
      <c r="E82" s="6" t="s">
        <v>132</v>
      </c>
      <c r="F82" s="36" t="s">
        <v>53</v>
      </c>
      <c r="G82" s="37">
        <v>7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51</v>
      </c>
    </row>
    <row r="84" spans="1:5" ht="12.75">
      <c r="A84" s="35" t="s">
        <v>56</v>
      </c>
      <c r="E84" s="40" t="s">
        <v>51</v>
      </c>
    </row>
    <row r="85" spans="1:5" ht="153">
      <c r="A85" t="s">
        <v>57</v>
      </c>
      <c r="E85" s="39" t="s">
        <v>133</v>
      </c>
    </row>
    <row r="86" spans="1:16" ht="12.75">
      <c r="A86" t="s">
        <v>49</v>
      </c>
      <c r="B86" s="34" t="s">
        <v>130</v>
      </c>
      <c r="C86" s="34" t="s">
        <v>135</v>
      </c>
      <c r="D86" s="35" t="s">
        <v>51</v>
      </c>
      <c r="E86" s="6" t="s">
        <v>136</v>
      </c>
      <c r="F86" s="36" t="s">
        <v>53</v>
      </c>
      <c r="G86" s="37">
        <v>7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51</v>
      </c>
    </row>
    <row r="88" spans="1:5" ht="12.75">
      <c r="A88" s="35" t="s">
        <v>56</v>
      </c>
      <c r="E88" s="40" t="s">
        <v>51</v>
      </c>
    </row>
    <row r="89" spans="1:5" ht="178.5">
      <c r="A89" t="s">
        <v>57</v>
      </c>
      <c r="E89" s="39" t="s">
        <v>125</v>
      </c>
    </row>
    <row r="90" spans="1:16" ht="12.75">
      <c r="A90" t="s">
        <v>49</v>
      </c>
      <c r="B90" s="34" t="s">
        <v>134</v>
      </c>
      <c r="C90" s="34" t="s">
        <v>138</v>
      </c>
      <c r="D90" s="35" t="s">
        <v>51</v>
      </c>
      <c r="E90" s="6" t="s">
        <v>139</v>
      </c>
      <c r="F90" s="36" t="s">
        <v>53</v>
      </c>
      <c r="G90" s="37">
        <v>7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51</v>
      </c>
    </row>
    <row r="92" spans="1:5" ht="12.75">
      <c r="A92" s="35" t="s">
        <v>56</v>
      </c>
      <c r="E92" s="40" t="s">
        <v>51</v>
      </c>
    </row>
    <row r="93" spans="1:5" ht="127.5">
      <c r="A93" t="s">
        <v>57</v>
      </c>
      <c r="E93" s="39" t="s">
        <v>140</v>
      </c>
    </row>
    <row r="94" spans="1:16" ht="12.75">
      <c r="A94" t="s">
        <v>49</v>
      </c>
      <c r="B94" s="34" t="s">
        <v>137</v>
      </c>
      <c r="C94" s="34" t="s">
        <v>142</v>
      </c>
      <c r="D94" s="35" t="s">
        <v>51</v>
      </c>
      <c r="E94" s="6" t="s">
        <v>143</v>
      </c>
      <c r="F94" s="36" t="s">
        <v>53</v>
      </c>
      <c r="G94" s="37">
        <v>7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51</v>
      </c>
    </row>
    <row r="96" spans="1:5" ht="12.75">
      <c r="A96" s="35" t="s">
        <v>56</v>
      </c>
      <c r="E96" s="40" t="s">
        <v>51</v>
      </c>
    </row>
    <row r="97" spans="1:5" ht="153">
      <c r="A97" t="s">
        <v>57</v>
      </c>
      <c r="E97" s="39" t="s">
        <v>133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156</v>
      </c>
      <c r="M3" s="41">
        <f>Rekapitulace!C16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156</v>
      </c>
      <c r="E4" s="26" t="s">
        <v>157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COUNTIFS(L8:L35,"=0",A8:A35,"P")+COUNTIFS(L8:L35,"",A8:A35,"P")+SUM(Q8:Q35)</f>
      </c>
    </row>
    <row r="8" spans="1:13" ht="12.75">
      <c r="A8" t="s">
        <v>44</v>
      </c>
      <c r="C8" s="28" t="s">
        <v>160</v>
      </c>
      <c r="E8" s="30" t="s">
        <v>159</v>
      </c>
      <c r="J8" s="29">
        <f>0+J9+J26</f>
      </c>
      <c r="K8" s="29">
        <f>0+K9+K26</f>
      </c>
      <c r="L8" s="29">
        <f>0+L9+L26</f>
      </c>
      <c r="M8" s="29">
        <f>0+M9+M26</f>
      </c>
    </row>
    <row r="9" spans="1:13" ht="12.75">
      <c r="A9" t="s">
        <v>46</v>
      </c>
      <c r="C9" s="31" t="s">
        <v>47</v>
      </c>
      <c r="E9" s="33" t="s">
        <v>161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12.75">
      <c r="A10" t="s">
        <v>49</v>
      </c>
      <c r="B10" s="34" t="s">
        <v>47</v>
      </c>
      <c r="C10" s="34" t="s">
        <v>162</v>
      </c>
      <c r="D10" s="35" t="s">
        <v>51</v>
      </c>
      <c r="E10" s="6" t="s">
        <v>163</v>
      </c>
      <c r="F10" s="36" t="s">
        <v>164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165</v>
      </c>
      <c r="O10">
        <f>(M10*21)/100</f>
      </c>
      <c r="P10" t="s">
        <v>27</v>
      </c>
    </row>
    <row r="11" spans="1:5" ht="12.75">
      <c r="A11" s="35" t="s">
        <v>55</v>
      </c>
      <c r="E11" s="39" t="s">
        <v>166</v>
      </c>
    </row>
    <row r="12" spans="1:5" ht="12.75">
      <c r="A12" s="35" t="s">
        <v>56</v>
      </c>
      <c r="E12" s="40" t="s">
        <v>167</v>
      </c>
    </row>
    <row r="13" spans="1:5" ht="140.25">
      <c r="A13" t="s">
        <v>57</v>
      </c>
      <c r="E13" s="39" t="s">
        <v>168</v>
      </c>
    </row>
    <row r="14" spans="1:16" ht="12.75">
      <c r="A14" t="s">
        <v>49</v>
      </c>
      <c r="B14" s="34" t="s">
        <v>27</v>
      </c>
      <c r="C14" s="34" t="s">
        <v>169</v>
      </c>
      <c r="D14" s="35" t="s">
        <v>51</v>
      </c>
      <c r="E14" s="6" t="s">
        <v>170</v>
      </c>
      <c r="F14" s="36" t="s">
        <v>164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165</v>
      </c>
      <c r="O14">
        <f>(M14*21)/100</f>
      </c>
      <c r="P14" t="s">
        <v>27</v>
      </c>
    </row>
    <row r="15" spans="1:5" ht="12.75">
      <c r="A15" s="35" t="s">
        <v>55</v>
      </c>
      <c r="E15" s="39" t="s">
        <v>166</v>
      </c>
    </row>
    <row r="16" spans="1:5" ht="12.75">
      <c r="A16" s="35" t="s">
        <v>56</v>
      </c>
      <c r="E16" s="40" t="s">
        <v>167</v>
      </c>
    </row>
    <row r="17" spans="1:5" ht="89.25">
      <c r="A17" t="s">
        <v>57</v>
      </c>
      <c r="E17" s="39" t="s">
        <v>171</v>
      </c>
    </row>
    <row r="18" spans="1:16" ht="12.75">
      <c r="A18" t="s">
        <v>49</v>
      </c>
      <c r="B18" s="34" t="s">
        <v>26</v>
      </c>
      <c r="C18" s="34" t="s">
        <v>172</v>
      </c>
      <c r="D18" s="35" t="s">
        <v>51</v>
      </c>
      <c r="E18" s="6" t="s">
        <v>173</v>
      </c>
      <c r="F18" s="36" t="s">
        <v>164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165</v>
      </c>
      <c r="O18">
        <f>(M18*21)/100</f>
      </c>
      <c r="P18" t="s">
        <v>27</v>
      </c>
    </row>
    <row r="19" spans="1:5" ht="12.75">
      <c r="A19" s="35" t="s">
        <v>55</v>
      </c>
      <c r="E19" s="39" t="s">
        <v>166</v>
      </c>
    </row>
    <row r="20" spans="1:5" ht="12.75">
      <c r="A20" s="35" t="s">
        <v>56</v>
      </c>
      <c r="E20" s="40" t="s">
        <v>167</v>
      </c>
    </row>
    <row r="21" spans="1:5" ht="89.25">
      <c r="A21" t="s">
        <v>57</v>
      </c>
      <c r="E21" s="39" t="s">
        <v>174</v>
      </c>
    </row>
    <row r="22" spans="1:16" ht="12.75">
      <c r="A22" t="s">
        <v>49</v>
      </c>
      <c r="B22" s="34" t="s">
        <v>65</v>
      </c>
      <c r="C22" s="34" t="s">
        <v>175</v>
      </c>
      <c r="D22" s="35" t="s">
        <v>51</v>
      </c>
      <c r="E22" s="6" t="s">
        <v>176</v>
      </c>
      <c r="F22" s="36" t="s">
        <v>164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165</v>
      </c>
      <c r="O22">
        <f>(M22*21)/100</f>
      </c>
      <c r="P22" t="s">
        <v>27</v>
      </c>
    </row>
    <row r="23" spans="1:5" ht="12.75">
      <c r="A23" s="35" t="s">
        <v>55</v>
      </c>
      <c r="E23" s="39" t="s">
        <v>177</v>
      </c>
    </row>
    <row r="24" spans="1:5" ht="12.75">
      <c r="A24" s="35" t="s">
        <v>56</v>
      </c>
      <c r="E24" s="40" t="s">
        <v>167</v>
      </c>
    </row>
    <row r="25" spans="1:5" ht="25.5">
      <c r="A25" t="s">
        <v>57</v>
      </c>
      <c r="E25" s="39" t="s">
        <v>178</v>
      </c>
    </row>
    <row r="26" spans="1:13" ht="12.75">
      <c r="A26" t="s">
        <v>46</v>
      </c>
      <c r="C26" s="31" t="s">
        <v>27</v>
      </c>
      <c r="E26" s="33" t="s">
        <v>179</v>
      </c>
      <c r="J26" s="32">
        <f>0</f>
      </c>
      <c r="K26" s="32">
        <f>0</f>
      </c>
      <c r="L26" s="32">
        <f>0+L27+L31+L35</f>
      </c>
      <c r="M26" s="32">
        <f>0+M27+M31+M35</f>
      </c>
    </row>
    <row r="27" spans="1:16" ht="12.75">
      <c r="A27" t="s">
        <v>49</v>
      </c>
      <c r="B27" s="34" t="s">
        <v>69</v>
      </c>
      <c r="C27" s="34" t="s">
        <v>180</v>
      </c>
      <c r="D27" s="35" t="s">
        <v>51</v>
      </c>
      <c r="E27" s="6" t="s">
        <v>181</v>
      </c>
      <c r="F27" s="36" t="s">
        <v>164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165</v>
      </c>
      <c r="O27">
        <f>(M27*21)/100</f>
      </c>
      <c r="P27" t="s">
        <v>27</v>
      </c>
    </row>
    <row r="28" spans="1:5" ht="12.75">
      <c r="A28" s="35" t="s">
        <v>55</v>
      </c>
      <c r="E28" s="39" t="s">
        <v>182</v>
      </c>
    </row>
    <row r="29" spans="1:5" ht="12.75">
      <c r="A29" s="35" t="s">
        <v>56</v>
      </c>
      <c r="E29" s="40" t="s">
        <v>167</v>
      </c>
    </row>
    <row r="30" spans="1:5" ht="89.25">
      <c r="A30" t="s">
        <v>57</v>
      </c>
      <c r="E30" s="39" t="s">
        <v>183</v>
      </c>
    </row>
    <row r="31" spans="1:16" ht="12.75">
      <c r="A31" t="s">
        <v>49</v>
      </c>
      <c r="B31" s="34" t="s">
        <v>73</v>
      </c>
      <c r="C31" s="34" t="s">
        <v>184</v>
      </c>
      <c r="D31" s="35" t="s">
        <v>51</v>
      </c>
      <c r="E31" s="6" t="s">
        <v>185</v>
      </c>
      <c r="F31" s="36" t="s">
        <v>164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165</v>
      </c>
      <c r="O31">
        <f>(M31*21)/100</f>
      </c>
      <c r="P31" t="s">
        <v>27</v>
      </c>
    </row>
    <row r="32" spans="1:5" ht="12.75">
      <c r="A32" s="35" t="s">
        <v>55</v>
      </c>
      <c r="E32" s="39" t="s">
        <v>186</v>
      </c>
    </row>
    <row r="33" spans="1:5" ht="12.75">
      <c r="A33" s="35" t="s">
        <v>56</v>
      </c>
      <c r="E33" s="40" t="s">
        <v>167</v>
      </c>
    </row>
    <row r="34" spans="1:5" ht="76.5">
      <c r="A34" t="s">
        <v>57</v>
      </c>
      <c r="E34" s="39" t="s">
        <v>187</v>
      </c>
    </row>
    <row r="35" spans="1:16" ht="12.75">
      <c r="A35" t="s">
        <v>49</v>
      </c>
      <c r="B35" s="34" t="s">
        <v>77</v>
      </c>
      <c r="C35" s="34" t="s">
        <v>188</v>
      </c>
      <c r="D35" s="35" t="s">
        <v>51</v>
      </c>
      <c r="E35" s="6" t="s">
        <v>189</v>
      </c>
      <c r="F35" s="36" t="s">
        <v>53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165</v>
      </c>
      <c r="O35">
        <f>(M35*21)/100</f>
      </c>
      <c r="P35" t="s">
        <v>27</v>
      </c>
    </row>
    <row r="36" spans="1:5" ht="12.75">
      <c r="A36" s="35" t="s">
        <v>55</v>
      </c>
      <c r="E36" s="39" t="s">
        <v>190</v>
      </c>
    </row>
    <row r="37" spans="1:5" ht="12.75">
      <c r="A37" s="35" t="s">
        <v>56</v>
      </c>
      <c r="E37" s="40" t="s">
        <v>191</v>
      </c>
    </row>
    <row r="38" spans="1:5" ht="25.5">
      <c r="A38" t="s">
        <v>57</v>
      </c>
      <c r="E38" s="39" t="s">
        <v>192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