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:\SOUTĚŽE UHL\SMT\92_23 Odstranění graffiti a aplikace ochranných nátěrů v obvodu OŘ Praha 2023 – 2025\3. K vypsání E-ZAK\"/>
    </mc:Choice>
  </mc:AlternateContent>
  <xr:revisionPtr revIDLastSave="0" documentId="13_ncr:1_{4BD2F875-38FD-43F1-A585-B2BB02ABD9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3-12 - Odstranění graffi..." sheetId="2" r:id="rId1"/>
  </sheets>
  <definedNames>
    <definedName name="_xlnm._FilterDatabase" localSheetId="0" hidden="1">'23-12 - Odstranění graffi...'!$C$15:$H$163</definedName>
    <definedName name="_xlnm.Print_Titles" localSheetId="0">'23-12 - Odstranění graffi...'!$15:$15</definedName>
    <definedName name="_xlnm.Print_Area" localSheetId="0">'23-12 - Odstranění graffi...'!$A$1:$H$164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F162" i="2" l="1"/>
  <c r="BE162" i="2"/>
  <c r="BD162" i="2"/>
  <c r="BC162" i="2"/>
  <c r="Q162" i="2"/>
  <c r="Q161" i="2" s="1"/>
  <c r="O162" i="2"/>
  <c r="O161" i="2" s="1"/>
  <c r="M162" i="2"/>
  <c r="M161" i="2"/>
  <c r="BF159" i="2"/>
  <c r="BE159" i="2"/>
  <c r="BD159" i="2"/>
  <c r="BC159" i="2"/>
  <c r="Q159" i="2"/>
  <c r="Q158" i="2" s="1"/>
  <c r="O159" i="2"/>
  <c r="O158" i="2" s="1"/>
  <c r="M159" i="2"/>
  <c r="M158" i="2" s="1"/>
  <c r="BF155" i="2"/>
  <c r="BE155" i="2"/>
  <c r="BD155" i="2"/>
  <c r="BC155" i="2"/>
  <c r="Q155" i="2"/>
  <c r="Q154" i="2" s="1"/>
  <c r="O155" i="2"/>
  <c r="O154" i="2" s="1"/>
  <c r="M155" i="2"/>
  <c r="M154" i="2" s="1"/>
  <c r="BF150" i="2"/>
  <c r="BE150" i="2"/>
  <c r="BD150" i="2"/>
  <c r="BC150" i="2"/>
  <c r="Q150" i="2"/>
  <c r="Q149" i="2" s="1"/>
  <c r="O150" i="2"/>
  <c r="O149" i="2" s="1"/>
  <c r="M150" i="2"/>
  <c r="M149" i="2" s="1"/>
  <c r="BF145" i="2"/>
  <c r="BE145" i="2"/>
  <c r="BD145" i="2"/>
  <c r="BC145" i="2"/>
  <c r="Q145" i="2"/>
  <c r="O145" i="2"/>
  <c r="M145" i="2"/>
  <c r="BF141" i="2"/>
  <c r="BE141" i="2"/>
  <c r="BD141" i="2"/>
  <c r="BC141" i="2"/>
  <c r="Q141" i="2"/>
  <c r="O141" i="2"/>
  <c r="M141" i="2"/>
  <c r="BF137" i="2"/>
  <c r="BE137" i="2"/>
  <c r="BD137" i="2"/>
  <c r="BC137" i="2"/>
  <c r="Q137" i="2"/>
  <c r="O137" i="2"/>
  <c r="M137" i="2"/>
  <c r="BF134" i="2"/>
  <c r="BE134" i="2"/>
  <c r="BD134" i="2"/>
  <c r="BC134" i="2"/>
  <c r="Q134" i="2"/>
  <c r="O134" i="2"/>
  <c r="M134" i="2"/>
  <c r="BF131" i="2"/>
  <c r="BE131" i="2"/>
  <c r="BD131" i="2"/>
  <c r="BC131" i="2"/>
  <c r="Q131" i="2"/>
  <c r="O131" i="2"/>
  <c r="M131" i="2"/>
  <c r="BF128" i="2"/>
  <c r="BE128" i="2"/>
  <c r="BD128" i="2"/>
  <c r="BC128" i="2"/>
  <c r="Q128" i="2"/>
  <c r="O128" i="2"/>
  <c r="M128" i="2"/>
  <c r="BF125" i="2"/>
  <c r="BE125" i="2"/>
  <c r="BD125" i="2"/>
  <c r="BC125" i="2"/>
  <c r="Q125" i="2"/>
  <c r="O125" i="2"/>
  <c r="M125" i="2"/>
  <c r="BF122" i="2"/>
  <c r="BE122" i="2"/>
  <c r="BD122" i="2"/>
  <c r="BC122" i="2"/>
  <c r="Q122" i="2"/>
  <c r="O122" i="2"/>
  <c r="M122" i="2"/>
  <c r="BF119" i="2"/>
  <c r="BE119" i="2"/>
  <c r="BD119" i="2"/>
  <c r="BC119" i="2"/>
  <c r="Q119" i="2"/>
  <c r="O119" i="2"/>
  <c r="M119" i="2"/>
  <c r="BF116" i="2"/>
  <c r="BE116" i="2"/>
  <c r="BD116" i="2"/>
  <c r="BC116" i="2"/>
  <c r="Q116" i="2"/>
  <c r="O116" i="2"/>
  <c r="M116" i="2"/>
  <c r="BF113" i="2"/>
  <c r="BE113" i="2"/>
  <c r="BD113" i="2"/>
  <c r="BC113" i="2"/>
  <c r="Q113" i="2"/>
  <c r="O113" i="2"/>
  <c r="M113" i="2"/>
  <c r="BF110" i="2"/>
  <c r="BE110" i="2"/>
  <c r="BD110" i="2"/>
  <c r="BC110" i="2"/>
  <c r="Q110" i="2"/>
  <c r="O110" i="2"/>
  <c r="M110" i="2"/>
  <c r="BF107" i="2"/>
  <c r="BE107" i="2"/>
  <c r="BD107" i="2"/>
  <c r="BC107" i="2"/>
  <c r="Q107" i="2"/>
  <c r="O107" i="2"/>
  <c r="M107" i="2"/>
  <c r="BF104" i="2"/>
  <c r="BE104" i="2"/>
  <c r="BD104" i="2"/>
  <c r="BC104" i="2"/>
  <c r="Q104" i="2"/>
  <c r="O104" i="2"/>
  <c r="M104" i="2"/>
  <c r="BF101" i="2"/>
  <c r="BE101" i="2"/>
  <c r="BD101" i="2"/>
  <c r="BC101" i="2"/>
  <c r="Q101" i="2"/>
  <c r="O101" i="2"/>
  <c r="M101" i="2"/>
  <c r="BF98" i="2"/>
  <c r="BE98" i="2"/>
  <c r="BD98" i="2"/>
  <c r="BC98" i="2"/>
  <c r="Q98" i="2"/>
  <c r="O98" i="2"/>
  <c r="M98" i="2"/>
  <c r="BF95" i="2"/>
  <c r="BE95" i="2"/>
  <c r="BD95" i="2"/>
  <c r="BC95" i="2"/>
  <c r="Q95" i="2"/>
  <c r="O95" i="2"/>
  <c r="M95" i="2"/>
  <c r="BF90" i="2"/>
  <c r="BE90" i="2"/>
  <c r="BD90" i="2"/>
  <c r="BC90" i="2"/>
  <c r="Q90" i="2"/>
  <c r="O90" i="2"/>
  <c r="M90" i="2"/>
  <c r="BF87" i="2"/>
  <c r="BE87" i="2"/>
  <c r="BD87" i="2"/>
  <c r="BC87" i="2"/>
  <c r="Q87" i="2"/>
  <c r="O87" i="2"/>
  <c r="M87" i="2"/>
  <c r="BF84" i="2"/>
  <c r="BE84" i="2"/>
  <c r="BD84" i="2"/>
  <c r="BC84" i="2"/>
  <c r="Q84" i="2"/>
  <c r="O84" i="2"/>
  <c r="M84" i="2"/>
  <c r="BF81" i="2"/>
  <c r="BE81" i="2"/>
  <c r="BD81" i="2"/>
  <c r="BC81" i="2"/>
  <c r="Q81" i="2"/>
  <c r="O81" i="2"/>
  <c r="M81" i="2"/>
  <c r="BF78" i="2"/>
  <c r="BE78" i="2"/>
  <c r="BD78" i="2"/>
  <c r="BC78" i="2"/>
  <c r="Q78" i="2"/>
  <c r="O78" i="2"/>
  <c r="M78" i="2"/>
  <c r="BF75" i="2"/>
  <c r="BE75" i="2"/>
  <c r="BD75" i="2"/>
  <c r="BC75" i="2"/>
  <c r="Q75" i="2"/>
  <c r="O75" i="2"/>
  <c r="M75" i="2"/>
  <c r="BF72" i="2"/>
  <c r="BE72" i="2"/>
  <c r="BD72" i="2"/>
  <c r="BC72" i="2"/>
  <c r="Q72" i="2"/>
  <c r="O72" i="2"/>
  <c r="M72" i="2"/>
  <c r="BF69" i="2"/>
  <c r="BE69" i="2"/>
  <c r="BD69" i="2"/>
  <c r="BC69" i="2"/>
  <c r="Q69" i="2"/>
  <c r="O69" i="2"/>
  <c r="M69" i="2"/>
  <c r="BF66" i="2"/>
  <c r="BE66" i="2"/>
  <c r="BD66" i="2"/>
  <c r="BC66" i="2"/>
  <c r="Q66" i="2"/>
  <c r="O66" i="2"/>
  <c r="M66" i="2"/>
  <c r="BF63" i="2"/>
  <c r="BE63" i="2"/>
  <c r="BD63" i="2"/>
  <c r="BC63" i="2"/>
  <c r="Q63" i="2"/>
  <c r="O63" i="2"/>
  <c r="M63" i="2"/>
  <c r="BF60" i="2"/>
  <c r="BE60" i="2"/>
  <c r="BD60" i="2"/>
  <c r="BC60" i="2"/>
  <c r="Q60" i="2"/>
  <c r="O60" i="2"/>
  <c r="M60" i="2"/>
  <c r="BF57" i="2"/>
  <c r="BE57" i="2"/>
  <c r="BD57" i="2"/>
  <c r="BC57" i="2"/>
  <c r="Q57" i="2"/>
  <c r="O57" i="2"/>
  <c r="M57" i="2"/>
  <c r="BF54" i="2"/>
  <c r="BE54" i="2"/>
  <c r="BD54" i="2"/>
  <c r="BC54" i="2"/>
  <c r="Q54" i="2"/>
  <c r="O54" i="2"/>
  <c r="M54" i="2"/>
  <c r="BF51" i="2"/>
  <c r="BE51" i="2"/>
  <c r="BD51" i="2"/>
  <c r="BC51" i="2"/>
  <c r="Q51" i="2"/>
  <c r="O51" i="2"/>
  <c r="M51" i="2"/>
  <c r="BF48" i="2"/>
  <c r="BE48" i="2"/>
  <c r="BD48" i="2"/>
  <c r="BC48" i="2"/>
  <c r="Q48" i="2"/>
  <c r="O48" i="2"/>
  <c r="M48" i="2"/>
  <c r="BF45" i="2"/>
  <c r="BE45" i="2"/>
  <c r="BD45" i="2"/>
  <c r="BC45" i="2"/>
  <c r="Q45" i="2"/>
  <c r="O45" i="2"/>
  <c r="M45" i="2"/>
  <c r="BF42" i="2"/>
  <c r="BE42" i="2"/>
  <c r="BD42" i="2"/>
  <c r="BC42" i="2"/>
  <c r="Q42" i="2"/>
  <c r="O42" i="2"/>
  <c r="M42" i="2"/>
  <c r="BF39" i="2"/>
  <c r="BE39" i="2"/>
  <c r="BD39" i="2"/>
  <c r="BC39" i="2"/>
  <c r="Q39" i="2"/>
  <c r="O39" i="2"/>
  <c r="M39" i="2"/>
  <c r="BF36" i="2"/>
  <c r="BE36" i="2"/>
  <c r="BD36" i="2"/>
  <c r="BC36" i="2"/>
  <c r="Q36" i="2"/>
  <c r="O36" i="2"/>
  <c r="M36" i="2"/>
  <c r="BF33" i="2"/>
  <c r="BE33" i="2"/>
  <c r="BD33" i="2"/>
  <c r="BC33" i="2"/>
  <c r="Q33" i="2"/>
  <c r="O33" i="2"/>
  <c r="M33" i="2"/>
  <c r="BF30" i="2"/>
  <c r="BE30" i="2"/>
  <c r="BD30" i="2"/>
  <c r="BC30" i="2"/>
  <c r="Q30" i="2"/>
  <c r="O30" i="2"/>
  <c r="M30" i="2"/>
  <c r="BF25" i="2"/>
  <c r="BE25" i="2"/>
  <c r="BD25" i="2"/>
  <c r="BC25" i="2"/>
  <c r="Q25" i="2"/>
  <c r="O25" i="2"/>
  <c r="M25" i="2"/>
  <c r="BF22" i="2"/>
  <c r="BE22" i="2"/>
  <c r="BD22" i="2"/>
  <c r="BC22" i="2"/>
  <c r="Q22" i="2"/>
  <c r="O22" i="2"/>
  <c r="M22" i="2"/>
  <c r="BF19" i="2"/>
  <c r="BE19" i="2"/>
  <c r="BD19" i="2"/>
  <c r="BC19" i="2"/>
  <c r="Q19" i="2"/>
  <c r="O19" i="2"/>
  <c r="M19" i="2"/>
  <c r="BH162" i="2"/>
  <c r="BH155" i="2"/>
  <c r="BH145" i="2"/>
  <c r="BH137" i="2"/>
  <c r="BH128" i="2"/>
  <c r="BH78" i="2"/>
  <c r="BH69" i="2"/>
  <c r="BH51" i="2"/>
  <c r="BH45" i="2"/>
  <c r="BH36" i="2"/>
  <c r="BH25" i="2"/>
  <c r="BH116" i="2"/>
  <c r="BH104" i="2"/>
  <c r="BH72" i="2"/>
  <c r="BH141" i="2"/>
  <c r="BH134" i="2"/>
  <c r="BH131" i="2"/>
  <c r="BH125" i="2"/>
  <c r="BH113" i="2"/>
  <c r="BH107" i="2"/>
  <c r="BH95" i="2"/>
  <c r="BH66" i="2"/>
  <c r="BH57" i="2"/>
  <c r="BH48" i="2"/>
  <c r="BH119" i="2"/>
  <c r="BH110" i="2"/>
  <c r="BH101" i="2"/>
  <c r="BH98" i="2"/>
  <c r="BH90" i="2"/>
  <c r="BH84" i="2"/>
  <c r="BH81" i="2"/>
  <c r="BH75" i="2"/>
  <c r="BH63" i="2"/>
  <c r="BH60" i="2"/>
  <c r="BH54" i="2"/>
  <c r="BH33" i="2"/>
  <c r="BH22" i="2"/>
  <c r="BH39" i="2"/>
  <c r="BH42" i="2"/>
  <c r="BH30" i="2"/>
  <c r="BH159" i="2"/>
  <c r="BH122" i="2"/>
  <c r="BH19" i="2"/>
  <c r="BH150" i="2"/>
  <c r="BH87" i="2"/>
  <c r="Q153" i="2" l="1"/>
  <c r="M153" i="2"/>
  <c r="O153" i="2"/>
  <c r="O18" i="2"/>
  <c r="BH29" i="2"/>
  <c r="M29" i="2"/>
  <c r="Q18" i="2"/>
  <c r="BH18" i="2"/>
  <c r="M18" i="2"/>
  <c r="BH94" i="2"/>
  <c r="M94" i="2"/>
  <c r="BH140" i="2"/>
  <c r="M140" i="2"/>
  <c r="O29" i="2"/>
  <c r="O140" i="2"/>
  <c r="Q29" i="2"/>
  <c r="Q94" i="2"/>
  <c r="Q140" i="2"/>
  <c r="O94" i="2"/>
  <c r="BH149" i="2"/>
  <c r="BH154" i="2"/>
  <c r="BH158" i="2"/>
  <c r="BH161" i="2"/>
  <c r="BB78" i="2"/>
  <c r="BB162" i="2"/>
  <c r="BB81" i="2"/>
  <c r="BB19" i="2"/>
  <c r="BB22" i="2"/>
  <c r="BB25" i="2"/>
  <c r="BB30" i="2"/>
  <c r="BB33" i="2"/>
  <c r="BB36" i="2"/>
  <c r="BB39" i="2"/>
  <c r="BB42" i="2"/>
  <c r="BB45" i="2"/>
  <c r="BB48" i="2"/>
  <c r="BB51" i="2"/>
  <c r="BB54" i="2"/>
  <c r="BB57" i="2"/>
  <c r="BB60" i="2"/>
  <c r="BB63" i="2"/>
  <c r="BB66" i="2"/>
  <c r="BB69" i="2"/>
  <c r="BB72" i="2"/>
  <c r="BB75" i="2"/>
  <c r="BB87" i="2"/>
  <c r="BB84" i="2"/>
  <c r="BB90" i="2"/>
  <c r="BB95" i="2"/>
  <c r="BB98" i="2"/>
  <c r="BB101" i="2"/>
  <c r="BB104" i="2"/>
  <c r="BB107" i="2"/>
  <c r="BB110" i="2"/>
  <c r="BB113" i="2"/>
  <c r="BB116" i="2"/>
  <c r="BB119" i="2"/>
  <c r="BB122" i="2"/>
  <c r="BB125" i="2"/>
  <c r="BB128" i="2"/>
  <c r="BB131" i="2"/>
  <c r="BB134" i="2"/>
  <c r="BB137" i="2"/>
  <c r="BB141" i="2"/>
  <c r="BB145" i="2"/>
  <c r="BB150" i="2"/>
  <c r="BB155" i="2"/>
  <c r="BB159" i="2"/>
  <c r="M93" i="2" l="1"/>
  <c r="O93" i="2"/>
  <c r="BH153" i="2"/>
  <c r="BH17" i="2"/>
  <c r="Q17" i="2"/>
  <c r="Q93" i="2"/>
  <c r="M17" i="2"/>
  <c r="M16" i="2" s="1"/>
  <c r="O17" i="2"/>
  <c r="O16" i="2" s="1"/>
  <c r="BH93" i="2"/>
  <c r="Q16" i="2" l="1"/>
  <c r="BH16" i="2"/>
</calcChain>
</file>

<file path=xl/sharedStrings.xml><?xml version="1.0" encoding="utf-8"?>
<sst xmlns="http://schemas.openxmlformats.org/spreadsheetml/2006/main" count="1096" uniqueCount="324">
  <si>
    <t>{184c926e-a99a-44e1-9e4a-d774cc3836cd}</t>
  </si>
  <si>
    <t>21</t>
  </si>
  <si>
    <t>15</t>
  </si>
  <si>
    <t>Zakázka:</t>
  </si>
  <si>
    <t/>
  </si>
  <si>
    <t>Místo:</t>
  </si>
  <si>
    <t>Zadavatel:</t>
  </si>
  <si>
    <t>Správa železnic, státní organizace</t>
  </si>
  <si>
    <t>Zhotovitel:</t>
  </si>
  <si>
    <t>DPH</t>
  </si>
  <si>
    <t>základní</t>
  </si>
  <si>
    <t>Kód</t>
  </si>
  <si>
    <t>Popis</t>
  </si>
  <si>
    <t>Typ</t>
  </si>
  <si>
    <t>D</t>
  </si>
  <si>
    <t>0</t>
  </si>
  <si>
    <t>1</t>
  </si>
  <si>
    <t>2</t>
  </si>
  <si>
    <t>-1</t>
  </si>
  <si>
    <t>SOUPIS PRACÍ</t>
  </si>
  <si>
    <t>PČ</t>
  </si>
  <si>
    <t>MJ</t>
  </si>
  <si>
    <t>Množství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</si>
  <si>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</si>
  <si>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</si>
  <si>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</si>
  <si>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</si>
  <si>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</si>
  <si>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</si>
  <si>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</si>
  <si>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</si>
  <si>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</si>
  <si>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</si>
  <si>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</si>
  <si>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</si>
  <si>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</si>
  <si>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789111240</t>
  </si>
  <si>
    <t>Odmaštění nečlenitých zařízení</t>
  </si>
  <si>
    <t>m2</t>
  </si>
  <si>
    <t>16</t>
  </si>
  <si>
    <t>-337240047</t>
  </si>
  <si>
    <t>PP</t>
  </si>
  <si>
    <t>Úpravy povrchů pod nátěry zařízení s povrchem nečlenitým očištění odmaštěním</t>
  </si>
  <si>
    <t>Online PSC</t>
  </si>
  <si>
    <t>https://podminky.urs.cz/item/CS_URS_2023_02/789111240</t>
  </si>
  <si>
    <t>619991021</t>
  </si>
  <si>
    <t>Oblepení lepící páskou</t>
  </si>
  <si>
    <t>m</t>
  </si>
  <si>
    <t>4</t>
  </si>
  <si>
    <t>-1353639441</t>
  </si>
  <si>
    <t>Zakrytí vnitřních ploch před znečištěním včetně pozdějšího odkrytí rámů oken a dveří, keramických soklů oblepením malířskou páskou</t>
  </si>
  <si>
    <t>https://podminky.urs.cz/item/CS_URS_2023_02/619991021</t>
  </si>
  <si>
    <t>3</t>
  </si>
  <si>
    <t>783937153</t>
  </si>
  <si>
    <t>Krycí jednonásobný epoxidový rozpouštědlový nátěr betonové podlahy</t>
  </si>
  <si>
    <t>117895184</t>
  </si>
  <si>
    <t>Krycí (uzavírací) nátěr betonových podlah jednonásobný epoxidový rozpouštědlový</t>
  </si>
  <si>
    <t>https://podminky.urs.cz/item/CS_URS_2023_02/783937153</t>
  </si>
  <si>
    <t>P</t>
  </si>
  <si>
    <t>Poznámka k položce:_x000D_
bezpečnostní nátěr hran schodiště.</t>
  </si>
  <si>
    <t>9</t>
  </si>
  <si>
    <t>Ostatní konstrukce a práce, bourání</t>
  </si>
  <si>
    <t>941111111</t>
  </si>
  <si>
    <t>Montáž lešení řadového trubkového lehkého s podlahami zatížení do 200 kg/m2 š od 0,6 do 0,9 m v do 10 m</t>
  </si>
  <si>
    <t>-524071273</t>
  </si>
  <si>
    <t>Lešení řadové trubkové lehké pracovní s podlahami s provozním zatížením tř. 3 do 200 kg/m2 šířky tř. W06 od 0,6 do 0,9 m výšky do 10 m montáž</t>
  </si>
  <si>
    <t>https://podminky.urs.cz/item/CS_URS_2023_02/941111111</t>
  </si>
  <si>
    <t>5</t>
  </si>
  <si>
    <t>941111211</t>
  </si>
  <si>
    <t>Příplatek k lešení řadovému trubkovému lehkému s podlahami do 200 kg/m2 š od 0,6 do 0,9 m v do 10 m za každý den použití</t>
  </si>
  <si>
    <t>1989312514</t>
  </si>
  <si>
    <t>Lešení řadové trubkové lehké pracovní s podlahami s provozním zatížením tř. 3 do 200 kg/m2 šířky tř. W06 od 0,6 do 0,9 m výšky do 10 m příplatek k ceně za každý den použití</t>
  </si>
  <si>
    <t>https://podminky.urs.cz/item/CS_URS_2023_02/941111211</t>
  </si>
  <si>
    <t>941111811</t>
  </si>
  <si>
    <t>Demontáž lešení řadového trubkového lehkého s podlahami zatížení do 200 kg/m2 š od 0,6 do 0,9 m v do 10 m</t>
  </si>
  <si>
    <t>1519452222</t>
  </si>
  <si>
    <t>Lešení řadové trubkové lehké pracovní s podlahami s provozním zatížením tř. 3 do 200 kg/m2 šířky tř. W06 od 0,6 do 0,9 m výšky do 10 m demontáž</t>
  </si>
  <si>
    <t>https://podminky.urs.cz/item/CS_URS_2023_02/941111811</t>
  </si>
  <si>
    <t>7</t>
  </si>
  <si>
    <t>944611111</t>
  </si>
  <si>
    <t>Montáž ochranné plachty z textilie z umělých vláken</t>
  </si>
  <si>
    <t>-1990413149</t>
  </si>
  <si>
    <t>Plachta ochranná zavěšená na konstrukci lešení z textilie z umělých vláken montáž</t>
  </si>
  <si>
    <t>https://podminky.urs.cz/item/CS_URS_2023_02/944611111</t>
  </si>
  <si>
    <t>8</t>
  </si>
  <si>
    <t>944611211</t>
  </si>
  <si>
    <t>Příplatek k ochranné plachtě za každý den použití</t>
  </si>
  <si>
    <t>-1963820093</t>
  </si>
  <si>
    <t>Plachta ochranná zavěšená na konstrukci lešení z textilie z umělých vláken příplatek k ceně za každý den použití</t>
  </si>
  <si>
    <t>https://podminky.urs.cz/item/CS_URS_2023_02/944611211</t>
  </si>
  <si>
    <t>944611811</t>
  </si>
  <si>
    <t>Demontáž ochranné plachty z textilie z umělých vláken</t>
  </si>
  <si>
    <t>-230300798</t>
  </si>
  <si>
    <t>Plachta ochranná zavěšená na konstrukci lešení z textilie z umělých vláken demontáž</t>
  </si>
  <si>
    <t>https://podminky.urs.cz/item/CS_URS_2023_02/944611811</t>
  </si>
  <si>
    <t>10</t>
  </si>
  <si>
    <t>945421110</t>
  </si>
  <si>
    <t>Hydraulická zvedací plošina na automobilovém podvozku výška zdvihu do 18 m včetně obsluhy</t>
  </si>
  <si>
    <t>hod</t>
  </si>
  <si>
    <t>-1325330374</t>
  </si>
  <si>
    <t>Hydraulická zvedací plošina včetně obsluhy instalovaná na automobilovém podvozku, výšky zdvihu do 18 m</t>
  </si>
  <si>
    <t>https://podminky.urs.cz/item/CS_URS_2023_02/945421110</t>
  </si>
  <si>
    <t>11</t>
  </si>
  <si>
    <t>946111112</t>
  </si>
  <si>
    <t>Montáž pojízdných věží trubkových/dílcových š od 0,6 do 0,9 m dl do 3,2 m v přes 1,5 do 2,5 m</t>
  </si>
  <si>
    <t>kus</t>
  </si>
  <si>
    <t>-484612775</t>
  </si>
  <si>
    <t>Věže pojízdné trubkové nebo dílcové s maximálním zatížením podlahy do 200 kg/m2 šířky od 0,6 do 0,9 m, délky do 3,2 m výšky přes 1,5 m do 2,5 m montáž</t>
  </si>
  <si>
    <t>https://podminky.urs.cz/item/CS_URS_2023_02/946111112</t>
  </si>
  <si>
    <t>12</t>
  </si>
  <si>
    <t>946111212</t>
  </si>
  <si>
    <t>Příplatek k pojízdným věžím š od 0,6 do 0,9 m dl do 3,2 m v přes 1,5 do 2,5 m za každý den použití</t>
  </si>
  <si>
    <t>174615726</t>
  </si>
  <si>
    <t>Věže pojízdné trubkové nebo dílcové s maximálním zatížením podlahy do 200 kg/m2 šířky od 0,6 do 0,9 m, délky do 3,2 m výšky přes 1,5 m do 2,5 m příplatek k ceně za každý den použití</t>
  </si>
  <si>
    <t>https://podminky.urs.cz/item/CS_URS_2023_02/946111212</t>
  </si>
  <si>
    <t>13</t>
  </si>
  <si>
    <t>946111812</t>
  </si>
  <si>
    <t>Demontáž pojízdných věží trubkových/dílcových š od 0,6 do 0,9 m dl do 3,2 m v přes 1,5 do 2,5 m</t>
  </si>
  <si>
    <t>1078707902</t>
  </si>
  <si>
    <t>Věže pojízdné trubkové nebo dílcové s maximálním zatížením podlahy do 200 kg/m2 šířky od 0,6 do 0,9 m, délky do 3,2 m výšky přes 1,5 m do 2,5 m demontáž</t>
  </si>
  <si>
    <t>https://podminky.urs.cz/item/CS_URS_2023_02/946111812</t>
  </si>
  <si>
    <t>14</t>
  </si>
  <si>
    <t>946111113</t>
  </si>
  <si>
    <t>Montáž pojízdných věží trubkových/dílcových š od 0,6 do 0,9 m dl do 3,2 m v přes 2,5 do 3,5 m</t>
  </si>
  <si>
    <t>497706236</t>
  </si>
  <si>
    <t>Věže pojízdné trubkové nebo dílcové s maximálním zatížením podlahy do 200 kg/m2 šířky od 0,6 do 0,9 m, délky do 3,2 m výšky přes 2,5 m do 3,5 m montáž</t>
  </si>
  <si>
    <t>https://podminky.urs.cz/item/CS_URS_2023_02/946111113</t>
  </si>
  <si>
    <t>946111213</t>
  </si>
  <si>
    <t>Příplatek k pojízdným věžím š od 0,6 do 0,9 m dl do 3,2 m v přes 2,5 do 3,5 m za každý den použití</t>
  </si>
  <si>
    <t>134654376</t>
  </si>
  <si>
    <t>Věže pojízdné trubkové nebo dílcové s maximálním zatížením podlahy do 200 kg/m2 šířky od 0,6 do 0,9 m, délky do 3,2 m výšky přes 2,5 m do 3,5 m příplatek k ceně za každý den použití</t>
  </si>
  <si>
    <t>https://podminky.urs.cz/item/CS_URS_2023_02/946111213</t>
  </si>
  <si>
    <t>946111813</t>
  </si>
  <si>
    <t>Demontáž pojízdných věží trubkových/dílcových š od 0,6 do 0,9 m dl do 3,2 m v přes 2,5 do 3,5 m</t>
  </si>
  <si>
    <t>-1912514024</t>
  </si>
  <si>
    <t>Věže pojízdné trubkové nebo dílcové s maximálním zatížením podlahy do 200 kg/m2 šířky od 0,6 do 0,9 m, délky do 3,2 m výšky přes 2,5 m do 3,5 m demontáž</t>
  </si>
  <si>
    <t>https://podminky.urs.cz/item/CS_URS_2023_02/946111813</t>
  </si>
  <si>
    <t>17</t>
  </si>
  <si>
    <t>949101112</t>
  </si>
  <si>
    <t>Lešení pomocné pro objekty pozemních staveb s lešeňovou podlahou v přes 1,9 do 3,5 m zatížení do 150 kg/m2</t>
  </si>
  <si>
    <t>-1533639388</t>
  </si>
  <si>
    <t>Lešení pomocné pracovní pro objekty pozemních staveb pro zatížení do 150 kg/m2, o výšce lešeňové podlahy přes 1,9 do 3,5 m</t>
  </si>
  <si>
    <t>https://podminky.urs.cz/item/CS_URS_2023_02/949101112</t>
  </si>
  <si>
    <t>18</t>
  </si>
  <si>
    <t>985131111</t>
  </si>
  <si>
    <t>Očištění ploch stěn, rubu kleneb a podlah tlakovou vodou</t>
  </si>
  <si>
    <t>145760991</t>
  </si>
  <si>
    <t>https://podminky.urs.cz/item/CS_URS_2023_02/985131111</t>
  </si>
  <si>
    <t>19</t>
  </si>
  <si>
    <t>985131311</t>
  </si>
  <si>
    <t>Ruční dočištění ploch stěn, rubu kleneb a podlah ocelových kartáči</t>
  </si>
  <si>
    <t>788855871</t>
  </si>
  <si>
    <t>Očištění ploch stěn, rubu kleneb a podlah ruční dočištění ocelovými kartáči</t>
  </si>
  <si>
    <t>https://podminky.urs.cz/item/CS_URS_2023_02/985131311</t>
  </si>
  <si>
    <t>20</t>
  </si>
  <si>
    <t>985132111</t>
  </si>
  <si>
    <t>Očištění ploch líce kleneb a podhledů tlakovou vodou</t>
  </si>
  <si>
    <t>2039644682</t>
  </si>
  <si>
    <t>https://podminky.urs.cz/item/CS_URS_2023_02/985132111</t>
  </si>
  <si>
    <t>985132311</t>
  </si>
  <si>
    <t>Ruční dočištění ploch líce kleneb a podhledů ocelových kartáči</t>
  </si>
  <si>
    <t>-2067996823</t>
  </si>
  <si>
    <t>Očištění ploch líce kleneb a podhledů ruční dočištění ocelovými kartáči</t>
  </si>
  <si>
    <t>https://podminky.urs.cz/item/CS_URS_2023_02/985132311</t>
  </si>
  <si>
    <t>22</t>
  </si>
  <si>
    <t>985139112</t>
  </si>
  <si>
    <t>Příplatek k očištění ploch za plochu do 10 m2 jednotlivě</t>
  </si>
  <si>
    <t>1465354397</t>
  </si>
  <si>
    <t>Očištění ploch Příplatek k cenám za plochu do 10 m2 jednotlivě</t>
  </si>
  <si>
    <t>https://podminky.urs.cz/item/CS_URS_2023_02/985139112</t>
  </si>
  <si>
    <t>23</t>
  </si>
  <si>
    <t>985312140.R</t>
  </si>
  <si>
    <t>Úprava podkladu - odstranění nerovností podkladu</t>
  </si>
  <si>
    <t>1242264286</t>
  </si>
  <si>
    <t>Poznámka k položce:_x000D_
sanační úpravy zdiva:_x000D_
- odstranění degradovaného zdiva _x000D_
- penetrace_x000D_
- nanesení sanační hmoty_x000D_
- začištění povrchu zdiva</t>
  </si>
  <si>
    <t>24</t>
  </si>
  <si>
    <t>985324211</t>
  </si>
  <si>
    <t>Ochranný akrylátový nátěr betonu dvojnásobný s impregnací S2 (OS-B)</t>
  </si>
  <si>
    <t>1191764513</t>
  </si>
  <si>
    <t>Ochranný nátěr betonu akrylátový dvojnásobný s impregnací S2 (OS-B)</t>
  </si>
  <si>
    <t>https://podminky.urs.cz/item/CS_URS_2023_02/985324211</t>
  </si>
  <si>
    <t>PSV</t>
  </si>
  <si>
    <t>Práce a dodávky PSV</t>
  </si>
  <si>
    <t>783</t>
  </si>
  <si>
    <t>Dokončovací práce - nátěry</t>
  </si>
  <si>
    <t>25</t>
  </si>
  <si>
    <t>783347101</t>
  </si>
  <si>
    <t>Krycí jednonásobný polyuretanový nátěr zámečnických konstrukcí</t>
  </si>
  <si>
    <t>1924852854</t>
  </si>
  <si>
    <t>Krycí nátěr (email) zámečnických konstrukcí jednonásobný polyuretanový</t>
  </si>
  <si>
    <t>https://podminky.urs.cz/item/CS_URS_2023_02/783347101</t>
  </si>
  <si>
    <t>26</t>
  </si>
  <si>
    <t>783801601</t>
  </si>
  <si>
    <t>Očištění odstraňovačem graffiti hladkých ošetřených povrchů betonových, z desek na bázi dřeva</t>
  </si>
  <si>
    <t>-452209194</t>
  </si>
  <si>
    <t>Očištění omítek odstraňovačem graffiti ošetřených ochrannými nátěry, povrchů hladkých betonových povrchů nebo povrchů z desek na bázi dřeva</t>
  </si>
  <si>
    <t>https://podminky.urs.cz/item/CS_URS_2023_02/783801601</t>
  </si>
  <si>
    <t>27</t>
  </si>
  <si>
    <t>783801621</t>
  </si>
  <si>
    <t>Očištění odstraňovačem graffiti ošetřených povrchů povrchů z lícového zdiva</t>
  </si>
  <si>
    <t>-144483896</t>
  </si>
  <si>
    <t>Očištění omítek odstraňovačem graffiti ošetřených ochrannými nátěry, povrchů hladkých zdiva lícového</t>
  </si>
  <si>
    <t>https://podminky.urs.cz/item/CS_URS_2023_02/783801621</t>
  </si>
  <si>
    <t>28</t>
  </si>
  <si>
    <t>783801631</t>
  </si>
  <si>
    <t>Očištění odstraňovačem graffiti hrubých betonových ošetřených povrchů nebo omítek</t>
  </si>
  <si>
    <t>356422853</t>
  </si>
  <si>
    <t>Očištění omítek odstraňovačem graffiti ošetřených ochrannými nátěry, povrchů hrubých betonových povrchů nebo omítek hrubých, rýhovaných tenkovrstvých nebo škrábaných (břízolitových)</t>
  </si>
  <si>
    <t>https://podminky.urs.cz/item/CS_URS_2023_02/783801631</t>
  </si>
  <si>
    <t>29</t>
  </si>
  <si>
    <t>783801651</t>
  </si>
  <si>
    <t>Očištění odstraňovačem graffiti hladkých neošetřených povrchů betonových, z desek na bázi dřeva</t>
  </si>
  <si>
    <t>1956179910</t>
  </si>
  <si>
    <t>Očištění omítek odstraňovačem graffiti neošetřených ochrannými nátěry, povrchů hladkých betonových povrchů nebo povrchů z desek na bázi dřeva</t>
  </si>
  <si>
    <t>https://podminky.urs.cz/item/CS_URS_2023_02/783801651</t>
  </si>
  <si>
    <t>30</t>
  </si>
  <si>
    <t>783801681</t>
  </si>
  <si>
    <t>Očištění odstraňovačem graffiti neošetřených povrchů z lícového zdiva</t>
  </si>
  <si>
    <t>-442238602</t>
  </si>
  <si>
    <t>Očištění omítek odstraňovačem graffiti neošetřených ochrannými nátěry, povrchů zdiva lícového</t>
  </si>
  <si>
    <t>https://podminky.urs.cz/item/CS_URS_2023_02/783801681</t>
  </si>
  <si>
    <t>31</t>
  </si>
  <si>
    <t>783801691</t>
  </si>
  <si>
    <t>Očištění odstraňovačem graffiti neošetřených hrubých betonových povrchů nebo hrubých omítek</t>
  </si>
  <si>
    <t>1579203075</t>
  </si>
  <si>
    <t>Očištění omítek odstraňovačem graffiti neošetřených ochrannými nátěry, povrchů hrubých betonových povrchů nebo omítek hrubých, rýhovaných tenkovrstvých nebo škrábaných (břízolitových)</t>
  </si>
  <si>
    <t>https://podminky.urs.cz/item/CS_URS_2023_02/783801691</t>
  </si>
  <si>
    <t>32</t>
  </si>
  <si>
    <t>918299101</t>
  </si>
  <si>
    <t>Očištění graffiti z PHS výšky do 2,5 m z hladkých ploch z PMMA nebo skleněných z lícové strany</t>
  </si>
  <si>
    <t>-791199222</t>
  </si>
  <si>
    <t>Očištění odstraňovačem graffiti povrchů protihlukových stěn hladkých z PMMA nebo skleněných z lícové strany</t>
  </si>
  <si>
    <t>https://podminky.urs.cz/item/CS_URS_2023_02/918299101</t>
  </si>
  <si>
    <t>33</t>
  </si>
  <si>
    <t>918299103</t>
  </si>
  <si>
    <t>Očištění graffiti z PHS výšky do 2,5 m z hladkých ploch z PMMA nebo skleněných z rubové strany</t>
  </si>
  <si>
    <t>369754384</t>
  </si>
  <si>
    <t>Očištění odstraňovačem graffiti povrchů protihlukových stěn hladkých z PMMA nebo skleněných z rubové strany</t>
  </si>
  <si>
    <t>https://podminky.urs.cz/item/CS_URS_2023_02/918299103</t>
  </si>
  <si>
    <t>34</t>
  </si>
  <si>
    <t>783846503</t>
  </si>
  <si>
    <t>Antigraffiti nátěr trvalý do 100 cyklů odstranění graffiti hladkých betonových povrchů</t>
  </si>
  <si>
    <t>287504283</t>
  </si>
  <si>
    <t>Antigraffiti preventivní nátěr omítek hladkých betonových povrchů trvalý pro opakované odstraňování graffiti v počtu do 100 cyklů</t>
  </si>
  <si>
    <t>https://podminky.urs.cz/item/CS_URS_2023_02/783846503</t>
  </si>
  <si>
    <t>35</t>
  </si>
  <si>
    <t>783846533</t>
  </si>
  <si>
    <t>Antigraffiti nátěr trvalý do 100 cyklů odstranění graffiti lícového zdiva</t>
  </si>
  <si>
    <t>-821056116</t>
  </si>
  <si>
    <t>Antigraffiti preventivní nátěr omítek hladkých zdiva lícového trvalý pro opakované odstraňování graffiti v počtu do 100 cyklů</t>
  </si>
  <si>
    <t>https://podminky.urs.cz/item/CS_URS_2023_02/783846533</t>
  </si>
  <si>
    <t>36</t>
  </si>
  <si>
    <t>783846543</t>
  </si>
  <si>
    <t>Antigraffiti nátěr trvalý do 100 cyklů odstranění graffiti hrubých povrchů</t>
  </si>
  <si>
    <t>462737872</t>
  </si>
  <si>
    <t>Antigraffiti preventivní nátěr omítek hrubých betonových povrchů nebo omítek hrubých, rýhovaných tenkovrstvých nebo škrábaných (břízolitových) trvalý pro opakované odstraňování graffiti v počtu do 100 cyklů</t>
  </si>
  <si>
    <t>https://podminky.urs.cz/item/CS_URS_2023_02/783846543</t>
  </si>
  <si>
    <t>37</t>
  </si>
  <si>
    <t>918299301</t>
  </si>
  <si>
    <t>Antigraffiti preventivní permanentní nátěr jednonásobný hladkých povrchů PHS výšky do 2,5 m z PMMA nebo skleněných</t>
  </si>
  <si>
    <t>904208285</t>
  </si>
  <si>
    <t>Antigraffiti preventivní nátěr protihlukových stěn jednonásobný, permanentní, do 10 cyklů omytí, ploch hladkých z PMMA nebo skleněných</t>
  </si>
  <si>
    <t>https://podminky.urs.cz/item/CS_URS_2023_02/918299301</t>
  </si>
  <si>
    <t>38</t>
  </si>
  <si>
    <t>918299321</t>
  </si>
  <si>
    <t>Antigraffiti preventivní permanentní nátěr jednonásobný hladkých povrchů PHS výšky do 2,5 m kovových</t>
  </si>
  <si>
    <t>-1361993165</t>
  </si>
  <si>
    <t>Antigraffiti preventivní nátěr protihlukových stěn jednonásobný, permanentní, do 10 cyklů omytí, ploch hladkých kovových</t>
  </si>
  <si>
    <t>https://podminky.urs.cz/item/CS_URS_2023_02/918299321</t>
  </si>
  <si>
    <t>39</t>
  </si>
  <si>
    <t>918299361</t>
  </si>
  <si>
    <t>Příplatek k cenám antigraffiti preventivního jednonásobného nátěru za provedení ve výšce přes 2,5 m</t>
  </si>
  <si>
    <t>-601549698</t>
  </si>
  <si>
    <t>Antigraffiti preventivní nátěr protihlukových stěn jednonásobný, permanentní, do 10 cyklů omytí, ploch Příplatek k cenám provedení jednonásobného antigraffiti preventivního nátěru ve výšce přes 2,5 m</t>
  </si>
  <si>
    <t>https://podminky.urs.cz/item/CS_URS_2023_02/918299361</t>
  </si>
  <si>
    <t>784</t>
  </si>
  <si>
    <t>Dokončovací práce - malby a tapety</t>
  </si>
  <si>
    <t>40</t>
  </si>
  <si>
    <t>784181121</t>
  </si>
  <si>
    <t>Hloubková jednonásobná bezbarvá penetrace podkladu v místnostech v do 3,80 m</t>
  </si>
  <si>
    <t>548591930</t>
  </si>
  <si>
    <t>Penetrace podkladu jednonásobná hloubková akrylátová bezbarvá v místnostech výšky do 3,80 m</t>
  </si>
  <si>
    <t>https://podminky.urs.cz/item/CS_URS_2023_02/784181121</t>
  </si>
  <si>
    <t>Poznámka k položce:_x000D_
následná výmalba podchodů pro pěší - po odstranění grafitti.</t>
  </si>
  <si>
    <t>41</t>
  </si>
  <si>
    <t>784211001</t>
  </si>
  <si>
    <t>Jednonásobné bílé malby ze směsí za mokra výborně oděruvzdorných v místnostech v do 3,80 m</t>
  </si>
  <si>
    <t>-1959793749</t>
  </si>
  <si>
    <t>Malby z malířských směsí oděruvzdorných za mokra jednonásobné, bílé za mokra odruvzdorné výborně v místnostech výšky do 3,80 m</t>
  </si>
  <si>
    <t>https://podminky.urs.cz/item/CS_URS_2023_02/784211001</t>
  </si>
  <si>
    <t>HZS</t>
  </si>
  <si>
    <t>Hodinové zúčtovací sazby</t>
  </si>
  <si>
    <t>42</t>
  </si>
  <si>
    <t>HZS1451</t>
  </si>
  <si>
    <t>Hodinová zúčtovací sazba dělník údržby mostů</t>
  </si>
  <si>
    <t>512</t>
  </si>
  <si>
    <t>-2059579089</t>
  </si>
  <si>
    <t>Hodinové zúčtovací sazby profesí HSV provádění konstrukcí inženýrských a dopravních staveb dělník údržby mostů</t>
  </si>
  <si>
    <t>https://podminky.urs.cz/item/CS_URS_2023_02/HZS1451</t>
  </si>
  <si>
    <t>VRN</t>
  </si>
  <si>
    <t>Vedlejší rozpočtové náklady</t>
  </si>
  <si>
    <t>VRN1</t>
  </si>
  <si>
    <t>Průzkumné, geodetické a projektové práce</t>
  </si>
  <si>
    <t>43</t>
  </si>
  <si>
    <t>090001000</t>
  </si>
  <si>
    <t>Ostatní náklady - PRO AKCE DO 50 000 Kč</t>
  </si>
  <si>
    <t>%</t>
  </si>
  <si>
    <t>1024</t>
  </si>
  <si>
    <t>-1219388125</t>
  </si>
  <si>
    <t>Ostatní náklady</t>
  </si>
  <si>
    <t>https://podminky.urs.cz/item/CS_URS_2023_02/090001000</t>
  </si>
  <si>
    <t>VRN2</t>
  </si>
  <si>
    <t>Příprava staveniště</t>
  </si>
  <si>
    <t>44</t>
  </si>
  <si>
    <t>090001001</t>
  </si>
  <si>
    <t>Ostatní náklady - PRO AKCE NAD 50 000 Kč DO 200 000 Kč</t>
  </si>
  <si>
    <t>797115434</t>
  </si>
  <si>
    <t>VRN3</t>
  </si>
  <si>
    <t>Zařízení staveniště</t>
  </si>
  <si>
    <t>45</t>
  </si>
  <si>
    <t>090001002</t>
  </si>
  <si>
    <t>Ostatní náklady - PRO AKCE NAD 200 000 Kč</t>
  </si>
  <si>
    <t>-1418496523</t>
  </si>
  <si>
    <t>Odstranění graffiti a aplikace ochranných nátěrů v obvodu OŘ Praha 2023 - 2025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</si>
</sst>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"/>
  </numFmts>
  <fonts count="19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1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/>
    <xf numFmtId="0" fontId="0" fillId="0" borderId="0" xfId="0" applyFont="1" applyAlignment="1">
      <alignment horizontal="left" vertical="center"/>
    </xf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9" fillId="0" borderId="11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9" fillId="0" borderId="13" xfId="0" applyFont="1" applyBorder="1" applyAlignment="1" applyProtection="1">
      <alignment horizontal="center" vertical="center" wrapText="1"/>
    </xf>
    <xf numFmtId="0" fontId="0" fillId="0" borderId="6" xfId="0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 applyProtection="1">
      <alignment vertical="center"/>
    </xf>
    <xf numFmtId="164" fontId="11" fillId="0" borderId="7" xfId="0" applyNumberFormat="1" applyFont="1" applyBorder="1" applyAlignment="1" applyProtection="1"/>
    <xf numFmtId="164" fontId="11" fillId="0" borderId="8" xfId="0" applyNumberFormat="1" applyFont="1" applyBorder="1" applyAlignment="1" applyProtection="1"/>
    <xf numFmtId="4" fontId="12" fillId="0" borderId="0" xfId="0" applyNumberFormat="1" applyFont="1" applyAlignment="1">
      <alignment vertical="center"/>
    </xf>
    <xf numFmtId="0" fontId="6" fillId="0" borderId="3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6" fillId="0" borderId="3" xfId="0" applyFont="1" applyBorder="1" applyAlignment="1"/>
    <xf numFmtId="0" fontId="6" fillId="0" borderId="9" xfId="0" applyFont="1" applyBorder="1" applyAlignment="1" applyProtection="1"/>
    <xf numFmtId="0" fontId="6" fillId="0" borderId="0" xfId="0" applyFont="1" applyBorder="1" applyAlignment="1" applyProtection="1"/>
    <xf numFmtId="164" fontId="6" fillId="0" borderId="0" xfId="0" applyNumberFormat="1" applyFont="1" applyBorder="1" applyAlignment="1" applyProtection="1"/>
    <xf numFmtId="164" fontId="6" fillId="0" borderId="10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Alignment="1" applyProtection="1">
      <alignment horizontal="left"/>
    </xf>
    <xf numFmtId="0" fontId="8" fillId="0" borderId="17" xfId="0" applyFont="1" applyBorder="1" applyAlignment="1" applyProtection="1">
      <alignment horizontal="center" vertical="center"/>
    </xf>
    <xf numFmtId="49" fontId="8" fillId="0" borderId="17" xfId="0" applyNumberFormat="1" applyFont="1" applyBorder="1" applyAlignment="1" applyProtection="1">
      <alignment horizontal="left" vertical="center" wrapText="1"/>
    </xf>
    <xf numFmtId="0" fontId="8" fillId="0" borderId="17" xfId="0" applyFont="1" applyBorder="1" applyAlignment="1" applyProtection="1">
      <alignment horizontal="left" vertical="center" wrapText="1"/>
    </xf>
    <xf numFmtId="0" fontId="8" fillId="0" borderId="17" xfId="0" applyFont="1" applyBorder="1" applyAlignment="1" applyProtection="1">
      <alignment horizontal="center" vertical="center" wrapText="1"/>
    </xf>
    <xf numFmtId="165" fontId="8" fillId="0" borderId="17" xfId="0" applyNumberFormat="1" applyFont="1" applyBorder="1" applyAlignment="1" applyProtection="1">
      <alignment vertical="center"/>
    </xf>
    <xf numFmtId="0" fontId="9" fillId="0" borderId="9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center" vertical="center"/>
    </xf>
    <xf numFmtId="164" fontId="9" fillId="0" borderId="0" xfId="0" applyNumberFormat="1" applyFont="1" applyBorder="1" applyAlignment="1" applyProtection="1">
      <alignment vertical="center"/>
    </xf>
    <xf numFmtId="164" fontId="9" fillId="0" borderId="10" xfId="0" applyNumberFormat="1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 wrapText="1"/>
    </xf>
    <xf numFmtId="0" fontId="0" fillId="0" borderId="9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6" fillId="0" borderId="0" xfId="1" applyFont="1" applyAlignment="1" applyProtection="1">
      <alignment vertical="center" wrapText="1"/>
    </xf>
    <xf numFmtId="0" fontId="17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0" xfId="0"/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944611211" TargetMode="External"/><Relationship Id="rId13" Type="http://schemas.openxmlformats.org/officeDocument/2006/relationships/hyperlink" Target="https://podminky.urs.cz/item/CS_URS_2023_02/946111812" TargetMode="External"/><Relationship Id="rId18" Type="http://schemas.openxmlformats.org/officeDocument/2006/relationships/hyperlink" Target="https://podminky.urs.cz/item/CS_URS_2023_02/985131111" TargetMode="External"/><Relationship Id="rId26" Type="http://schemas.openxmlformats.org/officeDocument/2006/relationships/hyperlink" Target="https://podminky.urs.cz/item/CS_URS_2023_02/783801621" TargetMode="External"/><Relationship Id="rId39" Type="http://schemas.openxmlformats.org/officeDocument/2006/relationships/hyperlink" Target="https://podminky.urs.cz/item/CS_URS_2023_02/784181121" TargetMode="External"/><Relationship Id="rId3" Type="http://schemas.openxmlformats.org/officeDocument/2006/relationships/hyperlink" Target="https://podminky.urs.cz/item/CS_URS_2023_02/783937153" TargetMode="External"/><Relationship Id="rId21" Type="http://schemas.openxmlformats.org/officeDocument/2006/relationships/hyperlink" Target="https://podminky.urs.cz/item/CS_URS_2023_02/985132311" TargetMode="External"/><Relationship Id="rId34" Type="http://schemas.openxmlformats.org/officeDocument/2006/relationships/hyperlink" Target="https://podminky.urs.cz/item/CS_URS_2023_02/783846533" TargetMode="External"/><Relationship Id="rId42" Type="http://schemas.openxmlformats.org/officeDocument/2006/relationships/hyperlink" Target="https://podminky.urs.cz/item/CS_URS_2023_02/090001000" TargetMode="External"/><Relationship Id="rId7" Type="http://schemas.openxmlformats.org/officeDocument/2006/relationships/hyperlink" Target="https://podminky.urs.cz/item/CS_URS_2023_02/944611111" TargetMode="External"/><Relationship Id="rId12" Type="http://schemas.openxmlformats.org/officeDocument/2006/relationships/hyperlink" Target="https://podminky.urs.cz/item/CS_URS_2023_02/946111212" TargetMode="External"/><Relationship Id="rId17" Type="http://schemas.openxmlformats.org/officeDocument/2006/relationships/hyperlink" Target="https://podminky.urs.cz/item/CS_URS_2023_02/949101112" TargetMode="External"/><Relationship Id="rId25" Type="http://schemas.openxmlformats.org/officeDocument/2006/relationships/hyperlink" Target="https://podminky.urs.cz/item/CS_URS_2023_02/783801601" TargetMode="External"/><Relationship Id="rId33" Type="http://schemas.openxmlformats.org/officeDocument/2006/relationships/hyperlink" Target="https://podminky.urs.cz/item/CS_URS_2023_02/783846503" TargetMode="External"/><Relationship Id="rId38" Type="http://schemas.openxmlformats.org/officeDocument/2006/relationships/hyperlink" Target="https://podminky.urs.cz/item/CS_URS_2023_02/918299361" TargetMode="External"/><Relationship Id="rId2" Type="http://schemas.openxmlformats.org/officeDocument/2006/relationships/hyperlink" Target="https://podminky.urs.cz/item/CS_URS_2023_02/619991021" TargetMode="External"/><Relationship Id="rId16" Type="http://schemas.openxmlformats.org/officeDocument/2006/relationships/hyperlink" Target="https://podminky.urs.cz/item/CS_URS_2023_02/946111813" TargetMode="External"/><Relationship Id="rId20" Type="http://schemas.openxmlformats.org/officeDocument/2006/relationships/hyperlink" Target="https://podminky.urs.cz/item/CS_URS_2023_02/985132111" TargetMode="External"/><Relationship Id="rId29" Type="http://schemas.openxmlformats.org/officeDocument/2006/relationships/hyperlink" Target="https://podminky.urs.cz/item/CS_URS_2023_02/783801681" TargetMode="External"/><Relationship Id="rId41" Type="http://schemas.openxmlformats.org/officeDocument/2006/relationships/hyperlink" Target="https://podminky.urs.cz/item/CS_URS_2023_02/HZS1451" TargetMode="External"/><Relationship Id="rId1" Type="http://schemas.openxmlformats.org/officeDocument/2006/relationships/hyperlink" Target="https://podminky.urs.cz/item/CS_URS_2023_02/789111240" TargetMode="External"/><Relationship Id="rId6" Type="http://schemas.openxmlformats.org/officeDocument/2006/relationships/hyperlink" Target="https://podminky.urs.cz/item/CS_URS_2023_02/941111811" TargetMode="External"/><Relationship Id="rId11" Type="http://schemas.openxmlformats.org/officeDocument/2006/relationships/hyperlink" Target="https://podminky.urs.cz/item/CS_URS_2023_02/946111112" TargetMode="External"/><Relationship Id="rId24" Type="http://schemas.openxmlformats.org/officeDocument/2006/relationships/hyperlink" Target="https://podminky.urs.cz/item/CS_URS_2023_02/783347101" TargetMode="External"/><Relationship Id="rId32" Type="http://schemas.openxmlformats.org/officeDocument/2006/relationships/hyperlink" Target="https://podminky.urs.cz/item/CS_URS_2023_02/918299103" TargetMode="External"/><Relationship Id="rId37" Type="http://schemas.openxmlformats.org/officeDocument/2006/relationships/hyperlink" Target="https://podminky.urs.cz/item/CS_URS_2023_02/918299321" TargetMode="External"/><Relationship Id="rId40" Type="http://schemas.openxmlformats.org/officeDocument/2006/relationships/hyperlink" Target="https://podminky.urs.cz/item/CS_URS_2023_02/784211001" TargetMode="External"/><Relationship Id="rId5" Type="http://schemas.openxmlformats.org/officeDocument/2006/relationships/hyperlink" Target="https://podminky.urs.cz/item/CS_URS_2023_02/941111211" TargetMode="External"/><Relationship Id="rId15" Type="http://schemas.openxmlformats.org/officeDocument/2006/relationships/hyperlink" Target="https://podminky.urs.cz/item/CS_URS_2023_02/946111213" TargetMode="External"/><Relationship Id="rId23" Type="http://schemas.openxmlformats.org/officeDocument/2006/relationships/hyperlink" Target="https://podminky.urs.cz/item/CS_URS_2023_02/985324211" TargetMode="External"/><Relationship Id="rId28" Type="http://schemas.openxmlformats.org/officeDocument/2006/relationships/hyperlink" Target="https://podminky.urs.cz/item/CS_URS_2023_02/783801651" TargetMode="External"/><Relationship Id="rId36" Type="http://schemas.openxmlformats.org/officeDocument/2006/relationships/hyperlink" Target="https://podminky.urs.cz/item/CS_URS_2023_02/918299301" TargetMode="External"/><Relationship Id="rId10" Type="http://schemas.openxmlformats.org/officeDocument/2006/relationships/hyperlink" Target="https://podminky.urs.cz/item/CS_URS_2023_02/945421110" TargetMode="External"/><Relationship Id="rId19" Type="http://schemas.openxmlformats.org/officeDocument/2006/relationships/hyperlink" Target="https://podminky.urs.cz/item/CS_URS_2023_02/985131311" TargetMode="External"/><Relationship Id="rId31" Type="http://schemas.openxmlformats.org/officeDocument/2006/relationships/hyperlink" Target="https://podminky.urs.cz/item/CS_URS_2023_02/918299101" TargetMode="External"/><Relationship Id="rId44" Type="http://schemas.openxmlformats.org/officeDocument/2006/relationships/drawing" Target="../drawings/drawing1.xml"/><Relationship Id="rId4" Type="http://schemas.openxmlformats.org/officeDocument/2006/relationships/hyperlink" Target="https://podminky.urs.cz/item/CS_URS_2023_02/941111111" TargetMode="External"/><Relationship Id="rId9" Type="http://schemas.openxmlformats.org/officeDocument/2006/relationships/hyperlink" Target="https://podminky.urs.cz/item/CS_URS_2023_02/944611811" TargetMode="External"/><Relationship Id="rId14" Type="http://schemas.openxmlformats.org/officeDocument/2006/relationships/hyperlink" Target="https://podminky.urs.cz/item/CS_URS_2023_02/946111113" TargetMode="External"/><Relationship Id="rId22" Type="http://schemas.openxmlformats.org/officeDocument/2006/relationships/hyperlink" Target="https://podminky.urs.cz/item/CS_URS_2023_02/985139112" TargetMode="External"/><Relationship Id="rId27" Type="http://schemas.openxmlformats.org/officeDocument/2006/relationships/hyperlink" Target="https://podminky.urs.cz/item/CS_URS_2023_02/783801631" TargetMode="External"/><Relationship Id="rId30" Type="http://schemas.openxmlformats.org/officeDocument/2006/relationships/hyperlink" Target="https://podminky.urs.cz/item/CS_URS_2023_02/783801691" TargetMode="External"/><Relationship Id="rId35" Type="http://schemas.openxmlformats.org/officeDocument/2006/relationships/hyperlink" Target="https://podminky.urs.cz/item/CS_URS_2023_02/783846543" TargetMode="External"/><Relationship Id="rId43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J164"/>
  <sheetViews>
    <sheetView showGridLines="0" tabSelected="1" zoomScaleNormal="100" workbookViewId="0">
      <selection activeCell="E8" sqref="E8:H8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9.33203125" style="1" customWidth="1"/>
    <col min="10" max="10" width="10.83203125" style="1" hidden="1" customWidth="1"/>
    <col min="11" max="11" width="9.33203125" style="1" hidden="1"/>
    <col min="12" max="17" width="14.1640625" style="1" hidden="1" customWidth="1"/>
    <col min="18" max="18" width="16.33203125" style="1" hidden="1" customWidth="1"/>
    <col min="19" max="19" width="12.33203125" style="1" customWidth="1"/>
    <col min="20" max="20" width="16.33203125" style="1" customWidth="1"/>
    <col min="21" max="21" width="12.33203125" style="1" customWidth="1"/>
    <col min="22" max="22" width="15" style="1" customWidth="1"/>
    <col min="23" max="23" width="11" style="1" customWidth="1"/>
    <col min="24" max="24" width="15" style="1" customWidth="1"/>
    <col min="25" max="25" width="16.33203125" style="1" customWidth="1"/>
    <col min="26" max="26" width="11" style="1" customWidth="1"/>
    <col min="27" max="27" width="15" style="1" customWidth="1"/>
    <col min="28" max="28" width="16.33203125" style="1" customWidth="1"/>
    <col min="41" max="62" width="9.33203125" style="1" hidden="1"/>
  </cols>
  <sheetData>
    <row r="1" spans="1:60" x14ac:dyDescent="0.2">
      <c r="A1" s="6"/>
    </row>
    <row r="2" spans="1:60" s="1" customFormat="1" ht="23.25" customHeight="1" x14ac:dyDescent="0.2"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AQ2" s="5" t="s">
        <v>0</v>
      </c>
    </row>
    <row r="4" spans="1:60" s="2" customFormat="1" ht="6.95" customHeight="1" x14ac:dyDescent="0.2">
      <c r="A4" s="10"/>
      <c r="B4" s="16"/>
      <c r="C4" s="17"/>
      <c r="D4" s="17"/>
      <c r="E4" s="17"/>
      <c r="F4" s="17"/>
      <c r="G4" s="17"/>
      <c r="H4" s="17"/>
      <c r="I4" s="26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60" s="2" customFormat="1" ht="24.95" customHeight="1" x14ac:dyDescent="0.2">
      <c r="A5" s="10"/>
      <c r="B5" s="11"/>
      <c r="C5" s="7" t="s">
        <v>19</v>
      </c>
      <c r="D5" s="12"/>
      <c r="E5" s="12"/>
      <c r="F5" s="12"/>
      <c r="G5" s="12"/>
      <c r="H5" s="12"/>
      <c r="I5" s="26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60" s="2" customFormat="1" ht="6.95" customHeight="1" x14ac:dyDescent="0.2">
      <c r="A6" s="10"/>
      <c r="B6" s="11"/>
      <c r="C6" s="12"/>
      <c r="D6" s="12"/>
      <c r="E6" s="12"/>
      <c r="F6" s="12"/>
      <c r="G6" s="12"/>
      <c r="H6" s="12"/>
      <c r="I6" s="26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60" s="2" customFormat="1" ht="12" customHeight="1" x14ac:dyDescent="0.2">
      <c r="A7" s="10"/>
      <c r="B7" s="11"/>
      <c r="C7" s="9" t="s">
        <v>3</v>
      </c>
      <c r="D7" s="12"/>
      <c r="E7" s="12"/>
      <c r="F7" s="12"/>
      <c r="G7" s="12"/>
      <c r="H7" s="12"/>
      <c r="I7" s="26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60" s="2" customFormat="1" ht="16.5" customHeight="1" x14ac:dyDescent="0.2">
      <c r="A8" s="10"/>
      <c r="B8" s="11"/>
      <c r="C8" s="12"/>
      <c r="D8" s="12"/>
      <c r="E8" s="73" t="s">
        <v>323</v>
      </c>
      <c r="F8" s="74"/>
      <c r="G8" s="74"/>
      <c r="H8" s="74"/>
      <c r="I8" s="26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60" s="2" customFormat="1" ht="6.95" customHeight="1" x14ac:dyDescent="0.2">
      <c r="A9" s="10"/>
      <c r="B9" s="11"/>
      <c r="C9" s="12"/>
      <c r="D9" s="12"/>
      <c r="E9" s="12"/>
      <c r="F9" s="12"/>
      <c r="G9" s="12"/>
      <c r="H9" s="12"/>
      <c r="I9" s="26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60" s="2" customFormat="1" ht="12" customHeight="1" x14ac:dyDescent="0.2">
      <c r="A10" s="10"/>
      <c r="B10" s="11"/>
      <c r="C10" s="9" t="s">
        <v>5</v>
      </c>
      <c r="D10" s="12"/>
      <c r="E10" s="12"/>
      <c r="F10" s="8"/>
      <c r="G10" s="12"/>
      <c r="H10" s="12"/>
      <c r="I10" s="26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60" s="2" customFormat="1" ht="6.95" customHeight="1" x14ac:dyDescent="0.2">
      <c r="A11" s="10"/>
      <c r="B11" s="11"/>
      <c r="C11" s="12"/>
      <c r="D11" s="12"/>
      <c r="E11" s="12"/>
      <c r="F11" s="12"/>
      <c r="G11" s="12"/>
      <c r="H11" s="12"/>
      <c r="I11" s="26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60" s="2" customFormat="1" ht="15.2" customHeight="1" x14ac:dyDescent="0.2">
      <c r="A12" s="10"/>
      <c r="B12" s="11"/>
      <c r="C12" s="9" t="s">
        <v>6</v>
      </c>
      <c r="D12" s="12"/>
      <c r="E12" s="12"/>
      <c r="F12" s="27" t="s">
        <v>7</v>
      </c>
      <c r="G12" s="12"/>
      <c r="H12" s="12"/>
      <c r="I12" s="26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60" s="2" customFormat="1" ht="15.2" customHeight="1" x14ac:dyDescent="0.2">
      <c r="A13" s="10"/>
      <c r="B13" s="11"/>
      <c r="C13" s="9" t="s">
        <v>8</v>
      </c>
      <c r="D13" s="12"/>
      <c r="E13" s="12"/>
      <c r="F13" s="8"/>
      <c r="G13" s="12"/>
      <c r="H13" s="12"/>
      <c r="I13" s="26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60" s="2" customFormat="1" ht="10.35" customHeight="1" x14ac:dyDescent="0.2">
      <c r="A14" s="10"/>
      <c r="B14" s="11"/>
      <c r="C14" s="12"/>
      <c r="D14" s="12"/>
      <c r="E14" s="12"/>
      <c r="F14" s="12"/>
      <c r="G14" s="12"/>
      <c r="H14" s="12"/>
      <c r="I14" s="26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60" s="3" customFormat="1" ht="29.25" customHeight="1" x14ac:dyDescent="0.2">
      <c r="A15" s="28"/>
      <c r="B15" s="29"/>
      <c r="C15" s="30" t="s">
        <v>20</v>
      </c>
      <c r="D15" s="31" t="s">
        <v>13</v>
      </c>
      <c r="E15" s="31" t="s">
        <v>11</v>
      </c>
      <c r="F15" s="31" t="s">
        <v>12</v>
      </c>
      <c r="G15" s="31" t="s">
        <v>21</v>
      </c>
      <c r="H15" s="31" t="s">
        <v>22</v>
      </c>
      <c r="I15" s="32"/>
      <c r="J15" s="20" t="s">
        <v>4</v>
      </c>
      <c r="K15" s="21" t="s">
        <v>9</v>
      </c>
      <c r="L15" s="21" t="s">
        <v>23</v>
      </c>
      <c r="M15" s="21" t="s">
        <v>24</v>
      </c>
      <c r="N15" s="21" t="s">
        <v>25</v>
      </c>
      <c r="O15" s="21" t="s">
        <v>26</v>
      </c>
      <c r="P15" s="21" t="s">
        <v>27</v>
      </c>
      <c r="Q15" s="22" t="s">
        <v>28</v>
      </c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</row>
    <row r="16" spans="1:60" s="2" customFormat="1" ht="22.9" customHeight="1" x14ac:dyDescent="0.2">
      <c r="A16" s="10"/>
      <c r="B16" s="11"/>
      <c r="C16" s="25" t="s">
        <v>29</v>
      </c>
      <c r="D16" s="12"/>
      <c r="E16" s="12"/>
      <c r="F16" s="12"/>
      <c r="G16" s="12"/>
      <c r="H16" s="12"/>
      <c r="I16" s="13"/>
      <c r="J16" s="23"/>
      <c r="K16" s="33"/>
      <c r="L16" s="24"/>
      <c r="M16" s="34">
        <f>M17+M93+M149+M153</f>
        <v>10207.09</v>
      </c>
      <c r="N16" s="24"/>
      <c r="O16" s="34">
        <f>O17+O93+O149+O153</f>
        <v>138.59710340000004</v>
      </c>
      <c r="P16" s="24"/>
      <c r="Q16" s="35">
        <f>Q17+Q93+Q149+Q153</f>
        <v>0</v>
      </c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Q16" s="5" t="s">
        <v>14</v>
      </c>
      <c r="AR16" s="5" t="s">
        <v>18</v>
      </c>
      <c r="BH16" s="36" t="e">
        <f>BH17+BH93+BH149+BH153</f>
        <v>#REF!</v>
      </c>
    </row>
    <row r="17" spans="1:62" s="4" customFormat="1" ht="25.9" customHeight="1" x14ac:dyDescent="0.2">
      <c r="B17" s="37"/>
      <c r="C17" s="38"/>
      <c r="D17" s="39" t="s">
        <v>14</v>
      </c>
      <c r="E17" s="40" t="s">
        <v>30</v>
      </c>
      <c r="F17" s="40" t="s">
        <v>31</v>
      </c>
      <c r="G17" s="38"/>
      <c r="H17" s="38"/>
      <c r="I17" s="41"/>
      <c r="J17" s="42"/>
      <c r="K17" s="43"/>
      <c r="L17" s="43"/>
      <c r="M17" s="44">
        <f>M18+M29</f>
        <v>4444.0300000000007</v>
      </c>
      <c r="N17" s="43"/>
      <c r="O17" s="44">
        <f>O18+O29</f>
        <v>3.4083169999999994</v>
      </c>
      <c r="P17" s="43"/>
      <c r="Q17" s="45">
        <f>Q18+Q29</f>
        <v>0</v>
      </c>
      <c r="AO17" s="46" t="s">
        <v>16</v>
      </c>
      <c r="AQ17" s="47" t="s">
        <v>14</v>
      </c>
      <c r="AR17" s="47" t="s">
        <v>15</v>
      </c>
      <c r="AV17" s="46" t="s">
        <v>32</v>
      </c>
      <c r="BH17" s="48" t="e">
        <f>BH18+BH29</f>
        <v>#REF!</v>
      </c>
    </row>
    <row r="18" spans="1:62" s="4" customFormat="1" ht="22.9" customHeight="1" x14ac:dyDescent="0.2">
      <c r="B18" s="37"/>
      <c r="C18" s="38"/>
      <c r="D18" s="39" t="s">
        <v>14</v>
      </c>
      <c r="E18" s="49" t="s">
        <v>33</v>
      </c>
      <c r="F18" s="49" t="s">
        <v>34</v>
      </c>
      <c r="G18" s="38"/>
      <c r="H18" s="38"/>
      <c r="I18" s="41"/>
      <c r="J18" s="42"/>
      <c r="K18" s="43"/>
      <c r="L18" s="43"/>
      <c r="M18" s="44">
        <f>SUM(M19:M28)</f>
        <v>9.6000000000000014</v>
      </c>
      <c r="N18" s="43"/>
      <c r="O18" s="44">
        <f>SUM(O19:O28)</f>
        <v>1.72E-2</v>
      </c>
      <c r="P18" s="43"/>
      <c r="Q18" s="45">
        <f>SUM(Q19:Q28)</f>
        <v>0</v>
      </c>
      <c r="AO18" s="46" t="s">
        <v>16</v>
      </c>
      <c r="AQ18" s="47" t="s">
        <v>14</v>
      </c>
      <c r="AR18" s="47" t="s">
        <v>16</v>
      </c>
      <c r="AV18" s="46" t="s">
        <v>32</v>
      </c>
      <c r="BH18" s="48" t="e">
        <f>SUM(BH19:BH28)</f>
        <v>#REF!</v>
      </c>
    </row>
    <row r="19" spans="1:62" s="2" customFormat="1" ht="16.5" customHeight="1" x14ac:dyDescent="0.2">
      <c r="A19" s="10"/>
      <c r="B19" s="11"/>
      <c r="C19" s="50" t="s">
        <v>16</v>
      </c>
      <c r="D19" s="50" t="s">
        <v>35</v>
      </c>
      <c r="E19" s="51" t="s">
        <v>36</v>
      </c>
      <c r="F19" s="52" t="s">
        <v>37</v>
      </c>
      <c r="G19" s="53" t="s">
        <v>38</v>
      </c>
      <c r="H19" s="54">
        <v>40</v>
      </c>
      <c r="I19" s="13"/>
      <c r="J19" s="55" t="s">
        <v>4</v>
      </c>
      <c r="K19" s="56" t="s">
        <v>10</v>
      </c>
      <c r="L19" s="57">
        <v>3.2000000000000001E-2</v>
      </c>
      <c r="M19" s="57">
        <f>L19*H19</f>
        <v>1.28</v>
      </c>
      <c r="N19" s="57">
        <v>1E-4</v>
      </c>
      <c r="O19" s="57">
        <f>N19*H19</f>
        <v>4.0000000000000001E-3</v>
      </c>
      <c r="P19" s="57">
        <v>0</v>
      </c>
      <c r="Q19" s="58">
        <f>P19*H19</f>
        <v>0</v>
      </c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O19" s="59" t="s">
        <v>39</v>
      </c>
      <c r="AQ19" s="59" t="s">
        <v>35</v>
      </c>
      <c r="AR19" s="59" t="s">
        <v>17</v>
      </c>
      <c r="AV19" s="5" t="s">
        <v>32</v>
      </c>
      <c r="BB19" s="60" t="e">
        <f>IF(K19="základní",#REF!,0)</f>
        <v>#REF!</v>
      </c>
      <c r="BC19" s="60">
        <f>IF(K19="snížená",#REF!,0)</f>
        <v>0</v>
      </c>
      <c r="BD19" s="60">
        <f>IF(K19="zákl. přenesená",#REF!,0)</f>
        <v>0</v>
      </c>
      <c r="BE19" s="60">
        <f>IF(K19="sníž. přenesená",#REF!,0)</f>
        <v>0</v>
      </c>
      <c r="BF19" s="60">
        <f>IF(K19="nulová",#REF!,0)</f>
        <v>0</v>
      </c>
      <c r="BG19" s="5" t="s">
        <v>16</v>
      </c>
      <c r="BH19" s="60" t="e">
        <f>ROUND(#REF!*H19,2)</f>
        <v>#REF!</v>
      </c>
      <c r="BI19" s="5" t="s">
        <v>39</v>
      </c>
      <c r="BJ19" s="59" t="s">
        <v>40</v>
      </c>
    </row>
    <row r="20" spans="1:62" s="2" customFormat="1" x14ac:dyDescent="0.2">
      <c r="A20" s="10"/>
      <c r="B20" s="11"/>
      <c r="C20" s="12"/>
      <c r="D20" s="61" t="s">
        <v>41</v>
      </c>
      <c r="E20" s="12"/>
      <c r="F20" s="62" t="s">
        <v>42</v>
      </c>
      <c r="G20" s="12"/>
      <c r="H20" s="12"/>
      <c r="I20" s="13"/>
      <c r="J20" s="63"/>
      <c r="K20" s="64"/>
      <c r="L20" s="18"/>
      <c r="M20" s="18"/>
      <c r="N20" s="18"/>
      <c r="O20" s="18"/>
      <c r="P20" s="18"/>
      <c r="Q20" s="19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Q20" s="5" t="s">
        <v>41</v>
      </c>
      <c r="AR20" s="5" t="s">
        <v>17</v>
      </c>
    </row>
    <row r="21" spans="1:62" s="2" customFormat="1" x14ac:dyDescent="0.2">
      <c r="A21" s="10"/>
      <c r="B21" s="11"/>
      <c r="C21" s="12"/>
      <c r="D21" s="65" t="s">
        <v>43</v>
      </c>
      <c r="E21" s="12"/>
      <c r="F21" s="66" t="s">
        <v>44</v>
      </c>
      <c r="G21" s="12"/>
      <c r="H21" s="12"/>
      <c r="I21" s="13"/>
      <c r="J21" s="63"/>
      <c r="K21" s="64"/>
      <c r="L21" s="18"/>
      <c r="M21" s="18"/>
      <c r="N21" s="18"/>
      <c r="O21" s="18"/>
      <c r="P21" s="18"/>
      <c r="Q21" s="19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Q21" s="5" t="s">
        <v>43</v>
      </c>
      <c r="AR21" s="5" t="s">
        <v>17</v>
      </c>
    </row>
    <row r="22" spans="1:62" s="2" customFormat="1" ht="16.5" customHeight="1" x14ac:dyDescent="0.2">
      <c r="A22" s="10"/>
      <c r="B22" s="11"/>
      <c r="C22" s="50" t="s">
        <v>17</v>
      </c>
      <c r="D22" s="50" t="s">
        <v>35</v>
      </c>
      <c r="E22" s="51" t="s">
        <v>45</v>
      </c>
      <c r="F22" s="52" t="s">
        <v>46</v>
      </c>
      <c r="G22" s="53" t="s">
        <v>47</v>
      </c>
      <c r="H22" s="54">
        <v>400</v>
      </c>
      <c r="I22" s="13"/>
      <c r="J22" s="55" t="s">
        <v>4</v>
      </c>
      <c r="K22" s="56" t="s">
        <v>10</v>
      </c>
      <c r="L22" s="57">
        <v>0.01</v>
      </c>
      <c r="M22" s="57">
        <f>L22*H22</f>
        <v>4</v>
      </c>
      <c r="N22" s="57">
        <v>0</v>
      </c>
      <c r="O22" s="57">
        <f>N22*H22</f>
        <v>0</v>
      </c>
      <c r="P22" s="57">
        <v>0</v>
      </c>
      <c r="Q22" s="58">
        <f>P22*H22</f>
        <v>0</v>
      </c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O22" s="59" t="s">
        <v>48</v>
      </c>
      <c r="AQ22" s="59" t="s">
        <v>35</v>
      </c>
      <c r="AR22" s="59" t="s">
        <v>17</v>
      </c>
      <c r="AV22" s="5" t="s">
        <v>32</v>
      </c>
      <c r="BB22" s="60" t="e">
        <f>IF(K22="základní",#REF!,0)</f>
        <v>#REF!</v>
      </c>
      <c r="BC22" s="60">
        <f>IF(K22="snížená",#REF!,0)</f>
        <v>0</v>
      </c>
      <c r="BD22" s="60">
        <f>IF(K22="zákl. přenesená",#REF!,0)</f>
        <v>0</v>
      </c>
      <c r="BE22" s="60">
        <f>IF(K22="sníž. přenesená",#REF!,0)</f>
        <v>0</v>
      </c>
      <c r="BF22" s="60">
        <f>IF(K22="nulová",#REF!,0)</f>
        <v>0</v>
      </c>
      <c r="BG22" s="5" t="s">
        <v>16</v>
      </c>
      <c r="BH22" s="60" t="e">
        <f>ROUND(#REF!*H22,2)</f>
        <v>#REF!</v>
      </c>
      <c r="BI22" s="5" t="s">
        <v>48</v>
      </c>
      <c r="BJ22" s="59" t="s">
        <v>49</v>
      </c>
    </row>
    <row r="23" spans="1:62" s="2" customFormat="1" x14ac:dyDescent="0.2">
      <c r="A23" s="10"/>
      <c r="B23" s="11"/>
      <c r="C23" s="12"/>
      <c r="D23" s="61" t="s">
        <v>41</v>
      </c>
      <c r="E23" s="12"/>
      <c r="F23" s="62" t="s">
        <v>50</v>
      </c>
      <c r="G23" s="12"/>
      <c r="H23" s="12"/>
      <c r="I23" s="13"/>
      <c r="J23" s="63"/>
      <c r="K23" s="64"/>
      <c r="L23" s="18"/>
      <c r="M23" s="18"/>
      <c r="N23" s="18"/>
      <c r="O23" s="18"/>
      <c r="P23" s="18"/>
      <c r="Q23" s="19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Q23" s="5" t="s">
        <v>41</v>
      </c>
      <c r="AR23" s="5" t="s">
        <v>17</v>
      </c>
    </row>
    <row r="24" spans="1:62" s="2" customFormat="1" x14ac:dyDescent="0.2">
      <c r="A24" s="10"/>
      <c r="B24" s="11"/>
      <c r="C24" s="12"/>
      <c r="D24" s="65" t="s">
        <v>43</v>
      </c>
      <c r="E24" s="12"/>
      <c r="F24" s="66" t="s">
        <v>51</v>
      </c>
      <c r="G24" s="12"/>
      <c r="H24" s="12"/>
      <c r="I24" s="13"/>
      <c r="J24" s="63"/>
      <c r="K24" s="64"/>
      <c r="L24" s="18"/>
      <c r="M24" s="18"/>
      <c r="N24" s="18"/>
      <c r="O24" s="18"/>
      <c r="P24" s="18"/>
      <c r="Q24" s="19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Q24" s="5" t="s">
        <v>43</v>
      </c>
      <c r="AR24" s="5" t="s">
        <v>17</v>
      </c>
    </row>
    <row r="25" spans="1:62" s="2" customFormat="1" ht="16.5" customHeight="1" x14ac:dyDescent="0.2">
      <c r="A25" s="10"/>
      <c r="B25" s="11"/>
      <c r="C25" s="50" t="s">
        <v>52</v>
      </c>
      <c r="D25" s="50" t="s">
        <v>35</v>
      </c>
      <c r="E25" s="51" t="s">
        <v>53</v>
      </c>
      <c r="F25" s="52" t="s">
        <v>54</v>
      </c>
      <c r="G25" s="53" t="s">
        <v>38</v>
      </c>
      <c r="H25" s="54">
        <v>40</v>
      </c>
      <c r="I25" s="13"/>
      <c r="J25" s="55" t="s">
        <v>4</v>
      </c>
      <c r="K25" s="56" t="s">
        <v>10</v>
      </c>
      <c r="L25" s="57">
        <v>0.108</v>
      </c>
      <c r="M25" s="57">
        <f>L25*H25</f>
        <v>4.32</v>
      </c>
      <c r="N25" s="57">
        <v>3.3E-4</v>
      </c>
      <c r="O25" s="57">
        <f>N25*H25</f>
        <v>1.32E-2</v>
      </c>
      <c r="P25" s="57">
        <v>0</v>
      </c>
      <c r="Q25" s="58">
        <f>P25*H25</f>
        <v>0</v>
      </c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O25" s="59" t="s">
        <v>39</v>
      </c>
      <c r="AQ25" s="59" t="s">
        <v>35</v>
      </c>
      <c r="AR25" s="59" t="s">
        <v>17</v>
      </c>
      <c r="AV25" s="5" t="s">
        <v>32</v>
      </c>
      <c r="BB25" s="60" t="e">
        <f>IF(K25="základní",#REF!,0)</f>
        <v>#REF!</v>
      </c>
      <c r="BC25" s="60">
        <f>IF(K25="snížená",#REF!,0)</f>
        <v>0</v>
      </c>
      <c r="BD25" s="60">
        <f>IF(K25="zákl. přenesená",#REF!,0)</f>
        <v>0</v>
      </c>
      <c r="BE25" s="60">
        <f>IF(K25="sníž. přenesená",#REF!,0)</f>
        <v>0</v>
      </c>
      <c r="BF25" s="60">
        <f>IF(K25="nulová",#REF!,0)</f>
        <v>0</v>
      </c>
      <c r="BG25" s="5" t="s">
        <v>16</v>
      </c>
      <c r="BH25" s="60" t="e">
        <f>ROUND(#REF!*H25,2)</f>
        <v>#REF!</v>
      </c>
      <c r="BI25" s="5" t="s">
        <v>39</v>
      </c>
      <c r="BJ25" s="59" t="s">
        <v>55</v>
      </c>
    </row>
    <row r="26" spans="1:62" s="2" customFormat="1" x14ac:dyDescent="0.2">
      <c r="A26" s="10"/>
      <c r="B26" s="11"/>
      <c r="C26" s="12"/>
      <c r="D26" s="61" t="s">
        <v>41</v>
      </c>
      <c r="E26" s="12"/>
      <c r="F26" s="62" t="s">
        <v>56</v>
      </c>
      <c r="G26" s="12"/>
      <c r="H26" s="12"/>
      <c r="I26" s="13"/>
      <c r="J26" s="63"/>
      <c r="K26" s="64"/>
      <c r="L26" s="18"/>
      <c r="M26" s="18"/>
      <c r="N26" s="18"/>
      <c r="O26" s="18"/>
      <c r="P26" s="18"/>
      <c r="Q26" s="19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Q26" s="5" t="s">
        <v>41</v>
      </c>
      <c r="AR26" s="5" t="s">
        <v>17</v>
      </c>
    </row>
    <row r="27" spans="1:62" s="2" customFormat="1" x14ac:dyDescent="0.2">
      <c r="A27" s="10"/>
      <c r="B27" s="11"/>
      <c r="C27" s="12"/>
      <c r="D27" s="65" t="s">
        <v>43</v>
      </c>
      <c r="E27" s="12"/>
      <c r="F27" s="66" t="s">
        <v>57</v>
      </c>
      <c r="G27" s="12"/>
      <c r="H27" s="12"/>
      <c r="I27" s="13"/>
      <c r="J27" s="63"/>
      <c r="K27" s="64"/>
      <c r="L27" s="18"/>
      <c r="M27" s="18"/>
      <c r="N27" s="18"/>
      <c r="O27" s="18"/>
      <c r="P27" s="18"/>
      <c r="Q27" s="19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Q27" s="5" t="s">
        <v>43</v>
      </c>
      <c r="AR27" s="5" t="s">
        <v>17</v>
      </c>
    </row>
    <row r="28" spans="1:62" s="2" customFormat="1" ht="19.5" x14ac:dyDescent="0.2">
      <c r="A28" s="10"/>
      <c r="B28" s="11"/>
      <c r="C28" s="12"/>
      <c r="D28" s="61" t="s">
        <v>58</v>
      </c>
      <c r="E28" s="12"/>
      <c r="F28" s="67" t="s">
        <v>59</v>
      </c>
      <c r="G28" s="12"/>
      <c r="H28" s="12"/>
      <c r="I28" s="13"/>
      <c r="J28" s="63"/>
      <c r="K28" s="64"/>
      <c r="L28" s="18"/>
      <c r="M28" s="18"/>
      <c r="N28" s="18"/>
      <c r="O28" s="18"/>
      <c r="P28" s="18"/>
      <c r="Q28" s="19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Q28" s="5" t="s">
        <v>58</v>
      </c>
      <c r="AR28" s="5" t="s">
        <v>17</v>
      </c>
    </row>
    <row r="29" spans="1:62" s="4" customFormat="1" ht="22.9" customHeight="1" x14ac:dyDescent="0.2">
      <c r="B29" s="37"/>
      <c r="C29" s="38"/>
      <c r="D29" s="39" t="s">
        <v>14</v>
      </c>
      <c r="E29" s="49" t="s">
        <v>60</v>
      </c>
      <c r="F29" s="49" t="s">
        <v>61</v>
      </c>
      <c r="G29" s="38"/>
      <c r="H29" s="38"/>
      <c r="I29" s="41"/>
      <c r="J29" s="42"/>
      <c r="K29" s="43"/>
      <c r="L29" s="43"/>
      <c r="M29" s="44">
        <f>SUM(M30:M92)</f>
        <v>4434.43</v>
      </c>
      <c r="N29" s="43"/>
      <c r="O29" s="44">
        <f>SUM(O30:O92)</f>
        <v>3.3911169999999995</v>
      </c>
      <c r="P29" s="43"/>
      <c r="Q29" s="45">
        <f>SUM(Q30:Q92)</f>
        <v>0</v>
      </c>
      <c r="AO29" s="46" t="s">
        <v>16</v>
      </c>
      <c r="AQ29" s="47" t="s">
        <v>14</v>
      </c>
      <c r="AR29" s="47" t="s">
        <v>16</v>
      </c>
      <c r="AV29" s="46" t="s">
        <v>32</v>
      </c>
      <c r="BH29" s="48" t="e">
        <f>SUM(BH30:BH92)</f>
        <v>#REF!</v>
      </c>
    </row>
    <row r="30" spans="1:62" s="2" customFormat="1" ht="21.75" customHeight="1" x14ac:dyDescent="0.2">
      <c r="A30" s="10"/>
      <c r="B30" s="11"/>
      <c r="C30" s="50" t="s">
        <v>48</v>
      </c>
      <c r="D30" s="50" t="s">
        <v>35</v>
      </c>
      <c r="E30" s="51" t="s">
        <v>62</v>
      </c>
      <c r="F30" s="52" t="s">
        <v>63</v>
      </c>
      <c r="G30" s="53" t="s">
        <v>38</v>
      </c>
      <c r="H30" s="54">
        <v>600</v>
      </c>
      <c r="I30" s="13"/>
      <c r="J30" s="55" t="s">
        <v>4</v>
      </c>
      <c r="K30" s="56" t="s">
        <v>10</v>
      </c>
      <c r="L30" s="57">
        <v>0.14000000000000001</v>
      </c>
      <c r="M30" s="57">
        <f>L30*H30</f>
        <v>84.000000000000014</v>
      </c>
      <c r="N30" s="57">
        <v>0</v>
      </c>
      <c r="O30" s="57">
        <f>N30*H30</f>
        <v>0</v>
      </c>
      <c r="P30" s="57">
        <v>0</v>
      </c>
      <c r="Q30" s="58">
        <f>P30*H30</f>
        <v>0</v>
      </c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O30" s="59" t="s">
        <v>48</v>
      </c>
      <c r="AQ30" s="59" t="s">
        <v>35</v>
      </c>
      <c r="AR30" s="59" t="s">
        <v>17</v>
      </c>
      <c r="AV30" s="5" t="s">
        <v>32</v>
      </c>
      <c r="BB30" s="60" t="e">
        <f>IF(K30="základní",#REF!,0)</f>
        <v>#REF!</v>
      </c>
      <c r="BC30" s="60">
        <f>IF(K30="snížená",#REF!,0)</f>
        <v>0</v>
      </c>
      <c r="BD30" s="60">
        <f>IF(K30="zákl. přenesená",#REF!,0)</f>
        <v>0</v>
      </c>
      <c r="BE30" s="60">
        <f>IF(K30="sníž. přenesená",#REF!,0)</f>
        <v>0</v>
      </c>
      <c r="BF30" s="60">
        <f>IF(K30="nulová",#REF!,0)</f>
        <v>0</v>
      </c>
      <c r="BG30" s="5" t="s">
        <v>16</v>
      </c>
      <c r="BH30" s="60" t="e">
        <f>ROUND(#REF!*H30,2)</f>
        <v>#REF!</v>
      </c>
      <c r="BI30" s="5" t="s">
        <v>48</v>
      </c>
      <c r="BJ30" s="59" t="s">
        <v>64</v>
      </c>
    </row>
    <row r="31" spans="1:62" s="2" customFormat="1" ht="19.5" x14ac:dyDescent="0.2">
      <c r="A31" s="10"/>
      <c r="B31" s="11"/>
      <c r="C31" s="12"/>
      <c r="D31" s="61" t="s">
        <v>41</v>
      </c>
      <c r="E31" s="12"/>
      <c r="F31" s="62" t="s">
        <v>65</v>
      </c>
      <c r="G31" s="12"/>
      <c r="H31" s="12"/>
      <c r="I31" s="13"/>
      <c r="J31" s="63"/>
      <c r="K31" s="64"/>
      <c r="L31" s="18"/>
      <c r="M31" s="18"/>
      <c r="N31" s="18"/>
      <c r="O31" s="18"/>
      <c r="P31" s="18"/>
      <c r="Q31" s="19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Q31" s="5" t="s">
        <v>41</v>
      </c>
      <c r="AR31" s="5" t="s">
        <v>17</v>
      </c>
    </row>
    <row r="32" spans="1:62" s="2" customFormat="1" x14ac:dyDescent="0.2">
      <c r="A32" s="10"/>
      <c r="B32" s="11"/>
      <c r="C32" s="12"/>
      <c r="D32" s="65" t="s">
        <v>43</v>
      </c>
      <c r="E32" s="12"/>
      <c r="F32" s="66" t="s">
        <v>66</v>
      </c>
      <c r="G32" s="12"/>
      <c r="H32" s="12"/>
      <c r="I32" s="13"/>
      <c r="J32" s="63"/>
      <c r="K32" s="64"/>
      <c r="L32" s="18"/>
      <c r="M32" s="18"/>
      <c r="N32" s="18"/>
      <c r="O32" s="18"/>
      <c r="P32" s="18"/>
      <c r="Q32" s="19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Q32" s="5" t="s">
        <v>43</v>
      </c>
      <c r="AR32" s="5" t="s">
        <v>17</v>
      </c>
    </row>
    <row r="33" spans="1:62" s="2" customFormat="1" ht="24.2" customHeight="1" x14ac:dyDescent="0.2">
      <c r="A33" s="10"/>
      <c r="B33" s="11"/>
      <c r="C33" s="50" t="s">
        <v>67</v>
      </c>
      <c r="D33" s="50" t="s">
        <v>35</v>
      </c>
      <c r="E33" s="51" t="s">
        <v>68</v>
      </c>
      <c r="F33" s="52" t="s">
        <v>69</v>
      </c>
      <c r="G33" s="53" t="s">
        <v>38</v>
      </c>
      <c r="H33" s="54">
        <v>1800</v>
      </c>
      <c r="I33" s="13"/>
      <c r="J33" s="55" t="s">
        <v>4</v>
      </c>
      <c r="K33" s="56" t="s">
        <v>10</v>
      </c>
      <c r="L33" s="57">
        <v>0</v>
      </c>
      <c r="M33" s="57">
        <f>L33*H33</f>
        <v>0</v>
      </c>
      <c r="N33" s="57">
        <v>0</v>
      </c>
      <c r="O33" s="57">
        <f>N33*H33</f>
        <v>0</v>
      </c>
      <c r="P33" s="57">
        <v>0</v>
      </c>
      <c r="Q33" s="58">
        <f>P33*H33</f>
        <v>0</v>
      </c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O33" s="59" t="s">
        <v>48</v>
      </c>
      <c r="AQ33" s="59" t="s">
        <v>35</v>
      </c>
      <c r="AR33" s="59" t="s">
        <v>17</v>
      </c>
      <c r="AV33" s="5" t="s">
        <v>32</v>
      </c>
      <c r="BB33" s="60" t="e">
        <f>IF(K33="základní",#REF!,0)</f>
        <v>#REF!</v>
      </c>
      <c r="BC33" s="60">
        <f>IF(K33="snížená",#REF!,0)</f>
        <v>0</v>
      </c>
      <c r="BD33" s="60">
        <f>IF(K33="zákl. přenesená",#REF!,0)</f>
        <v>0</v>
      </c>
      <c r="BE33" s="60">
        <f>IF(K33="sníž. přenesená",#REF!,0)</f>
        <v>0</v>
      </c>
      <c r="BF33" s="60">
        <f>IF(K33="nulová",#REF!,0)</f>
        <v>0</v>
      </c>
      <c r="BG33" s="5" t="s">
        <v>16</v>
      </c>
      <c r="BH33" s="60" t="e">
        <f>ROUND(#REF!*H33,2)</f>
        <v>#REF!</v>
      </c>
      <c r="BI33" s="5" t="s">
        <v>48</v>
      </c>
      <c r="BJ33" s="59" t="s">
        <v>70</v>
      </c>
    </row>
    <row r="34" spans="1:62" s="2" customFormat="1" ht="19.5" x14ac:dyDescent="0.2">
      <c r="A34" s="10"/>
      <c r="B34" s="11"/>
      <c r="C34" s="12"/>
      <c r="D34" s="61" t="s">
        <v>41</v>
      </c>
      <c r="E34" s="12"/>
      <c r="F34" s="62" t="s">
        <v>71</v>
      </c>
      <c r="G34" s="12"/>
      <c r="H34" s="12"/>
      <c r="I34" s="13"/>
      <c r="J34" s="63"/>
      <c r="K34" s="64"/>
      <c r="L34" s="18"/>
      <c r="M34" s="18"/>
      <c r="N34" s="18"/>
      <c r="O34" s="18"/>
      <c r="P34" s="18"/>
      <c r="Q34" s="19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Q34" s="5" t="s">
        <v>41</v>
      </c>
      <c r="AR34" s="5" t="s">
        <v>17</v>
      </c>
    </row>
    <row r="35" spans="1:62" s="2" customFormat="1" x14ac:dyDescent="0.2">
      <c r="A35" s="10"/>
      <c r="B35" s="11"/>
      <c r="C35" s="12"/>
      <c r="D35" s="65" t="s">
        <v>43</v>
      </c>
      <c r="E35" s="12"/>
      <c r="F35" s="66" t="s">
        <v>72</v>
      </c>
      <c r="G35" s="12"/>
      <c r="H35" s="12"/>
      <c r="I35" s="13"/>
      <c r="J35" s="63"/>
      <c r="K35" s="64"/>
      <c r="L35" s="18"/>
      <c r="M35" s="18"/>
      <c r="N35" s="18"/>
      <c r="O35" s="18"/>
      <c r="P35" s="18"/>
      <c r="Q35" s="19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Q35" s="5" t="s">
        <v>43</v>
      </c>
      <c r="AR35" s="5" t="s">
        <v>17</v>
      </c>
    </row>
    <row r="36" spans="1:62" s="2" customFormat="1" ht="24.2" customHeight="1" x14ac:dyDescent="0.2">
      <c r="A36" s="10"/>
      <c r="B36" s="11"/>
      <c r="C36" s="50" t="s">
        <v>33</v>
      </c>
      <c r="D36" s="50" t="s">
        <v>35</v>
      </c>
      <c r="E36" s="51" t="s">
        <v>73</v>
      </c>
      <c r="F36" s="52" t="s">
        <v>74</v>
      </c>
      <c r="G36" s="53" t="s">
        <v>38</v>
      </c>
      <c r="H36" s="54">
        <v>600</v>
      </c>
      <c r="I36" s="13"/>
      <c r="J36" s="55" t="s">
        <v>4</v>
      </c>
      <c r="K36" s="56" t="s">
        <v>10</v>
      </c>
      <c r="L36" s="57">
        <v>8.6999999999999994E-2</v>
      </c>
      <c r="M36" s="57">
        <f>L36*H36</f>
        <v>52.199999999999996</v>
      </c>
      <c r="N36" s="57">
        <v>0</v>
      </c>
      <c r="O36" s="57">
        <f>N36*H36</f>
        <v>0</v>
      </c>
      <c r="P36" s="57">
        <v>0</v>
      </c>
      <c r="Q36" s="58">
        <f>P36*H36</f>
        <v>0</v>
      </c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O36" s="59" t="s">
        <v>48</v>
      </c>
      <c r="AQ36" s="59" t="s">
        <v>35</v>
      </c>
      <c r="AR36" s="59" t="s">
        <v>17</v>
      </c>
      <c r="AV36" s="5" t="s">
        <v>32</v>
      </c>
      <c r="BB36" s="60" t="e">
        <f>IF(K36="základní",#REF!,0)</f>
        <v>#REF!</v>
      </c>
      <c r="BC36" s="60">
        <f>IF(K36="snížená",#REF!,0)</f>
        <v>0</v>
      </c>
      <c r="BD36" s="60">
        <f>IF(K36="zákl. přenesená",#REF!,0)</f>
        <v>0</v>
      </c>
      <c r="BE36" s="60">
        <f>IF(K36="sníž. přenesená",#REF!,0)</f>
        <v>0</v>
      </c>
      <c r="BF36" s="60">
        <f>IF(K36="nulová",#REF!,0)</f>
        <v>0</v>
      </c>
      <c r="BG36" s="5" t="s">
        <v>16</v>
      </c>
      <c r="BH36" s="60" t="e">
        <f>ROUND(#REF!*H36,2)</f>
        <v>#REF!</v>
      </c>
      <c r="BI36" s="5" t="s">
        <v>48</v>
      </c>
      <c r="BJ36" s="59" t="s">
        <v>75</v>
      </c>
    </row>
    <row r="37" spans="1:62" s="2" customFormat="1" ht="19.5" x14ac:dyDescent="0.2">
      <c r="A37" s="10"/>
      <c r="B37" s="11"/>
      <c r="C37" s="12"/>
      <c r="D37" s="61" t="s">
        <v>41</v>
      </c>
      <c r="E37" s="12"/>
      <c r="F37" s="62" t="s">
        <v>76</v>
      </c>
      <c r="G37" s="12"/>
      <c r="H37" s="12"/>
      <c r="I37" s="13"/>
      <c r="J37" s="63"/>
      <c r="K37" s="64"/>
      <c r="L37" s="18"/>
      <c r="M37" s="18"/>
      <c r="N37" s="18"/>
      <c r="O37" s="18"/>
      <c r="P37" s="18"/>
      <c r="Q37" s="19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Q37" s="5" t="s">
        <v>41</v>
      </c>
      <c r="AR37" s="5" t="s">
        <v>17</v>
      </c>
    </row>
    <row r="38" spans="1:62" s="2" customFormat="1" x14ac:dyDescent="0.2">
      <c r="A38" s="10"/>
      <c r="B38" s="11"/>
      <c r="C38" s="12"/>
      <c r="D38" s="65" t="s">
        <v>43</v>
      </c>
      <c r="E38" s="12"/>
      <c r="F38" s="66" t="s">
        <v>77</v>
      </c>
      <c r="G38" s="12"/>
      <c r="H38" s="12"/>
      <c r="I38" s="13"/>
      <c r="J38" s="63"/>
      <c r="K38" s="64"/>
      <c r="L38" s="18"/>
      <c r="M38" s="18"/>
      <c r="N38" s="18"/>
      <c r="O38" s="18"/>
      <c r="P38" s="18"/>
      <c r="Q38" s="19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Q38" s="5" t="s">
        <v>43</v>
      </c>
      <c r="AR38" s="5" t="s">
        <v>17</v>
      </c>
    </row>
    <row r="39" spans="1:62" s="2" customFormat="1" ht="16.5" customHeight="1" x14ac:dyDescent="0.2">
      <c r="A39" s="10"/>
      <c r="B39" s="11"/>
      <c r="C39" s="50" t="s">
        <v>78</v>
      </c>
      <c r="D39" s="50" t="s">
        <v>35</v>
      </c>
      <c r="E39" s="51" t="s">
        <v>79</v>
      </c>
      <c r="F39" s="52" t="s">
        <v>80</v>
      </c>
      <c r="G39" s="53" t="s">
        <v>38</v>
      </c>
      <c r="H39" s="54">
        <v>700</v>
      </c>
      <c r="I39" s="13"/>
      <c r="J39" s="55" t="s">
        <v>4</v>
      </c>
      <c r="K39" s="56" t="s">
        <v>10</v>
      </c>
      <c r="L39" s="57">
        <v>6.0999999999999999E-2</v>
      </c>
      <c r="M39" s="57">
        <f>L39*H39</f>
        <v>42.699999999999996</v>
      </c>
      <c r="N39" s="57">
        <v>0</v>
      </c>
      <c r="O39" s="57">
        <f>N39*H39</f>
        <v>0</v>
      </c>
      <c r="P39" s="57">
        <v>0</v>
      </c>
      <c r="Q39" s="58">
        <f>P39*H39</f>
        <v>0</v>
      </c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O39" s="59" t="s">
        <v>48</v>
      </c>
      <c r="AQ39" s="59" t="s">
        <v>35</v>
      </c>
      <c r="AR39" s="59" t="s">
        <v>17</v>
      </c>
      <c r="AV39" s="5" t="s">
        <v>32</v>
      </c>
      <c r="BB39" s="60" t="e">
        <f>IF(K39="základní",#REF!,0)</f>
        <v>#REF!</v>
      </c>
      <c r="BC39" s="60">
        <f>IF(K39="snížená",#REF!,0)</f>
        <v>0</v>
      </c>
      <c r="BD39" s="60">
        <f>IF(K39="zákl. přenesená",#REF!,0)</f>
        <v>0</v>
      </c>
      <c r="BE39" s="60">
        <f>IF(K39="sníž. přenesená",#REF!,0)</f>
        <v>0</v>
      </c>
      <c r="BF39" s="60">
        <f>IF(K39="nulová",#REF!,0)</f>
        <v>0</v>
      </c>
      <c r="BG39" s="5" t="s">
        <v>16</v>
      </c>
      <c r="BH39" s="60" t="e">
        <f>ROUND(#REF!*H39,2)</f>
        <v>#REF!</v>
      </c>
      <c r="BI39" s="5" t="s">
        <v>48</v>
      </c>
      <c r="BJ39" s="59" t="s">
        <v>81</v>
      </c>
    </row>
    <row r="40" spans="1:62" s="2" customFormat="1" x14ac:dyDescent="0.2">
      <c r="A40" s="10"/>
      <c r="B40" s="11"/>
      <c r="C40" s="12"/>
      <c r="D40" s="61" t="s">
        <v>41</v>
      </c>
      <c r="E40" s="12"/>
      <c r="F40" s="62" t="s">
        <v>82</v>
      </c>
      <c r="G40" s="12"/>
      <c r="H40" s="12"/>
      <c r="I40" s="13"/>
      <c r="J40" s="63"/>
      <c r="K40" s="64"/>
      <c r="L40" s="18"/>
      <c r="M40" s="18"/>
      <c r="N40" s="18"/>
      <c r="O40" s="18"/>
      <c r="P40" s="18"/>
      <c r="Q40" s="19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Q40" s="5" t="s">
        <v>41</v>
      </c>
      <c r="AR40" s="5" t="s">
        <v>17</v>
      </c>
    </row>
    <row r="41" spans="1:62" s="2" customFormat="1" x14ac:dyDescent="0.2">
      <c r="A41" s="10"/>
      <c r="B41" s="11"/>
      <c r="C41" s="12"/>
      <c r="D41" s="65" t="s">
        <v>43</v>
      </c>
      <c r="E41" s="12"/>
      <c r="F41" s="66" t="s">
        <v>83</v>
      </c>
      <c r="G41" s="12"/>
      <c r="H41" s="12"/>
      <c r="I41" s="13"/>
      <c r="J41" s="63"/>
      <c r="K41" s="64"/>
      <c r="L41" s="18"/>
      <c r="M41" s="18"/>
      <c r="N41" s="18"/>
      <c r="O41" s="18"/>
      <c r="P41" s="18"/>
      <c r="Q41" s="19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Q41" s="5" t="s">
        <v>43</v>
      </c>
      <c r="AR41" s="5" t="s">
        <v>17</v>
      </c>
    </row>
    <row r="42" spans="1:62" s="2" customFormat="1" ht="16.5" customHeight="1" x14ac:dyDescent="0.2">
      <c r="A42" s="10"/>
      <c r="B42" s="11"/>
      <c r="C42" s="50" t="s">
        <v>84</v>
      </c>
      <c r="D42" s="50" t="s">
        <v>35</v>
      </c>
      <c r="E42" s="51" t="s">
        <v>85</v>
      </c>
      <c r="F42" s="52" t="s">
        <v>86</v>
      </c>
      <c r="G42" s="53" t="s">
        <v>38</v>
      </c>
      <c r="H42" s="54">
        <v>2100</v>
      </c>
      <c r="I42" s="13"/>
      <c r="J42" s="55" t="s">
        <v>4</v>
      </c>
      <c r="K42" s="56" t="s">
        <v>10</v>
      </c>
      <c r="L42" s="57">
        <v>0</v>
      </c>
      <c r="M42" s="57">
        <f>L42*H42</f>
        <v>0</v>
      </c>
      <c r="N42" s="57">
        <v>0</v>
      </c>
      <c r="O42" s="57">
        <f>N42*H42</f>
        <v>0</v>
      </c>
      <c r="P42" s="57">
        <v>0</v>
      </c>
      <c r="Q42" s="58">
        <f>P42*H42</f>
        <v>0</v>
      </c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O42" s="59" t="s">
        <v>48</v>
      </c>
      <c r="AQ42" s="59" t="s">
        <v>35</v>
      </c>
      <c r="AR42" s="59" t="s">
        <v>17</v>
      </c>
      <c r="AV42" s="5" t="s">
        <v>32</v>
      </c>
      <c r="BB42" s="60" t="e">
        <f>IF(K42="základní",#REF!,0)</f>
        <v>#REF!</v>
      </c>
      <c r="BC42" s="60">
        <f>IF(K42="snížená",#REF!,0)</f>
        <v>0</v>
      </c>
      <c r="BD42" s="60">
        <f>IF(K42="zákl. přenesená",#REF!,0)</f>
        <v>0</v>
      </c>
      <c r="BE42" s="60">
        <f>IF(K42="sníž. přenesená",#REF!,0)</f>
        <v>0</v>
      </c>
      <c r="BF42" s="60">
        <f>IF(K42="nulová",#REF!,0)</f>
        <v>0</v>
      </c>
      <c r="BG42" s="5" t="s">
        <v>16</v>
      </c>
      <c r="BH42" s="60" t="e">
        <f>ROUND(#REF!*H42,2)</f>
        <v>#REF!</v>
      </c>
      <c r="BI42" s="5" t="s">
        <v>48</v>
      </c>
      <c r="BJ42" s="59" t="s">
        <v>87</v>
      </c>
    </row>
    <row r="43" spans="1:62" s="2" customFormat="1" x14ac:dyDescent="0.2">
      <c r="A43" s="10"/>
      <c r="B43" s="11"/>
      <c r="C43" s="12"/>
      <c r="D43" s="61" t="s">
        <v>41</v>
      </c>
      <c r="E43" s="12"/>
      <c r="F43" s="62" t="s">
        <v>88</v>
      </c>
      <c r="G43" s="12"/>
      <c r="H43" s="12"/>
      <c r="I43" s="13"/>
      <c r="J43" s="63"/>
      <c r="K43" s="64"/>
      <c r="L43" s="18"/>
      <c r="M43" s="18"/>
      <c r="N43" s="18"/>
      <c r="O43" s="18"/>
      <c r="P43" s="18"/>
      <c r="Q43" s="19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Q43" s="5" t="s">
        <v>41</v>
      </c>
      <c r="AR43" s="5" t="s">
        <v>17</v>
      </c>
    </row>
    <row r="44" spans="1:62" s="2" customFormat="1" x14ac:dyDescent="0.2">
      <c r="A44" s="10"/>
      <c r="B44" s="11"/>
      <c r="C44" s="12"/>
      <c r="D44" s="65" t="s">
        <v>43</v>
      </c>
      <c r="E44" s="12"/>
      <c r="F44" s="66" t="s">
        <v>89</v>
      </c>
      <c r="G44" s="12"/>
      <c r="H44" s="12"/>
      <c r="I44" s="13"/>
      <c r="J44" s="63"/>
      <c r="K44" s="64"/>
      <c r="L44" s="18"/>
      <c r="M44" s="18"/>
      <c r="N44" s="18"/>
      <c r="O44" s="18"/>
      <c r="P44" s="18"/>
      <c r="Q44" s="19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Q44" s="5" t="s">
        <v>43</v>
      </c>
      <c r="AR44" s="5" t="s">
        <v>17</v>
      </c>
    </row>
    <row r="45" spans="1:62" s="2" customFormat="1" ht="16.5" customHeight="1" x14ac:dyDescent="0.2">
      <c r="A45" s="10"/>
      <c r="B45" s="11"/>
      <c r="C45" s="50" t="s">
        <v>60</v>
      </c>
      <c r="D45" s="50" t="s">
        <v>35</v>
      </c>
      <c r="E45" s="51" t="s">
        <v>90</v>
      </c>
      <c r="F45" s="52" t="s">
        <v>91</v>
      </c>
      <c r="G45" s="53" t="s">
        <v>38</v>
      </c>
      <c r="H45" s="54">
        <v>700</v>
      </c>
      <c r="I45" s="13"/>
      <c r="J45" s="55" t="s">
        <v>4</v>
      </c>
      <c r="K45" s="56" t="s">
        <v>10</v>
      </c>
      <c r="L45" s="57">
        <v>4.1000000000000002E-2</v>
      </c>
      <c r="M45" s="57">
        <f>L45*H45</f>
        <v>28.700000000000003</v>
      </c>
      <c r="N45" s="57">
        <v>0</v>
      </c>
      <c r="O45" s="57">
        <f>N45*H45</f>
        <v>0</v>
      </c>
      <c r="P45" s="57">
        <v>0</v>
      </c>
      <c r="Q45" s="58">
        <f>P45*H45</f>
        <v>0</v>
      </c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O45" s="59" t="s">
        <v>48</v>
      </c>
      <c r="AQ45" s="59" t="s">
        <v>35</v>
      </c>
      <c r="AR45" s="59" t="s">
        <v>17</v>
      </c>
      <c r="AV45" s="5" t="s">
        <v>32</v>
      </c>
      <c r="BB45" s="60" t="e">
        <f>IF(K45="základní",#REF!,0)</f>
        <v>#REF!</v>
      </c>
      <c r="BC45" s="60">
        <f>IF(K45="snížená",#REF!,0)</f>
        <v>0</v>
      </c>
      <c r="BD45" s="60">
        <f>IF(K45="zákl. přenesená",#REF!,0)</f>
        <v>0</v>
      </c>
      <c r="BE45" s="60">
        <f>IF(K45="sníž. přenesená",#REF!,0)</f>
        <v>0</v>
      </c>
      <c r="BF45" s="60">
        <f>IF(K45="nulová",#REF!,0)</f>
        <v>0</v>
      </c>
      <c r="BG45" s="5" t="s">
        <v>16</v>
      </c>
      <c r="BH45" s="60" t="e">
        <f>ROUND(#REF!*H45,2)</f>
        <v>#REF!</v>
      </c>
      <c r="BI45" s="5" t="s">
        <v>48</v>
      </c>
      <c r="BJ45" s="59" t="s">
        <v>92</v>
      </c>
    </row>
    <row r="46" spans="1:62" s="2" customFormat="1" x14ac:dyDescent="0.2">
      <c r="A46" s="10"/>
      <c r="B46" s="11"/>
      <c r="C46" s="12"/>
      <c r="D46" s="61" t="s">
        <v>41</v>
      </c>
      <c r="E46" s="12"/>
      <c r="F46" s="62" t="s">
        <v>93</v>
      </c>
      <c r="G46" s="12"/>
      <c r="H46" s="12"/>
      <c r="I46" s="13"/>
      <c r="J46" s="63"/>
      <c r="K46" s="64"/>
      <c r="L46" s="18"/>
      <c r="M46" s="18"/>
      <c r="N46" s="18"/>
      <c r="O46" s="18"/>
      <c r="P46" s="18"/>
      <c r="Q46" s="19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Q46" s="5" t="s">
        <v>41</v>
      </c>
      <c r="AR46" s="5" t="s">
        <v>17</v>
      </c>
    </row>
    <row r="47" spans="1:62" s="2" customFormat="1" x14ac:dyDescent="0.2">
      <c r="A47" s="10"/>
      <c r="B47" s="11"/>
      <c r="C47" s="12"/>
      <c r="D47" s="65" t="s">
        <v>43</v>
      </c>
      <c r="E47" s="12"/>
      <c r="F47" s="66" t="s">
        <v>94</v>
      </c>
      <c r="G47" s="12"/>
      <c r="H47" s="12"/>
      <c r="I47" s="13"/>
      <c r="J47" s="63"/>
      <c r="K47" s="64"/>
      <c r="L47" s="18"/>
      <c r="M47" s="18"/>
      <c r="N47" s="18"/>
      <c r="O47" s="18"/>
      <c r="P47" s="18"/>
      <c r="Q47" s="19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Q47" s="5" t="s">
        <v>43</v>
      </c>
      <c r="AR47" s="5" t="s">
        <v>17</v>
      </c>
    </row>
    <row r="48" spans="1:62" s="2" customFormat="1" ht="16.5" customHeight="1" x14ac:dyDescent="0.2">
      <c r="A48" s="10"/>
      <c r="B48" s="11"/>
      <c r="C48" s="50" t="s">
        <v>95</v>
      </c>
      <c r="D48" s="50" t="s">
        <v>35</v>
      </c>
      <c r="E48" s="51" t="s">
        <v>96</v>
      </c>
      <c r="F48" s="52" t="s">
        <v>97</v>
      </c>
      <c r="G48" s="53" t="s">
        <v>98</v>
      </c>
      <c r="H48" s="54">
        <v>120</v>
      </c>
      <c r="I48" s="13"/>
      <c r="J48" s="55" t="s">
        <v>4</v>
      </c>
      <c r="K48" s="56" t="s">
        <v>10</v>
      </c>
      <c r="L48" s="57">
        <v>1.1499999999999999</v>
      </c>
      <c r="M48" s="57">
        <f>L48*H48</f>
        <v>138</v>
      </c>
      <c r="N48" s="57">
        <v>0</v>
      </c>
      <c r="O48" s="57">
        <f>N48*H48</f>
        <v>0</v>
      </c>
      <c r="P48" s="57">
        <v>0</v>
      </c>
      <c r="Q48" s="58">
        <f>P48*H48</f>
        <v>0</v>
      </c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O48" s="59" t="s">
        <v>48</v>
      </c>
      <c r="AQ48" s="59" t="s">
        <v>35</v>
      </c>
      <c r="AR48" s="59" t="s">
        <v>17</v>
      </c>
      <c r="AV48" s="5" t="s">
        <v>32</v>
      </c>
      <c r="BB48" s="60" t="e">
        <f>IF(K48="základní",#REF!,0)</f>
        <v>#REF!</v>
      </c>
      <c r="BC48" s="60">
        <f>IF(K48="snížená",#REF!,0)</f>
        <v>0</v>
      </c>
      <c r="BD48" s="60">
        <f>IF(K48="zákl. přenesená",#REF!,0)</f>
        <v>0</v>
      </c>
      <c r="BE48" s="60">
        <f>IF(K48="sníž. přenesená",#REF!,0)</f>
        <v>0</v>
      </c>
      <c r="BF48" s="60">
        <f>IF(K48="nulová",#REF!,0)</f>
        <v>0</v>
      </c>
      <c r="BG48" s="5" t="s">
        <v>16</v>
      </c>
      <c r="BH48" s="60" t="e">
        <f>ROUND(#REF!*H48,2)</f>
        <v>#REF!</v>
      </c>
      <c r="BI48" s="5" t="s">
        <v>48</v>
      </c>
      <c r="BJ48" s="59" t="s">
        <v>99</v>
      </c>
    </row>
    <row r="49" spans="1:62" s="2" customFormat="1" x14ac:dyDescent="0.2">
      <c r="A49" s="10"/>
      <c r="B49" s="11"/>
      <c r="C49" s="12"/>
      <c r="D49" s="61" t="s">
        <v>41</v>
      </c>
      <c r="E49" s="12"/>
      <c r="F49" s="62" t="s">
        <v>100</v>
      </c>
      <c r="G49" s="12"/>
      <c r="H49" s="12"/>
      <c r="I49" s="13"/>
      <c r="J49" s="63"/>
      <c r="K49" s="64"/>
      <c r="L49" s="18"/>
      <c r="M49" s="18"/>
      <c r="N49" s="18"/>
      <c r="O49" s="18"/>
      <c r="P49" s="18"/>
      <c r="Q49" s="19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Q49" s="5" t="s">
        <v>41</v>
      </c>
      <c r="AR49" s="5" t="s">
        <v>17</v>
      </c>
    </row>
    <row r="50" spans="1:62" s="2" customFormat="1" x14ac:dyDescent="0.2">
      <c r="A50" s="10"/>
      <c r="B50" s="11"/>
      <c r="C50" s="12"/>
      <c r="D50" s="65" t="s">
        <v>43</v>
      </c>
      <c r="E50" s="12"/>
      <c r="F50" s="66" t="s">
        <v>101</v>
      </c>
      <c r="G50" s="12"/>
      <c r="H50" s="12"/>
      <c r="I50" s="13"/>
      <c r="J50" s="63"/>
      <c r="K50" s="64"/>
      <c r="L50" s="18"/>
      <c r="M50" s="18"/>
      <c r="N50" s="18"/>
      <c r="O50" s="18"/>
      <c r="P50" s="18"/>
      <c r="Q50" s="19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Q50" s="5" t="s">
        <v>43</v>
      </c>
      <c r="AR50" s="5" t="s">
        <v>17</v>
      </c>
    </row>
    <row r="51" spans="1:62" s="2" customFormat="1" ht="21.75" customHeight="1" x14ac:dyDescent="0.2">
      <c r="A51" s="10"/>
      <c r="B51" s="11"/>
      <c r="C51" s="50" t="s">
        <v>102</v>
      </c>
      <c r="D51" s="50" t="s">
        <v>35</v>
      </c>
      <c r="E51" s="51" t="s">
        <v>103</v>
      </c>
      <c r="F51" s="52" t="s">
        <v>104</v>
      </c>
      <c r="G51" s="53" t="s">
        <v>105</v>
      </c>
      <c r="H51" s="54">
        <v>180</v>
      </c>
      <c r="I51" s="13"/>
      <c r="J51" s="55" t="s">
        <v>4</v>
      </c>
      <c r="K51" s="56" t="s">
        <v>10</v>
      </c>
      <c r="L51" s="57">
        <v>4.6500000000000004</v>
      </c>
      <c r="M51" s="57">
        <f>L51*H51</f>
        <v>837.00000000000011</v>
      </c>
      <c r="N51" s="57">
        <v>0</v>
      </c>
      <c r="O51" s="57">
        <f>N51*H51</f>
        <v>0</v>
      </c>
      <c r="P51" s="57">
        <v>0</v>
      </c>
      <c r="Q51" s="58">
        <f>P51*H51</f>
        <v>0</v>
      </c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O51" s="59" t="s">
        <v>48</v>
      </c>
      <c r="AQ51" s="59" t="s">
        <v>35</v>
      </c>
      <c r="AR51" s="59" t="s">
        <v>17</v>
      </c>
      <c r="AV51" s="5" t="s">
        <v>32</v>
      </c>
      <c r="BB51" s="60" t="e">
        <f>IF(K51="základní",#REF!,0)</f>
        <v>#REF!</v>
      </c>
      <c r="BC51" s="60">
        <f>IF(K51="snížená",#REF!,0)</f>
        <v>0</v>
      </c>
      <c r="BD51" s="60">
        <f>IF(K51="zákl. přenesená",#REF!,0)</f>
        <v>0</v>
      </c>
      <c r="BE51" s="60">
        <f>IF(K51="sníž. přenesená",#REF!,0)</f>
        <v>0</v>
      </c>
      <c r="BF51" s="60">
        <f>IF(K51="nulová",#REF!,0)</f>
        <v>0</v>
      </c>
      <c r="BG51" s="5" t="s">
        <v>16</v>
      </c>
      <c r="BH51" s="60" t="e">
        <f>ROUND(#REF!*H51,2)</f>
        <v>#REF!</v>
      </c>
      <c r="BI51" s="5" t="s">
        <v>48</v>
      </c>
      <c r="BJ51" s="59" t="s">
        <v>106</v>
      </c>
    </row>
    <row r="52" spans="1:62" s="2" customFormat="1" ht="19.5" x14ac:dyDescent="0.2">
      <c r="A52" s="10"/>
      <c r="B52" s="11"/>
      <c r="C52" s="12"/>
      <c r="D52" s="61" t="s">
        <v>41</v>
      </c>
      <c r="E52" s="12"/>
      <c r="F52" s="62" t="s">
        <v>107</v>
      </c>
      <c r="G52" s="12"/>
      <c r="H52" s="12"/>
      <c r="I52" s="13"/>
      <c r="J52" s="63"/>
      <c r="K52" s="64"/>
      <c r="L52" s="18"/>
      <c r="M52" s="18"/>
      <c r="N52" s="18"/>
      <c r="O52" s="18"/>
      <c r="P52" s="18"/>
      <c r="Q52" s="19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Q52" s="5" t="s">
        <v>41</v>
      </c>
      <c r="AR52" s="5" t="s">
        <v>17</v>
      </c>
    </row>
    <row r="53" spans="1:62" s="2" customFormat="1" x14ac:dyDescent="0.2">
      <c r="A53" s="10"/>
      <c r="B53" s="11"/>
      <c r="C53" s="12"/>
      <c r="D53" s="65" t="s">
        <v>43</v>
      </c>
      <c r="E53" s="12"/>
      <c r="F53" s="66" t="s">
        <v>108</v>
      </c>
      <c r="G53" s="12"/>
      <c r="H53" s="12"/>
      <c r="I53" s="13"/>
      <c r="J53" s="63"/>
      <c r="K53" s="64"/>
      <c r="L53" s="18"/>
      <c r="M53" s="18"/>
      <c r="N53" s="18"/>
      <c r="O53" s="18"/>
      <c r="P53" s="18"/>
      <c r="Q53" s="19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Q53" s="5" t="s">
        <v>43</v>
      </c>
      <c r="AR53" s="5" t="s">
        <v>17</v>
      </c>
    </row>
    <row r="54" spans="1:62" s="2" customFormat="1" ht="21.75" customHeight="1" x14ac:dyDescent="0.2">
      <c r="A54" s="10"/>
      <c r="B54" s="11"/>
      <c r="C54" s="50" t="s">
        <v>109</v>
      </c>
      <c r="D54" s="50" t="s">
        <v>35</v>
      </c>
      <c r="E54" s="51" t="s">
        <v>110</v>
      </c>
      <c r="F54" s="52" t="s">
        <v>111</v>
      </c>
      <c r="G54" s="53" t="s">
        <v>105</v>
      </c>
      <c r="H54" s="54">
        <v>360</v>
      </c>
      <c r="I54" s="13"/>
      <c r="J54" s="55" t="s">
        <v>4</v>
      </c>
      <c r="K54" s="56" t="s">
        <v>10</v>
      </c>
      <c r="L54" s="57">
        <v>0</v>
      </c>
      <c r="M54" s="57">
        <f>L54*H54</f>
        <v>0</v>
      </c>
      <c r="N54" s="57">
        <v>0</v>
      </c>
      <c r="O54" s="57">
        <f>N54*H54</f>
        <v>0</v>
      </c>
      <c r="P54" s="57">
        <v>0</v>
      </c>
      <c r="Q54" s="58">
        <f>P54*H54</f>
        <v>0</v>
      </c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O54" s="59" t="s">
        <v>48</v>
      </c>
      <c r="AQ54" s="59" t="s">
        <v>35</v>
      </c>
      <c r="AR54" s="59" t="s">
        <v>17</v>
      </c>
      <c r="AV54" s="5" t="s">
        <v>32</v>
      </c>
      <c r="BB54" s="60" t="e">
        <f>IF(K54="základní",#REF!,0)</f>
        <v>#REF!</v>
      </c>
      <c r="BC54" s="60">
        <f>IF(K54="snížená",#REF!,0)</f>
        <v>0</v>
      </c>
      <c r="BD54" s="60">
        <f>IF(K54="zákl. přenesená",#REF!,0)</f>
        <v>0</v>
      </c>
      <c r="BE54" s="60">
        <f>IF(K54="sníž. přenesená",#REF!,0)</f>
        <v>0</v>
      </c>
      <c r="BF54" s="60">
        <f>IF(K54="nulová",#REF!,0)</f>
        <v>0</v>
      </c>
      <c r="BG54" s="5" t="s">
        <v>16</v>
      </c>
      <c r="BH54" s="60" t="e">
        <f>ROUND(#REF!*H54,2)</f>
        <v>#REF!</v>
      </c>
      <c r="BI54" s="5" t="s">
        <v>48</v>
      </c>
      <c r="BJ54" s="59" t="s">
        <v>112</v>
      </c>
    </row>
    <row r="55" spans="1:62" s="2" customFormat="1" ht="19.5" x14ac:dyDescent="0.2">
      <c r="A55" s="10"/>
      <c r="B55" s="11"/>
      <c r="C55" s="12"/>
      <c r="D55" s="61" t="s">
        <v>41</v>
      </c>
      <c r="E55" s="12"/>
      <c r="F55" s="62" t="s">
        <v>113</v>
      </c>
      <c r="G55" s="12"/>
      <c r="H55" s="12"/>
      <c r="I55" s="13"/>
      <c r="J55" s="63"/>
      <c r="K55" s="64"/>
      <c r="L55" s="18"/>
      <c r="M55" s="18"/>
      <c r="N55" s="18"/>
      <c r="O55" s="18"/>
      <c r="P55" s="18"/>
      <c r="Q55" s="19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Q55" s="5" t="s">
        <v>41</v>
      </c>
      <c r="AR55" s="5" t="s">
        <v>17</v>
      </c>
    </row>
    <row r="56" spans="1:62" s="2" customFormat="1" x14ac:dyDescent="0.2">
      <c r="A56" s="10"/>
      <c r="B56" s="11"/>
      <c r="C56" s="12"/>
      <c r="D56" s="65" t="s">
        <v>43</v>
      </c>
      <c r="E56" s="12"/>
      <c r="F56" s="66" t="s">
        <v>114</v>
      </c>
      <c r="G56" s="12"/>
      <c r="H56" s="12"/>
      <c r="I56" s="13"/>
      <c r="J56" s="63"/>
      <c r="K56" s="64"/>
      <c r="L56" s="18"/>
      <c r="M56" s="18"/>
      <c r="N56" s="18"/>
      <c r="O56" s="18"/>
      <c r="P56" s="18"/>
      <c r="Q56" s="19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Q56" s="5" t="s">
        <v>43</v>
      </c>
      <c r="AR56" s="5" t="s">
        <v>17</v>
      </c>
    </row>
    <row r="57" spans="1:62" s="2" customFormat="1" ht="21.75" customHeight="1" x14ac:dyDescent="0.2">
      <c r="A57" s="10"/>
      <c r="B57" s="11"/>
      <c r="C57" s="50" t="s">
        <v>115</v>
      </c>
      <c r="D57" s="50" t="s">
        <v>35</v>
      </c>
      <c r="E57" s="51" t="s">
        <v>116</v>
      </c>
      <c r="F57" s="52" t="s">
        <v>117</v>
      </c>
      <c r="G57" s="53" t="s">
        <v>105</v>
      </c>
      <c r="H57" s="54">
        <v>180</v>
      </c>
      <c r="I57" s="13"/>
      <c r="J57" s="55" t="s">
        <v>4</v>
      </c>
      <c r="K57" s="56" t="s">
        <v>10</v>
      </c>
      <c r="L57" s="57">
        <v>2.6320000000000001</v>
      </c>
      <c r="M57" s="57">
        <f>L57*H57</f>
        <v>473.76000000000005</v>
      </c>
      <c r="N57" s="57">
        <v>0</v>
      </c>
      <c r="O57" s="57">
        <f>N57*H57</f>
        <v>0</v>
      </c>
      <c r="P57" s="57">
        <v>0</v>
      </c>
      <c r="Q57" s="58">
        <f>P57*H57</f>
        <v>0</v>
      </c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O57" s="59" t="s">
        <v>48</v>
      </c>
      <c r="AQ57" s="59" t="s">
        <v>35</v>
      </c>
      <c r="AR57" s="59" t="s">
        <v>17</v>
      </c>
      <c r="AV57" s="5" t="s">
        <v>32</v>
      </c>
      <c r="BB57" s="60" t="e">
        <f>IF(K57="základní",#REF!,0)</f>
        <v>#REF!</v>
      </c>
      <c r="BC57" s="60">
        <f>IF(K57="snížená",#REF!,0)</f>
        <v>0</v>
      </c>
      <c r="BD57" s="60">
        <f>IF(K57="zákl. přenesená",#REF!,0)</f>
        <v>0</v>
      </c>
      <c r="BE57" s="60">
        <f>IF(K57="sníž. přenesená",#REF!,0)</f>
        <v>0</v>
      </c>
      <c r="BF57" s="60">
        <f>IF(K57="nulová",#REF!,0)</f>
        <v>0</v>
      </c>
      <c r="BG57" s="5" t="s">
        <v>16</v>
      </c>
      <c r="BH57" s="60" t="e">
        <f>ROUND(#REF!*H57,2)</f>
        <v>#REF!</v>
      </c>
      <c r="BI57" s="5" t="s">
        <v>48</v>
      </c>
      <c r="BJ57" s="59" t="s">
        <v>118</v>
      </c>
    </row>
    <row r="58" spans="1:62" s="2" customFormat="1" ht="19.5" x14ac:dyDescent="0.2">
      <c r="A58" s="10"/>
      <c r="B58" s="11"/>
      <c r="C58" s="12"/>
      <c r="D58" s="61" t="s">
        <v>41</v>
      </c>
      <c r="E58" s="12"/>
      <c r="F58" s="62" t="s">
        <v>119</v>
      </c>
      <c r="G58" s="12"/>
      <c r="H58" s="12"/>
      <c r="I58" s="13"/>
      <c r="J58" s="63"/>
      <c r="K58" s="64"/>
      <c r="L58" s="18"/>
      <c r="M58" s="18"/>
      <c r="N58" s="18"/>
      <c r="O58" s="18"/>
      <c r="P58" s="18"/>
      <c r="Q58" s="19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Q58" s="5" t="s">
        <v>41</v>
      </c>
      <c r="AR58" s="5" t="s">
        <v>17</v>
      </c>
    </row>
    <row r="59" spans="1:62" s="2" customFormat="1" x14ac:dyDescent="0.2">
      <c r="A59" s="10"/>
      <c r="B59" s="11"/>
      <c r="C59" s="12"/>
      <c r="D59" s="65" t="s">
        <v>43</v>
      </c>
      <c r="E59" s="12"/>
      <c r="F59" s="66" t="s">
        <v>120</v>
      </c>
      <c r="G59" s="12"/>
      <c r="H59" s="12"/>
      <c r="I59" s="13"/>
      <c r="J59" s="63"/>
      <c r="K59" s="64"/>
      <c r="L59" s="18"/>
      <c r="M59" s="18"/>
      <c r="N59" s="18"/>
      <c r="O59" s="18"/>
      <c r="P59" s="18"/>
      <c r="Q59" s="19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Q59" s="5" t="s">
        <v>43</v>
      </c>
      <c r="AR59" s="5" t="s">
        <v>17</v>
      </c>
    </row>
    <row r="60" spans="1:62" s="2" customFormat="1" ht="21.75" customHeight="1" x14ac:dyDescent="0.2">
      <c r="A60" s="10"/>
      <c r="B60" s="11"/>
      <c r="C60" s="50" t="s">
        <v>121</v>
      </c>
      <c r="D60" s="50" t="s">
        <v>35</v>
      </c>
      <c r="E60" s="51" t="s">
        <v>122</v>
      </c>
      <c r="F60" s="52" t="s">
        <v>123</v>
      </c>
      <c r="G60" s="53" t="s">
        <v>105</v>
      </c>
      <c r="H60" s="54">
        <v>80</v>
      </c>
      <c r="I60" s="13"/>
      <c r="J60" s="55" t="s">
        <v>4</v>
      </c>
      <c r="K60" s="56" t="s">
        <v>10</v>
      </c>
      <c r="L60" s="57">
        <v>5.0490000000000004</v>
      </c>
      <c r="M60" s="57">
        <f>L60*H60</f>
        <v>403.92</v>
      </c>
      <c r="N60" s="57">
        <v>0</v>
      </c>
      <c r="O60" s="57">
        <f>N60*H60</f>
        <v>0</v>
      </c>
      <c r="P60" s="57">
        <v>0</v>
      </c>
      <c r="Q60" s="58">
        <f>P60*H60</f>
        <v>0</v>
      </c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O60" s="59" t="s">
        <v>48</v>
      </c>
      <c r="AQ60" s="59" t="s">
        <v>35</v>
      </c>
      <c r="AR60" s="59" t="s">
        <v>17</v>
      </c>
      <c r="AV60" s="5" t="s">
        <v>32</v>
      </c>
      <c r="BB60" s="60" t="e">
        <f>IF(K60="základní",#REF!,0)</f>
        <v>#REF!</v>
      </c>
      <c r="BC60" s="60">
        <f>IF(K60="snížená",#REF!,0)</f>
        <v>0</v>
      </c>
      <c r="BD60" s="60">
        <f>IF(K60="zákl. přenesená",#REF!,0)</f>
        <v>0</v>
      </c>
      <c r="BE60" s="60">
        <f>IF(K60="sníž. přenesená",#REF!,0)</f>
        <v>0</v>
      </c>
      <c r="BF60" s="60">
        <f>IF(K60="nulová",#REF!,0)</f>
        <v>0</v>
      </c>
      <c r="BG60" s="5" t="s">
        <v>16</v>
      </c>
      <c r="BH60" s="60" t="e">
        <f>ROUND(#REF!*H60,2)</f>
        <v>#REF!</v>
      </c>
      <c r="BI60" s="5" t="s">
        <v>48</v>
      </c>
      <c r="BJ60" s="59" t="s">
        <v>124</v>
      </c>
    </row>
    <row r="61" spans="1:62" s="2" customFormat="1" ht="19.5" x14ac:dyDescent="0.2">
      <c r="A61" s="10"/>
      <c r="B61" s="11"/>
      <c r="C61" s="12"/>
      <c r="D61" s="61" t="s">
        <v>41</v>
      </c>
      <c r="E61" s="12"/>
      <c r="F61" s="62" t="s">
        <v>125</v>
      </c>
      <c r="G61" s="12"/>
      <c r="H61" s="12"/>
      <c r="I61" s="13"/>
      <c r="J61" s="63"/>
      <c r="K61" s="64"/>
      <c r="L61" s="18"/>
      <c r="M61" s="18"/>
      <c r="N61" s="18"/>
      <c r="O61" s="18"/>
      <c r="P61" s="18"/>
      <c r="Q61" s="19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Q61" s="5" t="s">
        <v>41</v>
      </c>
      <c r="AR61" s="5" t="s">
        <v>17</v>
      </c>
    </row>
    <row r="62" spans="1:62" s="2" customFormat="1" x14ac:dyDescent="0.2">
      <c r="A62" s="10"/>
      <c r="B62" s="11"/>
      <c r="C62" s="12"/>
      <c r="D62" s="65" t="s">
        <v>43</v>
      </c>
      <c r="E62" s="12"/>
      <c r="F62" s="66" t="s">
        <v>126</v>
      </c>
      <c r="G62" s="12"/>
      <c r="H62" s="12"/>
      <c r="I62" s="13"/>
      <c r="J62" s="63"/>
      <c r="K62" s="64"/>
      <c r="L62" s="18"/>
      <c r="M62" s="18"/>
      <c r="N62" s="18"/>
      <c r="O62" s="18"/>
      <c r="P62" s="18"/>
      <c r="Q62" s="19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Q62" s="5" t="s">
        <v>43</v>
      </c>
      <c r="AR62" s="5" t="s">
        <v>17</v>
      </c>
    </row>
    <row r="63" spans="1:62" s="2" customFormat="1" ht="21.75" customHeight="1" x14ac:dyDescent="0.2">
      <c r="A63" s="10"/>
      <c r="B63" s="11"/>
      <c r="C63" s="50" t="s">
        <v>2</v>
      </c>
      <c r="D63" s="50" t="s">
        <v>35</v>
      </c>
      <c r="E63" s="51" t="s">
        <v>127</v>
      </c>
      <c r="F63" s="52" t="s">
        <v>128</v>
      </c>
      <c r="G63" s="53" t="s">
        <v>105</v>
      </c>
      <c r="H63" s="54">
        <v>240</v>
      </c>
      <c r="I63" s="13"/>
      <c r="J63" s="55" t="s">
        <v>4</v>
      </c>
      <c r="K63" s="56" t="s">
        <v>10</v>
      </c>
      <c r="L63" s="57">
        <v>0</v>
      </c>
      <c r="M63" s="57">
        <f>L63*H63</f>
        <v>0</v>
      </c>
      <c r="N63" s="57">
        <v>0</v>
      </c>
      <c r="O63" s="57">
        <f>N63*H63</f>
        <v>0</v>
      </c>
      <c r="P63" s="57">
        <v>0</v>
      </c>
      <c r="Q63" s="58">
        <f>P63*H63</f>
        <v>0</v>
      </c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O63" s="59" t="s">
        <v>48</v>
      </c>
      <c r="AQ63" s="59" t="s">
        <v>35</v>
      </c>
      <c r="AR63" s="59" t="s">
        <v>17</v>
      </c>
      <c r="AV63" s="5" t="s">
        <v>32</v>
      </c>
      <c r="BB63" s="60" t="e">
        <f>IF(K63="základní",#REF!,0)</f>
        <v>#REF!</v>
      </c>
      <c r="BC63" s="60">
        <f>IF(K63="snížená",#REF!,0)</f>
        <v>0</v>
      </c>
      <c r="BD63" s="60">
        <f>IF(K63="zákl. přenesená",#REF!,0)</f>
        <v>0</v>
      </c>
      <c r="BE63" s="60">
        <f>IF(K63="sníž. přenesená",#REF!,0)</f>
        <v>0</v>
      </c>
      <c r="BF63" s="60">
        <f>IF(K63="nulová",#REF!,0)</f>
        <v>0</v>
      </c>
      <c r="BG63" s="5" t="s">
        <v>16</v>
      </c>
      <c r="BH63" s="60" t="e">
        <f>ROUND(#REF!*H63,2)</f>
        <v>#REF!</v>
      </c>
      <c r="BI63" s="5" t="s">
        <v>48</v>
      </c>
      <c r="BJ63" s="59" t="s">
        <v>129</v>
      </c>
    </row>
    <row r="64" spans="1:62" s="2" customFormat="1" ht="19.5" x14ac:dyDescent="0.2">
      <c r="A64" s="10"/>
      <c r="B64" s="11"/>
      <c r="C64" s="12"/>
      <c r="D64" s="61" t="s">
        <v>41</v>
      </c>
      <c r="E64" s="12"/>
      <c r="F64" s="62" t="s">
        <v>130</v>
      </c>
      <c r="G64" s="12"/>
      <c r="H64" s="12"/>
      <c r="I64" s="13"/>
      <c r="J64" s="63"/>
      <c r="K64" s="64"/>
      <c r="L64" s="18"/>
      <c r="M64" s="18"/>
      <c r="N64" s="18"/>
      <c r="O64" s="18"/>
      <c r="P64" s="18"/>
      <c r="Q64" s="19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Q64" s="5" t="s">
        <v>41</v>
      </c>
      <c r="AR64" s="5" t="s">
        <v>17</v>
      </c>
    </row>
    <row r="65" spans="1:62" s="2" customFormat="1" x14ac:dyDescent="0.2">
      <c r="A65" s="10"/>
      <c r="B65" s="11"/>
      <c r="C65" s="12"/>
      <c r="D65" s="65" t="s">
        <v>43</v>
      </c>
      <c r="E65" s="12"/>
      <c r="F65" s="66" t="s">
        <v>131</v>
      </c>
      <c r="G65" s="12"/>
      <c r="H65" s="12"/>
      <c r="I65" s="13"/>
      <c r="J65" s="63"/>
      <c r="K65" s="64"/>
      <c r="L65" s="18"/>
      <c r="M65" s="18"/>
      <c r="N65" s="18"/>
      <c r="O65" s="18"/>
      <c r="P65" s="18"/>
      <c r="Q65" s="19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Q65" s="5" t="s">
        <v>43</v>
      </c>
      <c r="AR65" s="5" t="s">
        <v>17</v>
      </c>
    </row>
    <row r="66" spans="1:62" s="2" customFormat="1" ht="21.75" customHeight="1" x14ac:dyDescent="0.2">
      <c r="A66" s="10"/>
      <c r="B66" s="11"/>
      <c r="C66" s="50" t="s">
        <v>39</v>
      </c>
      <c r="D66" s="50" t="s">
        <v>35</v>
      </c>
      <c r="E66" s="51" t="s">
        <v>132</v>
      </c>
      <c r="F66" s="52" t="s">
        <v>133</v>
      </c>
      <c r="G66" s="53" t="s">
        <v>105</v>
      </c>
      <c r="H66" s="54">
        <v>80</v>
      </c>
      <c r="I66" s="13"/>
      <c r="J66" s="55" t="s">
        <v>4</v>
      </c>
      <c r="K66" s="56" t="s">
        <v>10</v>
      </c>
      <c r="L66" s="57">
        <v>3.0329999999999999</v>
      </c>
      <c r="M66" s="57">
        <f>L66*H66</f>
        <v>242.64</v>
      </c>
      <c r="N66" s="57">
        <v>0</v>
      </c>
      <c r="O66" s="57">
        <f>N66*H66</f>
        <v>0</v>
      </c>
      <c r="P66" s="57">
        <v>0</v>
      </c>
      <c r="Q66" s="58">
        <f>P66*H66</f>
        <v>0</v>
      </c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O66" s="59" t="s">
        <v>48</v>
      </c>
      <c r="AQ66" s="59" t="s">
        <v>35</v>
      </c>
      <c r="AR66" s="59" t="s">
        <v>17</v>
      </c>
      <c r="AV66" s="5" t="s">
        <v>32</v>
      </c>
      <c r="BB66" s="60" t="e">
        <f>IF(K66="základní",#REF!,0)</f>
        <v>#REF!</v>
      </c>
      <c r="BC66" s="60">
        <f>IF(K66="snížená",#REF!,0)</f>
        <v>0</v>
      </c>
      <c r="BD66" s="60">
        <f>IF(K66="zákl. přenesená",#REF!,0)</f>
        <v>0</v>
      </c>
      <c r="BE66" s="60">
        <f>IF(K66="sníž. přenesená",#REF!,0)</f>
        <v>0</v>
      </c>
      <c r="BF66" s="60">
        <f>IF(K66="nulová",#REF!,0)</f>
        <v>0</v>
      </c>
      <c r="BG66" s="5" t="s">
        <v>16</v>
      </c>
      <c r="BH66" s="60" t="e">
        <f>ROUND(#REF!*H66,2)</f>
        <v>#REF!</v>
      </c>
      <c r="BI66" s="5" t="s">
        <v>48</v>
      </c>
      <c r="BJ66" s="59" t="s">
        <v>134</v>
      </c>
    </row>
    <row r="67" spans="1:62" s="2" customFormat="1" ht="19.5" x14ac:dyDescent="0.2">
      <c r="A67" s="10"/>
      <c r="B67" s="11"/>
      <c r="C67" s="12"/>
      <c r="D67" s="61" t="s">
        <v>41</v>
      </c>
      <c r="E67" s="12"/>
      <c r="F67" s="62" t="s">
        <v>135</v>
      </c>
      <c r="G67" s="12"/>
      <c r="H67" s="12"/>
      <c r="I67" s="13"/>
      <c r="J67" s="63"/>
      <c r="K67" s="64"/>
      <c r="L67" s="18"/>
      <c r="M67" s="18"/>
      <c r="N67" s="18"/>
      <c r="O67" s="18"/>
      <c r="P67" s="18"/>
      <c r="Q67" s="19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Q67" s="5" t="s">
        <v>41</v>
      </c>
      <c r="AR67" s="5" t="s">
        <v>17</v>
      </c>
    </row>
    <row r="68" spans="1:62" s="2" customFormat="1" x14ac:dyDescent="0.2">
      <c r="A68" s="10"/>
      <c r="B68" s="11"/>
      <c r="C68" s="12"/>
      <c r="D68" s="65" t="s">
        <v>43</v>
      </c>
      <c r="E68" s="12"/>
      <c r="F68" s="66" t="s">
        <v>136</v>
      </c>
      <c r="G68" s="12"/>
      <c r="H68" s="12"/>
      <c r="I68" s="13"/>
      <c r="J68" s="63"/>
      <c r="K68" s="64"/>
      <c r="L68" s="18"/>
      <c r="M68" s="18"/>
      <c r="N68" s="18"/>
      <c r="O68" s="18"/>
      <c r="P68" s="18"/>
      <c r="Q68" s="19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Q68" s="5" t="s">
        <v>43</v>
      </c>
      <c r="AR68" s="5" t="s">
        <v>17</v>
      </c>
    </row>
    <row r="69" spans="1:62" s="2" customFormat="1" ht="24.2" customHeight="1" x14ac:dyDescent="0.2">
      <c r="A69" s="10"/>
      <c r="B69" s="11"/>
      <c r="C69" s="50" t="s">
        <v>137</v>
      </c>
      <c r="D69" s="50" t="s">
        <v>35</v>
      </c>
      <c r="E69" s="51" t="s">
        <v>138</v>
      </c>
      <c r="F69" s="52" t="s">
        <v>139</v>
      </c>
      <c r="G69" s="53" t="s">
        <v>38</v>
      </c>
      <c r="H69" s="54">
        <v>550</v>
      </c>
      <c r="I69" s="13"/>
      <c r="J69" s="55" t="s">
        <v>4</v>
      </c>
      <c r="K69" s="56" t="s">
        <v>10</v>
      </c>
      <c r="L69" s="57">
        <v>0.126</v>
      </c>
      <c r="M69" s="57">
        <f>L69*H69</f>
        <v>69.3</v>
      </c>
      <c r="N69" s="57">
        <v>2.1000000000000001E-4</v>
      </c>
      <c r="O69" s="57">
        <f>N69*H69</f>
        <v>0.11550000000000001</v>
      </c>
      <c r="P69" s="57">
        <v>0</v>
      </c>
      <c r="Q69" s="58">
        <f>P69*H69</f>
        <v>0</v>
      </c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O69" s="59" t="s">
        <v>48</v>
      </c>
      <c r="AQ69" s="59" t="s">
        <v>35</v>
      </c>
      <c r="AR69" s="59" t="s">
        <v>17</v>
      </c>
      <c r="AV69" s="5" t="s">
        <v>32</v>
      </c>
      <c r="BB69" s="60" t="e">
        <f>IF(K69="základní",#REF!,0)</f>
        <v>#REF!</v>
      </c>
      <c r="BC69" s="60">
        <f>IF(K69="snížená",#REF!,0)</f>
        <v>0</v>
      </c>
      <c r="BD69" s="60">
        <f>IF(K69="zákl. přenesená",#REF!,0)</f>
        <v>0</v>
      </c>
      <c r="BE69" s="60">
        <f>IF(K69="sníž. přenesená",#REF!,0)</f>
        <v>0</v>
      </c>
      <c r="BF69" s="60">
        <f>IF(K69="nulová",#REF!,0)</f>
        <v>0</v>
      </c>
      <c r="BG69" s="5" t="s">
        <v>16</v>
      </c>
      <c r="BH69" s="60" t="e">
        <f>ROUND(#REF!*H69,2)</f>
        <v>#REF!</v>
      </c>
      <c r="BI69" s="5" t="s">
        <v>48</v>
      </c>
      <c r="BJ69" s="59" t="s">
        <v>140</v>
      </c>
    </row>
    <row r="70" spans="1:62" s="2" customFormat="1" x14ac:dyDescent="0.2">
      <c r="A70" s="10"/>
      <c r="B70" s="11"/>
      <c r="C70" s="12"/>
      <c r="D70" s="61" t="s">
        <v>41</v>
      </c>
      <c r="E70" s="12"/>
      <c r="F70" s="62" t="s">
        <v>141</v>
      </c>
      <c r="G70" s="12"/>
      <c r="H70" s="12"/>
      <c r="I70" s="13"/>
      <c r="J70" s="63"/>
      <c r="K70" s="64"/>
      <c r="L70" s="18"/>
      <c r="M70" s="18"/>
      <c r="N70" s="18"/>
      <c r="O70" s="18"/>
      <c r="P70" s="18"/>
      <c r="Q70" s="19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Q70" s="5" t="s">
        <v>41</v>
      </c>
      <c r="AR70" s="5" t="s">
        <v>17</v>
      </c>
    </row>
    <row r="71" spans="1:62" s="2" customFormat="1" x14ac:dyDescent="0.2">
      <c r="A71" s="10"/>
      <c r="B71" s="11"/>
      <c r="C71" s="12"/>
      <c r="D71" s="65" t="s">
        <v>43</v>
      </c>
      <c r="E71" s="12"/>
      <c r="F71" s="66" t="s">
        <v>142</v>
      </c>
      <c r="G71" s="12"/>
      <c r="H71" s="12"/>
      <c r="I71" s="13"/>
      <c r="J71" s="63"/>
      <c r="K71" s="64"/>
      <c r="L71" s="18"/>
      <c r="M71" s="18"/>
      <c r="N71" s="18"/>
      <c r="O71" s="18"/>
      <c r="P71" s="18"/>
      <c r="Q71" s="19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Q71" s="5" t="s">
        <v>43</v>
      </c>
      <c r="AR71" s="5" t="s">
        <v>17</v>
      </c>
    </row>
    <row r="72" spans="1:62" s="2" customFormat="1" ht="16.5" customHeight="1" x14ac:dyDescent="0.2">
      <c r="A72" s="10"/>
      <c r="B72" s="11"/>
      <c r="C72" s="50" t="s">
        <v>143</v>
      </c>
      <c r="D72" s="50" t="s">
        <v>35</v>
      </c>
      <c r="E72" s="51" t="s">
        <v>144</v>
      </c>
      <c r="F72" s="52" t="s">
        <v>145</v>
      </c>
      <c r="G72" s="53" t="s">
        <v>38</v>
      </c>
      <c r="H72" s="54">
        <v>1600</v>
      </c>
      <c r="I72" s="13"/>
      <c r="J72" s="55" t="s">
        <v>4</v>
      </c>
      <c r="K72" s="56" t="s">
        <v>10</v>
      </c>
      <c r="L72" s="57">
        <v>0.27300000000000002</v>
      </c>
      <c r="M72" s="57">
        <f>L72*H72</f>
        <v>436.8</v>
      </c>
      <c r="N72" s="57">
        <v>0</v>
      </c>
      <c r="O72" s="57">
        <f>N72*H72</f>
        <v>0</v>
      </c>
      <c r="P72" s="57">
        <v>0</v>
      </c>
      <c r="Q72" s="58">
        <f>P72*H72</f>
        <v>0</v>
      </c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O72" s="59" t="s">
        <v>48</v>
      </c>
      <c r="AQ72" s="59" t="s">
        <v>35</v>
      </c>
      <c r="AR72" s="59" t="s">
        <v>17</v>
      </c>
      <c r="AV72" s="5" t="s">
        <v>32</v>
      </c>
      <c r="BB72" s="60" t="e">
        <f>IF(K72="základní",#REF!,0)</f>
        <v>#REF!</v>
      </c>
      <c r="BC72" s="60">
        <f>IF(K72="snížená",#REF!,0)</f>
        <v>0</v>
      </c>
      <c r="BD72" s="60">
        <f>IF(K72="zákl. přenesená",#REF!,0)</f>
        <v>0</v>
      </c>
      <c r="BE72" s="60">
        <f>IF(K72="sníž. přenesená",#REF!,0)</f>
        <v>0</v>
      </c>
      <c r="BF72" s="60">
        <f>IF(K72="nulová",#REF!,0)</f>
        <v>0</v>
      </c>
      <c r="BG72" s="5" t="s">
        <v>16</v>
      </c>
      <c r="BH72" s="60" t="e">
        <f>ROUND(#REF!*H72,2)</f>
        <v>#REF!</v>
      </c>
      <c r="BI72" s="5" t="s">
        <v>48</v>
      </c>
      <c r="BJ72" s="59" t="s">
        <v>146</v>
      </c>
    </row>
    <row r="73" spans="1:62" s="2" customFormat="1" x14ac:dyDescent="0.2">
      <c r="A73" s="10"/>
      <c r="B73" s="11"/>
      <c r="C73" s="12"/>
      <c r="D73" s="61" t="s">
        <v>41</v>
      </c>
      <c r="E73" s="12"/>
      <c r="F73" s="62" t="s">
        <v>145</v>
      </c>
      <c r="G73" s="12"/>
      <c r="H73" s="12"/>
      <c r="I73" s="13"/>
      <c r="J73" s="63"/>
      <c r="K73" s="64"/>
      <c r="L73" s="18"/>
      <c r="M73" s="18"/>
      <c r="N73" s="18"/>
      <c r="O73" s="18"/>
      <c r="P73" s="18"/>
      <c r="Q73" s="19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Q73" s="5" t="s">
        <v>41</v>
      </c>
      <c r="AR73" s="5" t="s">
        <v>17</v>
      </c>
    </row>
    <row r="74" spans="1:62" s="2" customFormat="1" x14ac:dyDescent="0.2">
      <c r="A74" s="10"/>
      <c r="B74" s="11"/>
      <c r="C74" s="12"/>
      <c r="D74" s="65" t="s">
        <v>43</v>
      </c>
      <c r="E74" s="12"/>
      <c r="F74" s="66" t="s">
        <v>147</v>
      </c>
      <c r="G74" s="12"/>
      <c r="H74" s="12"/>
      <c r="I74" s="13"/>
      <c r="J74" s="63"/>
      <c r="K74" s="64"/>
      <c r="L74" s="18"/>
      <c r="M74" s="18"/>
      <c r="N74" s="18"/>
      <c r="O74" s="18"/>
      <c r="P74" s="18"/>
      <c r="Q74" s="19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Q74" s="5" t="s">
        <v>43</v>
      </c>
      <c r="AR74" s="5" t="s">
        <v>17</v>
      </c>
    </row>
    <row r="75" spans="1:62" s="2" customFormat="1" ht="16.5" customHeight="1" x14ac:dyDescent="0.2">
      <c r="A75" s="10"/>
      <c r="B75" s="11"/>
      <c r="C75" s="50" t="s">
        <v>148</v>
      </c>
      <c r="D75" s="50" t="s">
        <v>35</v>
      </c>
      <c r="E75" s="51" t="s">
        <v>149</v>
      </c>
      <c r="F75" s="52" t="s">
        <v>150</v>
      </c>
      <c r="G75" s="53" t="s">
        <v>38</v>
      </c>
      <c r="H75" s="54">
        <v>320</v>
      </c>
      <c r="I75" s="13"/>
      <c r="J75" s="55" t="s">
        <v>4</v>
      </c>
      <c r="K75" s="56" t="s">
        <v>10</v>
      </c>
      <c r="L75" s="57">
        <v>0.51</v>
      </c>
      <c r="M75" s="57">
        <f>L75*H75</f>
        <v>163.19999999999999</v>
      </c>
      <c r="N75" s="57">
        <v>0</v>
      </c>
      <c r="O75" s="57">
        <f>N75*H75</f>
        <v>0</v>
      </c>
      <c r="P75" s="57">
        <v>0</v>
      </c>
      <c r="Q75" s="58">
        <f>P75*H75</f>
        <v>0</v>
      </c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O75" s="59" t="s">
        <v>48</v>
      </c>
      <c r="AQ75" s="59" t="s">
        <v>35</v>
      </c>
      <c r="AR75" s="59" t="s">
        <v>17</v>
      </c>
      <c r="AV75" s="5" t="s">
        <v>32</v>
      </c>
      <c r="BB75" s="60" t="e">
        <f>IF(K75="základní",#REF!,0)</f>
        <v>#REF!</v>
      </c>
      <c r="BC75" s="60">
        <f>IF(K75="snížená",#REF!,0)</f>
        <v>0</v>
      </c>
      <c r="BD75" s="60">
        <f>IF(K75="zákl. přenesená",#REF!,0)</f>
        <v>0</v>
      </c>
      <c r="BE75" s="60">
        <f>IF(K75="sníž. přenesená",#REF!,0)</f>
        <v>0</v>
      </c>
      <c r="BF75" s="60">
        <f>IF(K75="nulová",#REF!,0)</f>
        <v>0</v>
      </c>
      <c r="BG75" s="5" t="s">
        <v>16</v>
      </c>
      <c r="BH75" s="60" t="e">
        <f>ROUND(#REF!*H75,2)</f>
        <v>#REF!</v>
      </c>
      <c r="BI75" s="5" t="s">
        <v>48</v>
      </c>
      <c r="BJ75" s="59" t="s">
        <v>151</v>
      </c>
    </row>
    <row r="76" spans="1:62" s="2" customFormat="1" x14ac:dyDescent="0.2">
      <c r="A76" s="10"/>
      <c r="B76" s="11"/>
      <c r="C76" s="12"/>
      <c r="D76" s="61" t="s">
        <v>41</v>
      </c>
      <c r="E76" s="12"/>
      <c r="F76" s="62" t="s">
        <v>152</v>
      </c>
      <c r="G76" s="12"/>
      <c r="H76" s="12"/>
      <c r="I76" s="13"/>
      <c r="J76" s="63"/>
      <c r="K76" s="64"/>
      <c r="L76" s="18"/>
      <c r="M76" s="18"/>
      <c r="N76" s="18"/>
      <c r="O76" s="18"/>
      <c r="P76" s="18"/>
      <c r="Q76" s="19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Q76" s="5" t="s">
        <v>41</v>
      </c>
      <c r="AR76" s="5" t="s">
        <v>17</v>
      </c>
    </row>
    <row r="77" spans="1:62" s="2" customFormat="1" x14ac:dyDescent="0.2">
      <c r="A77" s="10"/>
      <c r="B77" s="11"/>
      <c r="C77" s="12"/>
      <c r="D77" s="65" t="s">
        <v>43</v>
      </c>
      <c r="E77" s="12"/>
      <c r="F77" s="66" t="s">
        <v>153</v>
      </c>
      <c r="G77" s="12"/>
      <c r="H77" s="12"/>
      <c r="I77" s="13"/>
      <c r="J77" s="63"/>
      <c r="K77" s="64"/>
      <c r="L77" s="18"/>
      <c r="M77" s="18"/>
      <c r="N77" s="18"/>
      <c r="O77" s="18"/>
      <c r="P77" s="18"/>
      <c r="Q77" s="19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Q77" s="5" t="s">
        <v>43</v>
      </c>
      <c r="AR77" s="5" t="s">
        <v>17</v>
      </c>
    </row>
    <row r="78" spans="1:62" s="2" customFormat="1" ht="16.5" customHeight="1" x14ac:dyDescent="0.2">
      <c r="A78" s="10"/>
      <c r="B78" s="11"/>
      <c r="C78" s="50" t="s">
        <v>154</v>
      </c>
      <c r="D78" s="50" t="s">
        <v>35</v>
      </c>
      <c r="E78" s="51" t="s">
        <v>155</v>
      </c>
      <c r="F78" s="52" t="s">
        <v>156</v>
      </c>
      <c r="G78" s="53" t="s">
        <v>38</v>
      </c>
      <c r="H78" s="54">
        <v>600</v>
      </c>
      <c r="I78" s="13"/>
      <c r="J78" s="55" t="s">
        <v>4</v>
      </c>
      <c r="K78" s="56" t="s">
        <v>10</v>
      </c>
      <c r="L78" s="57">
        <v>0.33500000000000002</v>
      </c>
      <c r="M78" s="57">
        <f>L78*H78</f>
        <v>201</v>
      </c>
      <c r="N78" s="57">
        <v>0</v>
      </c>
      <c r="O78" s="57">
        <f>N78*H78</f>
        <v>0</v>
      </c>
      <c r="P78" s="57">
        <v>0</v>
      </c>
      <c r="Q78" s="58">
        <f>P78*H78</f>
        <v>0</v>
      </c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O78" s="59" t="s">
        <v>48</v>
      </c>
      <c r="AQ78" s="59" t="s">
        <v>35</v>
      </c>
      <c r="AR78" s="59" t="s">
        <v>17</v>
      </c>
      <c r="AV78" s="5" t="s">
        <v>32</v>
      </c>
      <c r="BB78" s="60" t="e">
        <f>IF(K78="základní",#REF!,0)</f>
        <v>#REF!</v>
      </c>
      <c r="BC78" s="60">
        <f>IF(K78="snížená",#REF!,0)</f>
        <v>0</v>
      </c>
      <c r="BD78" s="60">
        <f>IF(K78="zákl. přenesená",#REF!,0)</f>
        <v>0</v>
      </c>
      <c r="BE78" s="60">
        <f>IF(K78="sníž. přenesená",#REF!,0)</f>
        <v>0</v>
      </c>
      <c r="BF78" s="60">
        <f>IF(K78="nulová",#REF!,0)</f>
        <v>0</v>
      </c>
      <c r="BG78" s="5" t="s">
        <v>16</v>
      </c>
      <c r="BH78" s="60" t="e">
        <f>ROUND(#REF!*H78,2)</f>
        <v>#REF!</v>
      </c>
      <c r="BI78" s="5" t="s">
        <v>48</v>
      </c>
      <c r="BJ78" s="59" t="s">
        <v>157</v>
      </c>
    </row>
    <row r="79" spans="1:62" s="2" customFormat="1" x14ac:dyDescent="0.2">
      <c r="A79" s="10"/>
      <c r="B79" s="11"/>
      <c r="C79" s="12"/>
      <c r="D79" s="61" t="s">
        <v>41</v>
      </c>
      <c r="E79" s="12"/>
      <c r="F79" s="62" t="s">
        <v>156</v>
      </c>
      <c r="G79" s="12"/>
      <c r="H79" s="12"/>
      <c r="I79" s="13"/>
      <c r="J79" s="63"/>
      <c r="K79" s="64"/>
      <c r="L79" s="18"/>
      <c r="M79" s="18"/>
      <c r="N79" s="18"/>
      <c r="O79" s="18"/>
      <c r="P79" s="18"/>
      <c r="Q79" s="19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Q79" s="5" t="s">
        <v>41</v>
      </c>
      <c r="AR79" s="5" t="s">
        <v>17</v>
      </c>
    </row>
    <row r="80" spans="1:62" s="2" customFormat="1" x14ac:dyDescent="0.2">
      <c r="A80" s="10"/>
      <c r="B80" s="11"/>
      <c r="C80" s="12"/>
      <c r="D80" s="65" t="s">
        <v>43</v>
      </c>
      <c r="E80" s="12"/>
      <c r="F80" s="66" t="s">
        <v>158</v>
      </c>
      <c r="G80" s="12"/>
      <c r="H80" s="12"/>
      <c r="I80" s="13"/>
      <c r="J80" s="63"/>
      <c r="K80" s="64"/>
      <c r="L80" s="18"/>
      <c r="M80" s="18"/>
      <c r="N80" s="18"/>
      <c r="O80" s="18"/>
      <c r="P80" s="18"/>
      <c r="Q80" s="19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Q80" s="5" t="s">
        <v>43</v>
      </c>
      <c r="AR80" s="5" t="s">
        <v>17</v>
      </c>
    </row>
    <row r="81" spans="1:62" s="2" customFormat="1" ht="16.5" customHeight="1" x14ac:dyDescent="0.2">
      <c r="A81" s="10"/>
      <c r="B81" s="11"/>
      <c r="C81" s="50" t="s">
        <v>1</v>
      </c>
      <c r="D81" s="50" t="s">
        <v>35</v>
      </c>
      <c r="E81" s="51" t="s">
        <v>159</v>
      </c>
      <c r="F81" s="52" t="s">
        <v>160</v>
      </c>
      <c r="G81" s="53" t="s">
        <v>38</v>
      </c>
      <c r="H81" s="54">
        <v>190</v>
      </c>
      <c r="I81" s="13"/>
      <c r="J81" s="55" t="s">
        <v>4</v>
      </c>
      <c r="K81" s="56" t="s">
        <v>10</v>
      </c>
      <c r="L81" s="57">
        <v>0.58699999999999997</v>
      </c>
      <c r="M81" s="57">
        <f>L81*H81</f>
        <v>111.52999999999999</v>
      </c>
      <c r="N81" s="57">
        <v>0</v>
      </c>
      <c r="O81" s="57">
        <f>N81*H81</f>
        <v>0</v>
      </c>
      <c r="P81" s="57">
        <v>0</v>
      </c>
      <c r="Q81" s="58">
        <f>P81*H81</f>
        <v>0</v>
      </c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O81" s="59" t="s">
        <v>48</v>
      </c>
      <c r="AQ81" s="59" t="s">
        <v>35</v>
      </c>
      <c r="AR81" s="59" t="s">
        <v>17</v>
      </c>
      <c r="AV81" s="5" t="s">
        <v>32</v>
      </c>
      <c r="BB81" s="60" t="e">
        <f>IF(K81="základní",#REF!,0)</f>
        <v>#REF!</v>
      </c>
      <c r="BC81" s="60">
        <f>IF(K81="snížená",#REF!,0)</f>
        <v>0</v>
      </c>
      <c r="BD81" s="60">
        <f>IF(K81="zákl. přenesená",#REF!,0)</f>
        <v>0</v>
      </c>
      <c r="BE81" s="60">
        <f>IF(K81="sníž. přenesená",#REF!,0)</f>
        <v>0</v>
      </c>
      <c r="BF81" s="60">
        <f>IF(K81="nulová",#REF!,0)</f>
        <v>0</v>
      </c>
      <c r="BG81" s="5" t="s">
        <v>16</v>
      </c>
      <c r="BH81" s="60" t="e">
        <f>ROUND(#REF!*H81,2)</f>
        <v>#REF!</v>
      </c>
      <c r="BI81" s="5" t="s">
        <v>48</v>
      </c>
      <c r="BJ81" s="59" t="s">
        <v>161</v>
      </c>
    </row>
    <row r="82" spans="1:62" s="2" customFormat="1" x14ac:dyDescent="0.2">
      <c r="A82" s="10"/>
      <c r="B82" s="11"/>
      <c r="C82" s="12"/>
      <c r="D82" s="61" t="s">
        <v>41</v>
      </c>
      <c r="E82" s="12"/>
      <c r="F82" s="62" t="s">
        <v>162</v>
      </c>
      <c r="G82" s="12"/>
      <c r="H82" s="12"/>
      <c r="I82" s="13"/>
      <c r="J82" s="63"/>
      <c r="K82" s="64"/>
      <c r="L82" s="18"/>
      <c r="M82" s="18"/>
      <c r="N82" s="18"/>
      <c r="O82" s="18"/>
      <c r="P82" s="18"/>
      <c r="Q82" s="19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Q82" s="5" t="s">
        <v>41</v>
      </c>
      <c r="AR82" s="5" t="s">
        <v>17</v>
      </c>
    </row>
    <row r="83" spans="1:62" s="2" customFormat="1" x14ac:dyDescent="0.2">
      <c r="A83" s="10"/>
      <c r="B83" s="11"/>
      <c r="C83" s="12"/>
      <c r="D83" s="65" t="s">
        <v>43</v>
      </c>
      <c r="E83" s="12"/>
      <c r="F83" s="66" t="s">
        <v>163</v>
      </c>
      <c r="G83" s="12"/>
      <c r="H83" s="12"/>
      <c r="I83" s="13"/>
      <c r="J83" s="63"/>
      <c r="K83" s="64"/>
      <c r="L83" s="18"/>
      <c r="M83" s="18"/>
      <c r="N83" s="18"/>
      <c r="O83" s="18"/>
      <c r="P83" s="18"/>
      <c r="Q83" s="19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Q83" s="5" t="s">
        <v>43</v>
      </c>
      <c r="AR83" s="5" t="s">
        <v>17</v>
      </c>
    </row>
    <row r="84" spans="1:62" s="2" customFormat="1" ht="16.5" customHeight="1" x14ac:dyDescent="0.2">
      <c r="A84" s="10"/>
      <c r="B84" s="11"/>
      <c r="C84" s="50" t="s">
        <v>164</v>
      </c>
      <c r="D84" s="50" t="s">
        <v>35</v>
      </c>
      <c r="E84" s="51" t="s">
        <v>165</v>
      </c>
      <c r="F84" s="52" t="s">
        <v>166</v>
      </c>
      <c r="G84" s="53" t="s">
        <v>38</v>
      </c>
      <c r="H84" s="54">
        <v>300</v>
      </c>
      <c r="I84" s="13"/>
      <c r="J84" s="55" t="s">
        <v>4</v>
      </c>
      <c r="K84" s="56" t="s">
        <v>10</v>
      </c>
      <c r="L84" s="57">
        <v>0.08</v>
      </c>
      <c r="M84" s="57">
        <f>L84*H84</f>
        <v>24</v>
      </c>
      <c r="N84" s="57">
        <v>0</v>
      </c>
      <c r="O84" s="57">
        <f>N84*H84</f>
        <v>0</v>
      </c>
      <c r="P84" s="57">
        <v>0</v>
      </c>
      <c r="Q84" s="58">
        <f>P84*H84</f>
        <v>0</v>
      </c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O84" s="59" t="s">
        <v>48</v>
      </c>
      <c r="AQ84" s="59" t="s">
        <v>35</v>
      </c>
      <c r="AR84" s="59" t="s">
        <v>17</v>
      </c>
      <c r="AV84" s="5" t="s">
        <v>32</v>
      </c>
      <c r="BB84" s="60" t="e">
        <f>IF(K84="základní",#REF!,0)</f>
        <v>#REF!</v>
      </c>
      <c r="BC84" s="60">
        <f>IF(K84="snížená",#REF!,0)</f>
        <v>0</v>
      </c>
      <c r="BD84" s="60">
        <f>IF(K84="zákl. přenesená",#REF!,0)</f>
        <v>0</v>
      </c>
      <c r="BE84" s="60">
        <f>IF(K84="sníž. přenesená",#REF!,0)</f>
        <v>0</v>
      </c>
      <c r="BF84" s="60">
        <f>IF(K84="nulová",#REF!,0)</f>
        <v>0</v>
      </c>
      <c r="BG84" s="5" t="s">
        <v>16</v>
      </c>
      <c r="BH84" s="60" t="e">
        <f>ROUND(#REF!*H84,2)</f>
        <v>#REF!</v>
      </c>
      <c r="BI84" s="5" t="s">
        <v>48</v>
      </c>
      <c r="BJ84" s="59" t="s">
        <v>167</v>
      </c>
    </row>
    <row r="85" spans="1:62" s="2" customFormat="1" x14ac:dyDescent="0.2">
      <c r="A85" s="10"/>
      <c r="B85" s="11"/>
      <c r="C85" s="12"/>
      <c r="D85" s="61" t="s">
        <v>41</v>
      </c>
      <c r="E85" s="12"/>
      <c r="F85" s="62" t="s">
        <v>168</v>
      </c>
      <c r="G85" s="12"/>
      <c r="H85" s="12"/>
      <c r="I85" s="13"/>
      <c r="J85" s="63"/>
      <c r="K85" s="64"/>
      <c r="L85" s="18"/>
      <c r="M85" s="18"/>
      <c r="N85" s="18"/>
      <c r="O85" s="18"/>
      <c r="P85" s="18"/>
      <c r="Q85" s="19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Q85" s="5" t="s">
        <v>41</v>
      </c>
      <c r="AR85" s="5" t="s">
        <v>17</v>
      </c>
    </row>
    <row r="86" spans="1:62" s="2" customFormat="1" x14ac:dyDescent="0.2">
      <c r="A86" s="10"/>
      <c r="B86" s="11"/>
      <c r="C86" s="12"/>
      <c r="D86" s="65" t="s">
        <v>43</v>
      </c>
      <c r="E86" s="12"/>
      <c r="F86" s="66" t="s">
        <v>169</v>
      </c>
      <c r="G86" s="12"/>
      <c r="H86" s="12"/>
      <c r="I86" s="13"/>
      <c r="J86" s="63"/>
      <c r="K86" s="64"/>
      <c r="L86" s="18"/>
      <c r="M86" s="18"/>
      <c r="N86" s="18"/>
      <c r="O86" s="18"/>
      <c r="P86" s="18"/>
      <c r="Q86" s="19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Q86" s="5" t="s">
        <v>43</v>
      </c>
      <c r="AR86" s="5" t="s">
        <v>17</v>
      </c>
    </row>
    <row r="87" spans="1:62" s="2" customFormat="1" ht="16.5" customHeight="1" x14ac:dyDescent="0.2">
      <c r="A87" s="10"/>
      <c r="B87" s="11"/>
      <c r="C87" s="50" t="s">
        <v>170</v>
      </c>
      <c r="D87" s="50" t="s">
        <v>35</v>
      </c>
      <c r="E87" s="51" t="s">
        <v>171</v>
      </c>
      <c r="F87" s="52" t="s">
        <v>172</v>
      </c>
      <c r="G87" s="53" t="s">
        <v>38</v>
      </c>
      <c r="H87" s="54">
        <v>120</v>
      </c>
      <c r="I87" s="13"/>
      <c r="J87" s="55" t="s">
        <v>4</v>
      </c>
      <c r="K87" s="56" t="s">
        <v>10</v>
      </c>
      <c r="L87" s="57">
        <v>0.70399999999999996</v>
      </c>
      <c r="M87" s="57">
        <f>L87*H87</f>
        <v>84.47999999999999</v>
      </c>
      <c r="N87" s="57">
        <v>0.01</v>
      </c>
      <c r="O87" s="57">
        <f>N87*H87</f>
        <v>1.2</v>
      </c>
      <c r="P87" s="57">
        <v>0</v>
      </c>
      <c r="Q87" s="58">
        <f>P87*H87</f>
        <v>0</v>
      </c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O87" s="59" t="s">
        <v>48</v>
      </c>
      <c r="AQ87" s="59" t="s">
        <v>35</v>
      </c>
      <c r="AR87" s="59" t="s">
        <v>17</v>
      </c>
      <c r="AV87" s="5" t="s">
        <v>32</v>
      </c>
      <c r="BB87" s="60" t="e">
        <f>IF(K87="základní",#REF!,0)</f>
        <v>#REF!</v>
      </c>
      <c r="BC87" s="60">
        <f>IF(K87="snížená",#REF!,0)</f>
        <v>0</v>
      </c>
      <c r="BD87" s="60">
        <f>IF(K87="zákl. přenesená",#REF!,0)</f>
        <v>0</v>
      </c>
      <c r="BE87" s="60">
        <f>IF(K87="sníž. přenesená",#REF!,0)</f>
        <v>0</v>
      </c>
      <c r="BF87" s="60">
        <f>IF(K87="nulová",#REF!,0)</f>
        <v>0</v>
      </c>
      <c r="BG87" s="5" t="s">
        <v>16</v>
      </c>
      <c r="BH87" s="60" t="e">
        <f>ROUND(#REF!*H87,2)</f>
        <v>#REF!</v>
      </c>
      <c r="BI87" s="5" t="s">
        <v>48</v>
      </c>
      <c r="BJ87" s="59" t="s">
        <v>173</v>
      </c>
    </row>
    <row r="88" spans="1:62" s="2" customFormat="1" x14ac:dyDescent="0.2">
      <c r="A88" s="10"/>
      <c r="B88" s="11"/>
      <c r="C88" s="12"/>
      <c r="D88" s="61" t="s">
        <v>41</v>
      </c>
      <c r="E88" s="12"/>
      <c r="F88" s="62" t="s">
        <v>172</v>
      </c>
      <c r="G88" s="12"/>
      <c r="H88" s="12"/>
      <c r="I88" s="13"/>
      <c r="J88" s="63"/>
      <c r="K88" s="64"/>
      <c r="L88" s="18"/>
      <c r="M88" s="18"/>
      <c r="N88" s="18"/>
      <c r="O88" s="18"/>
      <c r="P88" s="18"/>
      <c r="Q88" s="19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Q88" s="5" t="s">
        <v>41</v>
      </c>
      <c r="AR88" s="5" t="s">
        <v>17</v>
      </c>
    </row>
    <row r="89" spans="1:62" s="2" customFormat="1" ht="58.5" x14ac:dyDescent="0.2">
      <c r="A89" s="10"/>
      <c r="B89" s="11"/>
      <c r="C89" s="12"/>
      <c r="D89" s="61" t="s">
        <v>58</v>
      </c>
      <c r="E89" s="12"/>
      <c r="F89" s="67" t="s">
        <v>174</v>
      </c>
      <c r="G89" s="12"/>
      <c r="H89" s="12"/>
      <c r="I89" s="13"/>
      <c r="J89" s="63"/>
      <c r="K89" s="64"/>
      <c r="L89" s="18"/>
      <c r="M89" s="18"/>
      <c r="N89" s="18"/>
      <c r="O89" s="18"/>
      <c r="P89" s="18"/>
      <c r="Q89" s="19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Q89" s="5" t="s">
        <v>58</v>
      </c>
      <c r="AR89" s="5" t="s">
        <v>17</v>
      </c>
    </row>
    <row r="90" spans="1:62" s="2" customFormat="1" ht="16.5" customHeight="1" x14ac:dyDescent="0.2">
      <c r="A90" s="10"/>
      <c r="B90" s="11"/>
      <c r="C90" s="50" t="s">
        <v>175</v>
      </c>
      <c r="D90" s="50" t="s">
        <v>35</v>
      </c>
      <c r="E90" s="51" t="s">
        <v>176</v>
      </c>
      <c r="F90" s="52" t="s">
        <v>177</v>
      </c>
      <c r="G90" s="53" t="s">
        <v>38</v>
      </c>
      <c r="H90" s="54">
        <v>1900</v>
      </c>
      <c r="I90" s="13"/>
      <c r="J90" s="55" t="s">
        <v>4</v>
      </c>
      <c r="K90" s="56" t="s">
        <v>10</v>
      </c>
      <c r="L90" s="57">
        <v>0.54800000000000004</v>
      </c>
      <c r="M90" s="57">
        <f>L90*H90</f>
        <v>1041.2</v>
      </c>
      <c r="N90" s="57">
        <v>1.0924299999999999E-3</v>
      </c>
      <c r="O90" s="57">
        <f>N90*H90</f>
        <v>2.0756169999999998</v>
      </c>
      <c r="P90" s="57">
        <v>0</v>
      </c>
      <c r="Q90" s="58">
        <f>P90*H90</f>
        <v>0</v>
      </c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O90" s="59" t="s">
        <v>48</v>
      </c>
      <c r="AQ90" s="59" t="s">
        <v>35</v>
      </c>
      <c r="AR90" s="59" t="s">
        <v>17</v>
      </c>
      <c r="AV90" s="5" t="s">
        <v>32</v>
      </c>
      <c r="BB90" s="60" t="e">
        <f>IF(K90="základní",#REF!,0)</f>
        <v>#REF!</v>
      </c>
      <c r="BC90" s="60">
        <f>IF(K90="snížená",#REF!,0)</f>
        <v>0</v>
      </c>
      <c r="BD90" s="60">
        <f>IF(K90="zákl. přenesená",#REF!,0)</f>
        <v>0</v>
      </c>
      <c r="BE90" s="60">
        <f>IF(K90="sníž. přenesená",#REF!,0)</f>
        <v>0</v>
      </c>
      <c r="BF90" s="60">
        <f>IF(K90="nulová",#REF!,0)</f>
        <v>0</v>
      </c>
      <c r="BG90" s="5" t="s">
        <v>16</v>
      </c>
      <c r="BH90" s="60" t="e">
        <f>ROUND(#REF!*H90,2)</f>
        <v>#REF!</v>
      </c>
      <c r="BI90" s="5" t="s">
        <v>48</v>
      </c>
      <c r="BJ90" s="59" t="s">
        <v>178</v>
      </c>
    </row>
    <row r="91" spans="1:62" s="2" customFormat="1" x14ac:dyDescent="0.2">
      <c r="A91" s="10"/>
      <c r="B91" s="11"/>
      <c r="C91" s="12"/>
      <c r="D91" s="61" t="s">
        <v>41</v>
      </c>
      <c r="E91" s="12"/>
      <c r="F91" s="62" t="s">
        <v>179</v>
      </c>
      <c r="G91" s="12"/>
      <c r="H91" s="12"/>
      <c r="I91" s="13"/>
      <c r="J91" s="63"/>
      <c r="K91" s="64"/>
      <c r="L91" s="18"/>
      <c r="M91" s="18"/>
      <c r="N91" s="18"/>
      <c r="O91" s="18"/>
      <c r="P91" s="18"/>
      <c r="Q91" s="19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Q91" s="5" t="s">
        <v>41</v>
      </c>
      <c r="AR91" s="5" t="s">
        <v>17</v>
      </c>
    </row>
    <row r="92" spans="1:62" s="2" customFormat="1" x14ac:dyDescent="0.2">
      <c r="A92" s="10"/>
      <c r="B92" s="11"/>
      <c r="C92" s="12"/>
      <c r="D92" s="65" t="s">
        <v>43</v>
      </c>
      <c r="E92" s="12"/>
      <c r="F92" s="66" t="s">
        <v>180</v>
      </c>
      <c r="G92" s="12"/>
      <c r="H92" s="12"/>
      <c r="I92" s="13"/>
      <c r="J92" s="63"/>
      <c r="K92" s="64"/>
      <c r="L92" s="18"/>
      <c r="M92" s="18"/>
      <c r="N92" s="18"/>
      <c r="O92" s="18"/>
      <c r="P92" s="18"/>
      <c r="Q92" s="19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Q92" s="5" t="s">
        <v>43</v>
      </c>
      <c r="AR92" s="5" t="s">
        <v>17</v>
      </c>
    </row>
    <row r="93" spans="1:62" s="4" customFormat="1" ht="25.9" customHeight="1" x14ac:dyDescent="0.2">
      <c r="B93" s="37"/>
      <c r="C93" s="38"/>
      <c r="D93" s="39" t="s">
        <v>14</v>
      </c>
      <c r="E93" s="40" t="s">
        <v>181</v>
      </c>
      <c r="F93" s="40" t="s">
        <v>182</v>
      </c>
      <c r="G93" s="38"/>
      <c r="H93" s="38"/>
      <c r="I93" s="41"/>
      <c r="J93" s="42"/>
      <c r="K93" s="43"/>
      <c r="L93" s="43"/>
      <c r="M93" s="44">
        <f>M94+M140</f>
        <v>5263.0599999999995</v>
      </c>
      <c r="N93" s="43"/>
      <c r="O93" s="44">
        <f>O94+O140</f>
        <v>135.18878640000003</v>
      </c>
      <c r="P93" s="43"/>
      <c r="Q93" s="45">
        <f>Q94+Q140</f>
        <v>0</v>
      </c>
      <c r="AO93" s="46" t="s">
        <v>17</v>
      </c>
      <c r="AQ93" s="47" t="s">
        <v>14</v>
      </c>
      <c r="AR93" s="47" t="s">
        <v>15</v>
      </c>
      <c r="AV93" s="46" t="s">
        <v>32</v>
      </c>
      <c r="BH93" s="48" t="e">
        <f>BH94+BH140</f>
        <v>#REF!</v>
      </c>
    </row>
    <row r="94" spans="1:62" s="4" customFormat="1" ht="22.9" customHeight="1" x14ac:dyDescent="0.2">
      <c r="B94" s="37"/>
      <c r="C94" s="38"/>
      <c r="D94" s="39" t="s">
        <v>14</v>
      </c>
      <c r="E94" s="49" t="s">
        <v>183</v>
      </c>
      <c r="F94" s="49" t="s">
        <v>184</v>
      </c>
      <c r="G94" s="38"/>
      <c r="H94" s="38"/>
      <c r="I94" s="41"/>
      <c r="J94" s="42"/>
      <c r="K94" s="43"/>
      <c r="L94" s="43"/>
      <c r="M94" s="44">
        <f>SUM(M95:M139)</f>
        <v>5005.0599999999995</v>
      </c>
      <c r="N94" s="43"/>
      <c r="O94" s="44">
        <f>SUM(O95:O139)</f>
        <v>134.19878640000002</v>
      </c>
      <c r="P94" s="43"/>
      <c r="Q94" s="45">
        <f>SUM(Q95:Q139)</f>
        <v>0</v>
      </c>
      <c r="AO94" s="46" t="s">
        <v>17</v>
      </c>
      <c r="AQ94" s="47" t="s">
        <v>14</v>
      </c>
      <c r="AR94" s="47" t="s">
        <v>16</v>
      </c>
      <c r="AV94" s="46" t="s">
        <v>32</v>
      </c>
      <c r="BH94" s="48" t="e">
        <f>SUM(BH95:BH139)</f>
        <v>#REF!</v>
      </c>
    </row>
    <row r="95" spans="1:62" s="2" customFormat="1" ht="16.5" customHeight="1" x14ac:dyDescent="0.2">
      <c r="A95" s="10"/>
      <c r="B95" s="11"/>
      <c r="C95" s="50" t="s">
        <v>185</v>
      </c>
      <c r="D95" s="50" t="s">
        <v>35</v>
      </c>
      <c r="E95" s="51" t="s">
        <v>186</v>
      </c>
      <c r="F95" s="52" t="s">
        <v>187</v>
      </c>
      <c r="G95" s="53" t="s">
        <v>38</v>
      </c>
      <c r="H95" s="54">
        <v>680</v>
      </c>
      <c r="I95" s="13"/>
      <c r="J95" s="55" t="s">
        <v>4</v>
      </c>
      <c r="K95" s="56" t="s">
        <v>10</v>
      </c>
      <c r="L95" s="57">
        <v>0.17199999999999999</v>
      </c>
      <c r="M95" s="57">
        <f>L95*H95</f>
        <v>116.96</v>
      </c>
      <c r="N95" s="57">
        <v>8.5879999999999998E-5</v>
      </c>
      <c r="O95" s="57">
        <f>N95*H95</f>
        <v>5.8398399999999996E-2</v>
      </c>
      <c r="P95" s="57">
        <v>0</v>
      </c>
      <c r="Q95" s="58">
        <f>P95*H95</f>
        <v>0</v>
      </c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O95" s="59" t="s">
        <v>39</v>
      </c>
      <c r="AQ95" s="59" t="s">
        <v>35</v>
      </c>
      <c r="AR95" s="59" t="s">
        <v>17</v>
      </c>
      <c r="AV95" s="5" t="s">
        <v>32</v>
      </c>
      <c r="BB95" s="60" t="e">
        <f>IF(K95="základní",#REF!,0)</f>
        <v>#REF!</v>
      </c>
      <c r="BC95" s="60">
        <f>IF(K95="snížená",#REF!,0)</f>
        <v>0</v>
      </c>
      <c r="BD95" s="60">
        <f>IF(K95="zákl. přenesená",#REF!,0)</f>
        <v>0</v>
      </c>
      <c r="BE95" s="60">
        <f>IF(K95="sníž. přenesená",#REF!,0)</f>
        <v>0</v>
      </c>
      <c r="BF95" s="60">
        <f>IF(K95="nulová",#REF!,0)</f>
        <v>0</v>
      </c>
      <c r="BG95" s="5" t="s">
        <v>16</v>
      </c>
      <c r="BH95" s="60" t="e">
        <f>ROUND(#REF!*H95,2)</f>
        <v>#REF!</v>
      </c>
      <c r="BI95" s="5" t="s">
        <v>39</v>
      </c>
      <c r="BJ95" s="59" t="s">
        <v>188</v>
      </c>
    </row>
    <row r="96" spans="1:62" s="2" customFormat="1" x14ac:dyDescent="0.2">
      <c r="A96" s="10"/>
      <c r="B96" s="11"/>
      <c r="C96" s="12"/>
      <c r="D96" s="61" t="s">
        <v>41</v>
      </c>
      <c r="E96" s="12"/>
      <c r="F96" s="62" t="s">
        <v>189</v>
      </c>
      <c r="G96" s="12"/>
      <c r="H96" s="12"/>
      <c r="I96" s="13"/>
      <c r="J96" s="63"/>
      <c r="K96" s="64"/>
      <c r="L96" s="18"/>
      <c r="M96" s="18"/>
      <c r="N96" s="18"/>
      <c r="O96" s="18"/>
      <c r="P96" s="18"/>
      <c r="Q96" s="19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Q96" s="5" t="s">
        <v>41</v>
      </c>
      <c r="AR96" s="5" t="s">
        <v>17</v>
      </c>
    </row>
    <row r="97" spans="1:62" s="2" customFormat="1" x14ac:dyDescent="0.2">
      <c r="A97" s="10"/>
      <c r="B97" s="11"/>
      <c r="C97" s="12"/>
      <c r="D97" s="65" t="s">
        <v>43</v>
      </c>
      <c r="E97" s="12"/>
      <c r="F97" s="66" t="s">
        <v>190</v>
      </c>
      <c r="G97" s="12"/>
      <c r="H97" s="12"/>
      <c r="I97" s="13"/>
      <c r="J97" s="63"/>
      <c r="K97" s="64"/>
      <c r="L97" s="18"/>
      <c r="M97" s="18"/>
      <c r="N97" s="18"/>
      <c r="O97" s="18"/>
      <c r="P97" s="18"/>
      <c r="Q97" s="19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Q97" s="5" t="s">
        <v>43</v>
      </c>
      <c r="AR97" s="5" t="s">
        <v>17</v>
      </c>
    </row>
    <row r="98" spans="1:62" s="2" customFormat="1" ht="16.5" customHeight="1" x14ac:dyDescent="0.2">
      <c r="A98" s="10"/>
      <c r="B98" s="11"/>
      <c r="C98" s="50" t="s">
        <v>191</v>
      </c>
      <c r="D98" s="50" t="s">
        <v>35</v>
      </c>
      <c r="E98" s="51" t="s">
        <v>192</v>
      </c>
      <c r="F98" s="52" t="s">
        <v>193</v>
      </c>
      <c r="G98" s="53" t="s">
        <v>38</v>
      </c>
      <c r="H98" s="54">
        <v>980</v>
      </c>
      <c r="I98" s="13"/>
      <c r="J98" s="55" t="s">
        <v>4</v>
      </c>
      <c r="K98" s="56" t="s">
        <v>10</v>
      </c>
      <c r="L98" s="57">
        <v>0.23</v>
      </c>
      <c r="M98" s="57">
        <f>L98*H98</f>
        <v>225.4</v>
      </c>
      <c r="N98" s="57">
        <v>2.1160000000000002E-2</v>
      </c>
      <c r="O98" s="57">
        <f>N98*H98</f>
        <v>20.736800000000002</v>
      </c>
      <c r="P98" s="57">
        <v>0</v>
      </c>
      <c r="Q98" s="58">
        <f>P98*H98</f>
        <v>0</v>
      </c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O98" s="59" t="s">
        <v>39</v>
      </c>
      <c r="AQ98" s="59" t="s">
        <v>35</v>
      </c>
      <c r="AR98" s="59" t="s">
        <v>17</v>
      </c>
      <c r="AV98" s="5" t="s">
        <v>32</v>
      </c>
      <c r="BB98" s="60" t="e">
        <f>IF(K98="základní",#REF!,0)</f>
        <v>#REF!</v>
      </c>
      <c r="BC98" s="60">
        <f>IF(K98="snížená",#REF!,0)</f>
        <v>0</v>
      </c>
      <c r="BD98" s="60">
        <f>IF(K98="zákl. přenesená",#REF!,0)</f>
        <v>0</v>
      </c>
      <c r="BE98" s="60">
        <f>IF(K98="sníž. přenesená",#REF!,0)</f>
        <v>0</v>
      </c>
      <c r="BF98" s="60">
        <f>IF(K98="nulová",#REF!,0)</f>
        <v>0</v>
      </c>
      <c r="BG98" s="5" t="s">
        <v>16</v>
      </c>
      <c r="BH98" s="60" t="e">
        <f>ROUND(#REF!*H98,2)</f>
        <v>#REF!</v>
      </c>
      <c r="BI98" s="5" t="s">
        <v>39</v>
      </c>
      <c r="BJ98" s="59" t="s">
        <v>194</v>
      </c>
    </row>
    <row r="99" spans="1:62" s="2" customFormat="1" ht="19.5" x14ac:dyDescent="0.2">
      <c r="A99" s="10"/>
      <c r="B99" s="11"/>
      <c r="C99" s="12"/>
      <c r="D99" s="61" t="s">
        <v>41</v>
      </c>
      <c r="E99" s="12"/>
      <c r="F99" s="62" t="s">
        <v>195</v>
      </c>
      <c r="G99" s="12"/>
      <c r="H99" s="12"/>
      <c r="I99" s="13"/>
      <c r="J99" s="63"/>
      <c r="K99" s="64"/>
      <c r="L99" s="18"/>
      <c r="M99" s="18"/>
      <c r="N99" s="18"/>
      <c r="O99" s="18"/>
      <c r="P99" s="18"/>
      <c r="Q99" s="19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Q99" s="5" t="s">
        <v>41</v>
      </c>
      <c r="AR99" s="5" t="s">
        <v>17</v>
      </c>
    </row>
    <row r="100" spans="1:62" s="2" customFormat="1" x14ac:dyDescent="0.2">
      <c r="A100" s="10"/>
      <c r="B100" s="11"/>
      <c r="C100" s="12"/>
      <c r="D100" s="65" t="s">
        <v>43</v>
      </c>
      <c r="E100" s="12"/>
      <c r="F100" s="66" t="s">
        <v>196</v>
      </c>
      <c r="G100" s="12"/>
      <c r="H100" s="12"/>
      <c r="I100" s="13"/>
      <c r="J100" s="63"/>
      <c r="K100" s="64"/>
      <c r="L100" s="18"/>
      <c r="M100" s="18"/>
      <c r="N100" s="18"/>
      <c r="O100" s="18"/>
      <c r="P100" s="18"/>
      <c r="Q100" s="19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Q100" s="5" t="s">
        <v>43</v>
      </c>
      <c r="AR100" s="5" t="s">
        <v>17</v>
      </c>
    </row>
    <row r="101" spans="1:62" s="2" customFormat="1" ht="16.5" customHeight="1" x14ac:dyDescent="0.2">
      <c r="A101" s="10"/>
      <c r="B101" s="11"/>
      <c r="C101" s="50" t="s">
        <v>197</v>
      </c>
      <c r="D101" s="50" t="s">
        <v>35</v>
      </c>
      <c r="E101" s="51" t="s">
        <v>198</v>
      </c>
      <c r="F101" s="52" t="s">
        <v>199</v>
      </c>
      <c r="G101" s="53" t="s">
        <v>38</v>
      </c>
      <c r="H101" s="54">
        <v>810</v>
      </c>
      <c r="I101" s="13"/>
      <c r="J101" s="55" t="s">
        <v>4</v>
      </c>
      <c r="K101" s="56" t="s">
        <v>10</v>
      </c>
      <c r="L101" s="57">
        <v>0.23</v>
      </c>
      <c r="M101" s="57">
        <f>L101*H101</f>
        <v>186.3</v>
      </c>
      <c r="N101" s="57">
        <v>2.1229999999999999E-2</v>
      </c>
      <c r="O101" s="57">
        <f>N101*H101</f>
        <v>17.196300000000001</v>
      </c>
      <c r="P101" s="57">
        <v>0</v>
      </c>
      <c r="Q101" s="58">
        <f>P101*H101</f>
        <v>0</v>
      </c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O101" s="59" t="s">
        <v>39</v>
      </c>
      <c r="AQ101" s="59" t="s">
        <v>35</v>
      </c>
      <c r="AR101" s="59" t="s">
        <v>17</v>
      </c>
      <c r="AV101" s="5" t="s">
        <v>32</v>
      </c>
      <c r="BB101" s="60" t="e">
        <f>IF(K101="základní",#REF!,0)</f>
        <v>#REF!</v>
      </c>
      <c r="BC101" s="60">
        <f>IF(K101="snížená",#REF!,0)</f>
        <v>0</v>
      </c>
      <c r="BD101" s="60">
        <f>IF(K101="zákl. přenesená",#REF!,0)</f>
        <v>0</v>
      </c>
      <c r="BE101" s="60">
        <f>IF(K101="sníž. přenesená",#REF!,0)</f>
        <v>0</v>
      </c>
      <c r="BF101" s="60">
        <f>IF(K101="nulová",#REF!,0)</f>
        <v>0</v>
      </c>
      <c r="BG101" s="5" t="s">
        <v>16</v>
      </c>
      <c r="BH101" s="60" t="e">
        <f>ROUND(#REF!*H101,2)</f>
        <v>#REF!</v>
      </c>
      <c r="BI101" s="5" t="s">
        <v>39</v>
      </c>
      <c r="BJ101" s="59" t="s">
        <v>200</v>
      </c>
    </row>
    <row r="102" spans="1:62" s="2" customFormat="1" x14ac:dyDescent="0.2">
      <c r="A102" s="10"/>
      <c r="B102" s="11"/>
      <c r="C102" s="12"/>
      <c r="D102" s="61" t="s">
        <v>41</v>
      </c>
      <c r="E102" s="12"/>
      <c r="F102" s="62" t="s">
        <v>201</v>
      </c>
      <c r="G102" s="12"/>
      <c r="H102" s="12"/>
      <c r="I102" s="13"/>
      <c r="J102" s="63"/>
      <c r="K102" s="64"/>
      <c r="L102" s="18"/>
      <c r="M102" s="18"/>
      <c r="N102" s="18"/>
      <c r="O102" s="18"/>
      <c r="P102" s="18"/>
      <c r="Q102" s="19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Q102" s="5" t="s">
        <v>41</v>
      </c>
      <c r="AR102" s="5" t="s">
        <v>17</v>
      </c>
    </row>
    <row r="103" spans="1:62" s="2" customFormat="1" x14ac:dyDescent="0.2">
      <c r="A103" s="10"/>
      <c r="B103" s="11"/>
      <c r="C103" s="12"/>
      <c r="D103" s="65" t="s">
        <v>43</v>
      </c>
      <c r="E103" s="12"/>
      <c r="F103" s="66" t="s">
        <v>202</v>
      </c>
      <c r="G103" s="12"/>
      <c r="H103" s="12"/>
      <c r="I103" s="13"/>
      <c r="J103" s="63"/>
      <c r="K103" s="64"/>
      <c r="L103" s="18"/>
      <c r="M103" s="18"/>
      <c r="N103" s="18"/>
      <c r="O103" s="18"/>
      <c r="P103" s="18"/>
      <c r="Q103" s="19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Q103" s="5" t="s">
        <v>43</v>
      </c>
      <c r="AR103" s="5" t="s">
        <v>17</v>
      </c>
    </row>
    <row r="104" spans="1:62" s="2" customFormat="1" ht="16.5" customHeight="1" x14ac:dyDescent="0.2">
      <c r="A104" s="10"/>
      <c r="B104" s="11"/>
      <c r="C104" s="50" t="s">
        <v>203</v>
      </c>
      <c r="D104" s="50" t="s">
        <v>35</v>
      </c>
      <c r="E104" s="51" t="s">
        <v>204</v>
      </c>
      <c r="F104" s="52" t="s">
        <v>205</v>
      </c>
      <c r="G104" s="53" t="s">
        <v>38</v>
      </c>
      <c r="H104" s="54">
        <v>850</v>
      </c>
      <c r="I104" s="13"/>
      <c r="J104" s="55" t="s">
        <v>4</v>
      </c>
      <c r="K104" s="56" t="s">
        <v>10</v>
      </c>
      <c r="L104" s="57">
        <v>0.27600000000000002</v>
      </c>
      <c r="M104" s="57">
        <f>L104*H104</f>
        <v>234.60000000000002</v>
      </c>
      <c r="N104" s="57">
        <v>2.5440000000000001E-2</v>
      </c>
      <c r="O104" s="57">
        <f>N104*H104</f>
        <v>21.624000000000002</v>
      </c>
      <c r="P104" s="57">
        <v>0</v>
      </c>
      <c r="Q104" s="58">
        <f>P104*H104</f>
        <v>0</v>
      </c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O104" s="59" t="s">
        <v>39</v>
      </c>
      <c r="AQ104" s="59" t="s">
        <v>35</v>
      </c>
      <c r="AR104" s="59" t="s">
        <v>17</v>
      </c>
      <c r="AV104" s="5" t="s">
        <v>32</v>
      </c>
      <c r="BB104" s="60" t="e">
        <f>IF(K104="základní",#REF!,0)</f>
        <v>#REF!</v>
      </c>
      <c r="BC104" s="60">
        <f>IF(K104="snížená",#REF!,0)</f>
        <v>0</v>
      </c>
      <c r="BD104" s="60">
        <f>IF(K104="zákl. přenesená",#REF!,0)</f>
        <v>0</v>
      </c>
      <c r="BE104" s="60">
        <f>IF(K104="sníž. přenesená",#REF!,0)</f>
        <v>0</v>
      </c>
      <c r="BF104" s="60">
        <f>IF(K104="nulová",#REF!,0)</f>
        <v>0</v>
      </c>
      <c r="BG104" s="5" t="s">
        <v>16</v>
      </c>
      <c r="BH104" s="60" t="e">
        <f>ROUND(#REF!*H104,2)</f>
        <v>#REF!</v>
      </c>
      <c r="BI104" s="5" t="s">
        <v>39</v>
      </c>
      <c r="BJ104" s="59" t="s">
        <v>206</v>
      </c>
    </row>
    <row r="105" spans="1:62" s="2" customFormat="1" ht="19.5" x14ac:dyDescent="0.2">
      <c r="A105" s="10"/>
      <c r="B105" s="11"/>
      <c r="C105" s="12"/>
      <c r="D105" s="61" t="s">
        <v>41</v>
      </c>
      <c r="E105" s="12"/>
      <c r="F105" s="62" t="s">
        <v>207</v>
      </c>
      <c r="G105" s="12"/>
      <c r="H105" s="12"/>
      <c r="I105" s="13"/>
      <c r="J105" s="63"/>
      <c r="K105" s="64"/>
      <c r="L105" s="18"/>
      <c r="M105" s="18"/>
      <c r="N105" s="18"/>
      <c r="O105" s="18"/>
      <c r="P105" s="18"/>
      <c r="Q105" s="19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Q105" s="5" t="s">
        <v>41</v>
      </c>
      <c r="AR105" s="5" t="s">
        <v>17</v>
      </c>
    </row>
    <row r="106" spans="1:62" s="2" customFormat="1" x14ac:dyDescent="0.2">
      <c r="A106" s="10"/>
      <c r="B106" s="11"/>
      <c r="C106" s="12"/>
      <c r="D106" s="65" t="s">
        <v>43</v>
      </c>
      <c r="E106" s="12"/>
      <c r="F106" s="66" t="s">
        <v>208</v>
      </c>
      <c r="G106" s="12"/>
      <c r="H106" s="12"/>
      <c r="I106" s="13"/>
      <c r="J106" s="63"/>
      <c r="K106" s="64"/>
      <c r="L106" s="18"/>
      <c r="M106" s="18"/>
      <c r="N106" s="18"/>
      <c r="O106" s="18"/>
      <c r="P106" s="18"/>
      <c r="Q106" s="19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Q106" s="5" t="s">
        <v>43</v>
      </c>
      <c r="AR106" s="5" t="s">
        <v>17</v>
      </c>
    </row>
    <row r="107" spans="1:62" s="2" customFormat="1" ht="16.5" customHeight="1" x14ac:dyDescent="0.2">
      <c r="A107" s="10"/>
      <c r="B107" s="11"/>
      <c r="C107" s="50" t="s">
        <v>209</v>
      </c>
      <c r="D107" s="50" t="s">
        <v>35</v>
      </c>
      <c r="E107" s="51" t="s">
        <v>210</v>
      </c>
      <c r="F107" s="52" t="s">
        <v>211</v>
      </c>
      <c r="G107" s="53" t="s">
        <v>38</v>
      </c>
      <c r="H107" s="54">
        <v>1100</v>
      </c>
      <c r="I107" s="13"/>
      <c r="J107" s="55" t="s">
        <v>4</v>
      </c>
      <c r="K107" s="56" t="s">
        <v>10</v>
      </c>
      <c r="L107" s="57">
        <v>0.45800000000000002</v>
      </c>
      <c r="M107" s="57">
        <f>L107*H107</f>
        <v>503.8</v>
      </c>
      <c r="N107" s="57">
        <v>2.1559999999999999E-2</v>
      </c>
      <c r="O107" s="57">
        <f>N107*H107</f>
        <v>23.715999999999998</v>
      </c>
      <c r="P107" s="57">
        <v>0</v>
      </c>
      <c r="Q107" s="58">
        <f>P107*H107</f>
        <v>0</v>
      </c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O107" s="59" t="s">
        <v>39</v>
      </c>
      <c r="AQ107" s="59" t="s">
        <v>35</v>
      </c>
      <c r="AR107" s="59" t="s">
        <v>17</v>
      </c>
      <c r="AV107" s="5" t="s">
        <v>32</v>
      </c>
      <c r="BB107" s="60" t="e">
        <f>IF(K107="základní",#REF!,0)</f>
        <v>#REF!</v>
      </c>
      <c r="BC107" s="60">
        <f>IF(K107="snížená",#REF!,0)</f>
        <v>0</v>
      </c>
      <c r="BD107" s="60">
        <f>IF(K107="zákl. přenesená",#REF!,0)</f>
        <v>0</v>
      </c>
      <c r="BE107" s="60">
        <f>IF(K107="sníž. přenesená",#REF!,0)</f>
        <v>0</v>
      </c>
      <c r="BF107" s="60">
        <f>IF(K107="nulová",#REF!,0)</f>
        <v>0</v>
      </c>
      <c r="BG107" s="5" t="s">
        <v>16</v>
      </c>
      <c r="BH107" s="60" t="e">
        <f>ROUND(#REF!*H107,2)</f>
        <v>#REF!</v>
      </c>
      <c r="BI107" s="5" t="s">
        <v>39</v>
      </c>
      <c r="BJ107" s="59" t="s">
        <v>212</v>
      </c>
    </row>
    <row r="108" spans="1:62" s="2" customFormat="1" ht="19.5" x14ac:dyDescent="0.2">
      <c r="A108" s="10"/>
      <c r="B108" s="11"/>
      <c r="C108" s="12"/>
      <c r="D108" s="61" t="s">
        <v>41</v>
      </c>
      <c r="E108" s="12"/>
      <c r="F108" s="62" t="s">
        <v>213</v>
      </c>
      <c r="G108" s="12"/>
      <c r="H108" s="12"/>
      <c r="I108" s="13"/>
      <c r="J108" s="63"/>
      <c r="K108" s="64"/>
      <c r="L108" s="18"/>
      <c r="M108" s="18"/>
      <c r="N108" s="18"/>
      <c r="O108" s="18"/>
      <c r="P108" s="18"/>
      <c r="Q108" s="19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Q108" s="5" t="s">
        <v>41</v>
      </c>
      <c r="AR108" s="5" t="s">
        <v>17</v>
      </c>
    </row>
    <row r="109" spans="1:62" s="2" customFormat="1" x14ac:dyDescent="0.2">
      <c r="A109" s="10"/>
      <c r="B109" s="11"/>
      <c r="C109" s="12"/>
      <c r="D109" s="65" t="s">
        <v>43</v>
      </c>
      <c r="E109" s="12"/>
      <c r="F109" s="66" t="s">
        <v>214</v>
      </c>
      <c r="G109" s="12"/>
      <c r="H109" s="12"/>
      <c r="I109" s="13"/>
      <c r="J109" s="63"/>
      <c r="K109" s="64"/>
      <c r="L109" s="18"/>
      <c r="M109" s="18"/>
      <c r="N109" s="18"/>
      <c r="O109" s="18"/>
      <c r="P109" s="18"/>
      <c r="Q109" s="19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Q109" s="5" t="s">
        <v>43</v>
      </c>
      <c r="AR109" s="5" t="s">
        <v>17</v>
      </c>
    </row>
    <row r="110" spans="1:62" s="2" customFormat="1" ht="16.5" customHeight="1" x14ac:dyDescent="0.2">
      <c r="A110" s="10"/>
      <c r="B110" s="11"/>
      <c r="C110" s="50" t="s">
        <v>215</v>
      </c>
      <c r="D110" s="50" t="s">
        <v>35</v>
      </c>
      <c r="E110" s="51" t="s">
        <v>216</v>
      </c>
      <c r="F110" s="52" t="s">
        <v>217</v>
      </c>
      <c r="G110" s="53" t="s">
        <v>38</v>
      </c>
      <c r="H110" s="54">
        <v>960</v>
      </c>
      <c r="I110" s="13"/>
      <c r="J110" s="55" t="s">
        <v>4</v>
      </c>
      <c r="K110" s="56" t="s">
        <v>10</v>
      </c>
      <c r="L110" s="57">
        <v>0.50600000000000001</v>
      </c>
      <c r="M110" s="57">
        <f>L110*H110</f>
        <v>485.76</v>
      </c>
      <c r="N110" s="57">
        <v>2.1829999999999999E-2</v>
      </c>
      <c r="O110" s="57">
        <f>N110*H110</f>
        <v>20.956799999999998</v>
      </c>
      <c r="P110" s="57">
        <v>0</v>
      </c>
      <c r="Q110" s="58">
        <f>P110*H110</f>
        <v>0</v>
      </c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O110" s="59" t="s">
        <v>39</v>
      </c>
      <c r="AQ110" s="59" t="s">
        <v>35</v>
      </c>
      <c r="AR110" s="59" t="s">
        <v>17</v>
      </c>
      <c r="AV110" s="5" t="s">
        <v>32</v>
      </c>
      <c r="BB110" s="60" t="e">
        <f>IF(K110="základní",#REF!,0)</f>
        <v>#REF!</v>
      </c>
      <c r="BC110" s="60">
        <f>IF(K110="snížená",#REF!,0)</f>
        <v>0</v>
      </c>
      <c r="BD110" s="60">
        <f>IF(K110="zákl. přenesená",#REF!,0)</f>
        <v>0</v>
      </c>
      <c r="BE110" s="60">
        <f>IF(K110="sníž. přenesená",#REF!,0)</f>
        <v>0</v>
      </c>
      <c r="BF110" s="60">
        <f>IF(K110="nulová",#REF!,0)</f>
        <v>0</v>
      </c>
      <c r="BG110" s="5" t="s">
        <v>16</v>
      </c>
      <c r="BH110" s="60" t="e">
        <f>ROUND(#REF!*H110,2)</f>
        <v>#REF!</v>
      </c>
      <c r="BI110" s="5" t="s">
        <v>39</v>
      </c>
      <c r="BJ110" s="59" t="s">
        <v>218</v>
      </c>
    </row>
    <row r="111" spans="1:62" s="2" customFormat="1" x14ac:dyDescent="0.2">
      <c r="A111" s="10"/>
      <c r="B111" s="11"/>
      <c r="C111" s="12"/>
      <c r="D111" s="61" t="s">
        <v>41</v>
      </c>
      <c r="E111" s="12"/>
      <c r="F111" s="62" t="s">
        <v>219</v>
      </c>
      <c r="G111" s="12"/>
      <c r="H111" s="12"/>
      <c r="I111" s="13"/>
      <c r="J111" s="63"/>
      <c r="K111" s="64"/>
      <c r="L111" s="18"/>
      <c r="M111" s="18"/>
      <c r="N111" s="18"/>
      <c r="O111" s="18"/>
      <c r="P111" s="18"/>
      <c r="Q111" s="19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Q111" s="5" t="s">
        <v>41</v>
      </c>
      <c r="AR111" s="5" t="s">
        <v>17</v>
      </c>
    </row>
    <row r="112" spans="1:62" s="2" customFormat="1" x14ac:dyDescent="0.2">
      <c r="A112" s="10"/>
      <c r="B112" s="11"/>
      <c r="C112" s="12"/>
      <c r="D112" s="65" t="s">
        <v>43</v>
      </c>
      <c r="E112" s="12"/>
      <c r="F112" s="66" t="s">
        <v>220</v>
      </c>
      <c r="G112" s="12"/>
      <c r="H112" s="12"/>
      <c r="I112" s="13"/>
      <c r="J112" s="63"/>
      <c r="K112" s="64"/>
      <c r="L112" s="18"/>
      <c r="M112" s="18"/>
      <c r="N112" s="18"/>
      <c r="O112" s="18"/>
      <c r="P112" s="18"/>
      <c r="Q112" s="19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Q112" s="5" t="s">
        <v>43</v>
      </c>
      <c r="AR112" s="5" t="s">
        <v>17</v>
      </c>
    </row>
    <row r="113" spans="1:62" s="2" customFormat="1" ht="16.5" customHeight="1" x14ac:dyDescent="0.2">
      <c r="A113" s="10"/>
      <c r="B113" s="11"/>
      <c r="C113" s="50" t="s">
        <v>221</v>
      </c>
      <c r="D113" s="50" t="s">
        <v>35</v>
      </c>
      <c r="E113" s="51" t="s">
        <v>222</v>
      </c>
      <c r="F113" s="52" t="s">
        <v>223</v>
      </c>
      <c r="G113" s="53" t="s">
        <v>38</v>
      </c>
      <c r="H113" s="54">
        <v>1050</v>
      </c>
      <c r="I113" s="13"/>
      <c r="J113" s="55" t="s">
        <v>4</v>
      </c>
      <c r="K113" s="56" t="s">
        <v>10</v>
      </c>
      <c r="L113" s="57">
        <v>0.55200000000000005</v>
      </c>
      <c r="M113" s="57">
        <f>L113*H113</f>
        <v>579.6</v>
      </c>
      <c r="N113" s="57">
        <v>2.6040000000000001E-2</v>
      </c>
      <c r="O113" s="57">
        <f>N113*H113</f>
        <v>27.342000000000002</v>
      </c>
      <c r="P113" s="57">
        <v>0</v>
      </c>
      <c r="Q113" s="58">
        <f>P113*H113</f>
        <v>0</v>
      </c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O113" s="59" t="s">
        <v>39</v>
      </c>
      <c r="AQ113" s="59" t="s">
        <v>35</v>
      </c>
      <c r="AR113" s="59" t="s">
        <v>17</v>
      </c>
      <c r="AV113" s="5" t="s">
        <v>32</v>
      </c>
      <c r="BB113" s="60" t="e">
        <f>IF(K113="základní",#REF!,0)</f>
        <v>#REF!</v>
      </c>
      <c r="BC113" s="60">
        <f>IF(K113="snížená",#REF!,0)</f>
        <v>0</v>
      </c>
      <c r="BD113" s="60">
        <f>IF(K113="zákl. přenesená",#REF!,0)</f>
        <v>0</v>
      </c>
      <c r="BE113" s="60">
        <f>IF(K113="sníž. přenesená",#REF!,0)</f>
        <v>0</v>
      </c>
      <c r="BF113" s="60">
        <f>IF(K113="nulová",#REF!,0)</f>
        <v>0</v>
      </c>
      <c r="BG113" s="5" t="s">
        <v>16</v>
      </c>
      <c r="BH113" s="60" t="e">
        <f>ROUND(#REF!*H113,2)</f>
        <v>#REF!</v>
      </c>
      <c r="BI113" s="5" t="s">
        <v>39</v>
      </c>
      <c r="BJ113" s="59" t="s">
        <v>224</v>
      </c>
    </row>
    <row r="114" spans="1:62" s="2" customFormat="1" ht="19.5" x14ac:dyDescent="0.2">
      <c r="A114" s="10"/>
      <c r="B114" s="11"/>
      <c r="C114" s="12"/>
      <c r="D114" s="61" t="s">
        <v>41</v>
      </c>
      <c r="E114" s="12"/>
      <c r="F114" s="62" t="s">
        <v>225</v>
      </c>
      <c r="G114" s="12"/>
      <c r="H114" s="12"/>
      <c r="I114" s="13"/>
      <c r="J114" s="63"/>
      <c r="K114" s="64"/>
      <c r="L114" s="18"/>
      <c r="M114" s="18"/>
      <c r="N114" s="18"/>
      <c r="O114" s="18"/>
      <c r="P114" s="18"/>
      <c r="Q114" s="19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Q114" s="5" t="s">
        <v>41</v>
      </c>
      <c r="AR114" s="5" t="s">
        <v>17</v>
      </c>
    </row>
    <row r="115" spans="1:62" s="2" customFormat="1" x14ac:dyDescent="0.2">
      <c r="A115" s="10"/>
      <c r="B115" s="11"/>
      <c r="C115" s="12"/>
      <c r="D115" s="65" t="s">
        <v>43</v>
      </c>
      <c r="E115" s="12"/>
      <c r="F115" s="66" t="s">
        <v>226</v>
      </c>
      <c r="G115" s="12"/>
      <c r="H115" s="12"/>
      <c r="I115" s="13"/>
      <c r="J115" s="63"/>
      <c r="K115" s="64"/>
      <c r="L115" s="18"/>
      <c r="M115" s="18"/>
      <c r="N115" s="18"/>
      <c r="O115" s="18"/>
      <c r="P115" s="18"/>
      <c r="Q115" s="19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Q115" s="5" t="s">
        <v>43</v>
      </c>
      <c r="AR115" s="5" t="s">
        <v>17</v>
      </c>
    </row>
    <row r="116" spans="1:62" s="2" customFormat="1" ht="21.75" customHeight="1" x14ac:dyDescent="0.2">
      <c r="A116" s="10"/>
      <c r="B116" s="11"/>
      <c r="C116" s="50" t="s">
        <v>227</v>
      </c>
      <c r="D116" s="50" t="s">
        <v>35</v>
      </c>
      <c r="E116" s="51" t="s">
        <v>228</v>
      </c>
      <c r="F116" s="52" t="s">
        <v>229</v>
      </c>
      <c r="G116" s="53" t="s">
        <v>38</v>
      </c>
      <c r="H116" s="54">
        <v>800</v>
      </c>
      <c r="I116" s="13"/>
      <c r="J116" s="55" t="s">
        <v>4</v>
      </c>
      <c r="K116" s="56" t="s">
        <v>10</v>
      </c>
      <c r="L116" s="57">
        <v>1.19</v>
      </c>
      <c r="M116" s="57">
        <f>L116*H116</f>
        <v>952</v>
      </c>
      <c r="N116" s="57">
        <v>1E-3</v>
      </c>
      <c r="O116" s="57">
        <f>N116*H116</f>
        <v>0.8</v>
      </c>
      <c r="P116" s="57">
        <v>0</v>
      </c>
      <c r="Q116" s="58">
        <f>P116*H116</f>
        <v>0</v>
      </c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O116" s="59" t="s">
        <v>48</v>
      </c>
      <c r="AQ116" s="59" t="s">
        <v>35</v>
      </c>
      <c r="AR116" s="59" t="s">
        <v>17</v>
      </c>
      <c r="AV116" s="5" t="s">
        <v>32</v>
      </c>
      <c r="BB116" s="60" t="e">
        <f>IF(K116="základní",#REF!,0)</f>
        <v>#REF!</v>
      </c>
      <c r="BC116" s="60">
        <f>IF(K116="snížená",#REF!,0)</f>
        <v>0</v>
      </c>
      <c r="BD116" s="60">
        <f>IF(K116="zákl. přenesená",#REF!,0)</f>
        <v>0</v>
      </c>
      <c r="BE116" s="60">
        <f>IF(K116="sníž. přenesená",#REF!,0)</f>
        <v>0</v>
      </c>
      <c r="BF116" s="60">
        <f>IF(K116="nulová",#REF!,0)</f>
        <v>0</v>
      </c>
      <c r="BG116" s="5" t="s">
        <v>16</v>
      </c>
      <c r="BH116" s="60" t="e">
        <f>ROUND(#REF!*H116,2)</f>
        <v>#REF!</v>
      </c>
      <c r="BI116" s="5" t="s">
        <v>48</v>
      </c>
      <c r="BJ116" s="59" t="s">
        <v>230</v>
      </c>
    </row>
    <row r="117" spans="1:62" s="2" customFormat="1" x14ac:dyDescent="0.2">
      <c r="A117" s="10"/>
      <c r="B117" s="11"/>
      <c r="C117" s="12"/>
      <c r="D117" s="61" t="s">
        <v>41</v>
      </c>
      <c r="E117" s="12"/>
      <c r="F117" s="62" t="s">
        <v>231</v>
      </c>
      <c r="G117" s="12"/>
      <c r="H117" s="12"/>
      <c r="I117" s="13"/>
      <c r="J117" s="63"/>
      <c r="K117" s="64"/>
      <c r="L117" s="18"/>
      <c r="M117" s="18"/>
      <c r="N117" s="18"/>
      <c r="O117" s="18"/>
      <c r="P117" s="18"/>
      <c r="Q117" s="19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Q117" s="5" t="s">
        <v>41</v>
      </c>
      <c r="AR117" s="5" t="s">
        <v>17</v>
      </c>
    </row>
    <row r="118" spans="1:62" s="2" customFormat="1" x14ac:dyDescent="0.2">
      <c r="A118" s="10"/>
      <c r="B118" s="11"/>
      <c r="C118" s="12"/>
      <c r="D118" s="65" t="s">
        <v>43</v>
      </c>
      <c r="E118" s="12"/>
      <c r="F118" s="66" t="s">
        <v>232</v>
      </c>
      <c r="G118" s="12"/>
      <c r="H118" s="12"/>
      <c r="I118" s="13"/>
      <c r="J118" s="63"/>
      <c r="K118" s="64"/>
      <c r="L118" s="18"/>
      <c r="M118" s="18"/>
      <c r="N118" s="18"/>
      <c r="O118" s="18"/>
      <c r="P118" s="18"/>
      <c r="Q118" s="19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Q118" s="5" t="s">
        <v>43</v>
      </c>
      <c r="AR118" s="5" t="s">
        <v>17</v>
      </c>
    </row>
    <row r="119" spans="1:62" s="2" customFormat="1" ht="21.75" customHeight="1" x14ac:dyDescent="0.2">
      <c r="A119" s="10"/>
      <c r="B119" s="11"/>
      <c r="C119" s="50" t="s">
        <v>233</v>
      </c>
      <c r="D119" s="50" t="s">
        <v>35</v>
      </c>
      <c r="E119" s="51" t="s">
        <v>234</v>
      </c>
      <c r="F119" s="52" t="s">
        <v>235</v>
      </c>
      <c r="G119" s="53" t="s">
        <v>38</v>
      </c>
      <c r="H119" s="54">
        <v>250</v>
      </c>
      <c r="I119" s="13"/>
      <c r="J119" s="55" t="s">
        <v>4</v>
      </c>
      <c r="K119" s="56" t="s">
        <v>10</v>
      </c>
      <c r="L119" s="57">
        <v>1.73</v>
      </c>
      <c r="M119" s="57">
        <f>L119*H119</f>
        <v>432.5</v>
      </c>
      <c r="N119" s="57">
        <v>1E-3</v>
      </c>
      <c r="O119" s="57">
        <f>N119*H119</f>
        <v>0.25</v>
      </c>
      <c r="P119" s="57">
        <v>0</v>
      </c>
      <c r="Q119" s="58">
        <f>P119*H119</f>
        <v>0</v>
      </c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O119" s="59" t="s">
        <v>48</v>
      </c>
      <c r="AQ119" s="59" t="s">
        <v>35</v>
      </c>
      <c r="AR119" s="59" t="s">
        <v>17</v>
      </c>
      <c r="AV119" s="5" t="s">
        <v>32</v>
      </c>
      <c r="BB119" s="60" t="e">
        <f>IF(K119="základní",#REF!,0)</f>
        <v>#REF!</v>
      </c>
      <c r="BC119" s="60">
        <f>IF(K119="snížená",#REF!,0)</f>
        <v>0</v>
      </c>
      <c r="BD119" s="60">
        <f>IF(K119="zákl. přenesená",#REF!,0)</f>
        <v>0</v>
      </c>
      <c r="BE119" s="60">
        <f>IF(K119="sníž. přenesená",#REF!,0)</f>
        <v>0</v>
      </c>
      <c r="BF119" s="60">
        <f>IF(K119="nulová",#REF!,0)</f>
        <v>0</v>
      </c>
      <c r="BG119" s="5" t="s">
        <v>16</v>
      </c>
      <c r="BH119" s="60" t="e">
        <f>ROUND(#REF!*H119,2)</f>
        <v>#REF!</v>
      </c>
      <c r="BI119" s="5" t="s">
        <v>48</v>
      </c>
      <c r="BJ119" s="59" t="s">
        <v>236</v>
      </c>
    </row>
    <row r="120" spans="1:62" s="2" customFormat="1" x14ac:dyDescent="0.2">
      <c r="A120" s="10"/>
      <c r="B120" s="11"/>
      <c r="C120" s="12"/>
      <c r="D120" s="61" t="s">
        <v>41</v>
      </c>
      <c r="E120" s="12"/>
      <c r="F120" s="62" t="s">
        <v>237</v>
      </c>
      <c r="G120" s="12"/>
      <c r="H120" s="12"/>
      <c r="I120" s="13"/>
      <c r="J120" s="63"/>
      <c r="K120" s="64"/>
      <c r="L120" s="18"/>
      <c r="M120" s="18"/>
      <c r="N120" s="18"/>
      <c r="O120" s="18"/>
      <c r="P120" s="18"/>
      <c r="Q120" s="19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Q120" s="5" t="s">
        <v>41</v>
      </c>
      <c r="AR120" s="5" t="s">
        <v>17</v>
      </c>
    </row>
    <row r="121" spans="1:62" s="2" customFormat="1" x14ac:dyDescent="0.2">
      <c r="A121" s="10"/>
      <c r="B121" s="11"/>
      <c r="C121" s="12"/>
      <c r="D121" s="65" t="s">
        <v>43</v>
      </c>
      <c r="E121" s="12"/>
      <c r="F121" s="66" t="s">
        <v>238</v>
      </c>
      <c r="G121" s="12"/>
      <c r="H121" s="12"/>
      <c r="I121" s="13"/>
      <c r="J121" s="63"/>
      <c r="K121" s="64"/>
      <c r="L121" s="18"/>
      <c r="M121" s="18"/>
      <c r="N121" s="18"/>
      <c r="O121" s="18"/>
      <c r="P121" s="18"/>
      <c r="Q121" s="19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Q121" s="5" t="s">
        <v>43</v>
      </c>
      <c r="AR121" s="5" t="s">
        <v>17</v>
      </c>
    </row>
    <row r="122" spans="1:62" s="2" customFormat="1" ht="16.5" customHeight="1" x14ac:dyDescent="0.2">
      <c r="A122" s="10"/>
      <c r="B122" s="11"/>
      <c r="C122" s="50" t="s">
        <v>239</v>
      </c>
      <c r="D122" s="50" t="s">
        <v>35</v>
      </c>
      <c r="E122" s="51" t="s">
        <v>240</v>
      </c>
      <c r="F122" s="52" t="s">
        <v>241</v>
      </c>
      <c r="G122" s="53" t="s">
        <v>38</v>
      </c>
      <c r="H122" s="54">
        <v>890</v>
      </c>
      <c r="I122" s="13"/>
      <c r="J122" s="55" t="s">
        <v>4</v>
      </c>
      <c r="K122" s="56" t="s">
        <v>10</v>
      </c>
      <c r="L122" s="57">
        <v>0.27</v>
      </c>
      <c r="M122" s="57">
        <f>L122*H122</f>
        <v>240.3</v>
      </c>
      <c r="N122" s="57">
        <v>2.0880000000000001E-4</v>
      </c>
      <c r="O122" s="57">
        <f>N122*H122</f>
        <v>0.185832</v>
      </c>
      <c r="P122" s="57">
        <v>0</v>
      </c>
      <c r="Q122" s="58">
        <f>P122*H122</f>
        <v>0</v>
      </c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O122" s="59" t="s">
        <v>39</v>
      </c>
      <c r="AQ122" s="59" t="s">
        <v>35</v>
      </c>
      <c r="AR122" s="59" t="s">
        <v>17</v>
      </c>
      <c r="AV122" s="5" t="s">
        <v>32</v>
      </c>
      <c r="BB122" s="60" t="e">
        <f>IF(K122="základní",#REF!,0)</f>
        <v>#REF!</v>
      </c>
      <c r="BC122" s="60">
        <f>IF(K122="snížená",#REF!,0)</f>
        <v>0</v>
      </c>
      <c r="BD122" s="60">
        <f>IF(K122="zákl. přenesená",#REF!,0)</f>
        <v>0</v>
      </c>
      <c r="BE122" s="60">
        <f>IF(K122="sníž. přenesená",#REF!,0)</f>
        <v>0</v>
      </c>
      <c r="BF122" s="60">
        <f>IF(K122="nulová",#REF!,0)</f>
        <v>0</v>
      </c>
      <c r="BG122" s="5" t="s">
        <v>16</v>
      </c>
      <c r="BH122" s="60" t="e">
        <f>ROUND(#REF!*H122,2)</f>
        <v>#REF!</v>
      </c>
      <c r="BI122" s="5" t="s">
        <v>39</v>
      </c>
      <c r="BJ122" s="59" t="s">
        <v>242</v>
      </c>
    </row>
    <row r="123" spans="1:62" s="2" customFormat="1" x14ac:dyDescent="0.2">
      <c r="A123" s="10"/>
      <c r="B123" s="11"/>
      <c r="C123" s="12"/>
      <c r="D123" s="61" t="s">
        <v>41</v>
      </c>
      <c r="E123" s="12"/>
      <c r="F123" s="62" t="s">
        <v>243</v>
      </c>
      <c r="G123" s="12"/>
      <c r="H123" s="12"/>
      <c r="I123" s="13"/>
      <c r="J123" s="63"/>
      <c r="K123" s="64"/>
      <c r="L123" s="18"/>
      <c r="M123" s="18"/>
      <c r="N123" s="18"/>
      <c r="O123" s="18"/>
      <c r="P123" s="18"/>
      <c r="Q123" s="19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Q123" s="5" t="s">
        <v>41</v>
      </c>
      <c r="AR123" s="5" t="s">
        <v>17</v>
      </c>
    </row>
    <row r="124" spans="1:62" s="2" customFormat="1" x14ac:dyDescent="0.2">
      <c r="A124" s="10"/>
      <c r="B124" s="11"/>
      <c r="C124" s="12"/>
      <c r="D124" s="65" t="s">
        <v>43</v>
      </c>
      <c r="E124" s="12"/>
      <c r="F124" s="66" t="s">
        <v>244</v>
      </c>
      <c r="G124" s="12"/>
      <c r="H124" s="12"/>
      <c r="I124" s="13"/>
      <c r="J124" s="63"/>
      <c r="K124" s="64"/>
      <c r="L124" s="18"/>
      <c r="M124" s="18"/>
      <c r="N124" s="18"/>
      <c r="O124" s="18"/>
      <c r="P124" s="18"/>
      <c r="Q124" s="19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Q124" s="5" t="s">
        <v>43</v>
      </c>
      <c r="AR124" s="5" t="s">
        <v>17</v>
      </c>
    </row>
    <row r="125" spans="1:62" s="2" customFormat="1" ht="16.5" customHeight="1" x14ac:dyDescent="0.2">
      <c r="A125" s="10"/>
      <c r="B125" s="11"/>
      <c r="C125" s="50" t="s">
        <v>245</v>
      </c>
      <c r="D125" s="50" t="s">
        <v>35</v>
      </c>
      <c r="E125" s="51" t="s">
        <v>246</v>
      </c>
      <c r="F125" s="52" t="s">
        <v>247</v>
      </c>
      <c r="G125" s="53" t="s">
        <v>38</v>
      </c>
      <c r="H125" s="54">
        <v>840</v>
      </c>
      <c r="I125" s="13"/>
      <c r="J125" s="55" t="s">
        <v>4</v>
      </c>
      <c r="K125" s="56" t="s">
        <v>10</v>
      </c>
      <c r="L125" s="57">
        <v>0.26600000000000001</v>
      </c>
      <c r="M125" s="57">
        <f>L125*H125</f>
        <v>223.44</v>
      </c>
      <c r="N125" s="57">
        <v>5.0299999999999997E-4</v>
      </c>
      <c r="O125" s="57">
        <f>N125*H125</f>
        <v>0.42252000000000001</v>
      </c>
      <c r="P125" s="57">
        <v>0</v>
      </c>
      <c r="Q125" s="58">
        <f>P125*H125</f>
        <v>0</v>
      </c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O125" s="59" t="s">
        <v>39</v>
      </c>
      <c r="AQ125" s="59" t="s">
        <v>35</v>
      </c>
      <c r="AR125" s="59" t="s">
        <v>17</v>
      </c>
      <c r="AV125" s="5" t="s">
        <v>32</v>
      </c>
      <c r="BB125" s="60" t="e">
        <f>IF(K125="základní",#REF!,0)</f>
        <v>#REF!</v>
      </c>
      <c r="BC125" s="60">
        <f>IF(K125="snížená",#REF!,0)</f>
        <v>0</v>
      </c>
      <c r="BD125" s="60">
        <f>IF(K125="zákl. přenesená",#REF!,0)</f>
        <v>0</v>
      </c>
      <c r="BE125" s="60">
        <f>IF(K125="sníž. přenesená",#REF!,0)</f>
        <v>0</v>
      </c>
      <c r="BF125" s="60">
        <f>IF(K125="nulová",#REF!,0)</f>
        <v>0</v>
      </c>
      <c r="BG125" s="5" t="s">
        <v>16</v>
      </c>
      <c r="BH125" s="60" t="e">
        <f>ROUND(#REF!*H125,2)</f>
        <v>#REF!</v>
      </c>
      <c r="BI125" s="5" t="s">
        <v>39</v>
      </c>
      <c r="BJ125" s="59" t="s">
        <v>248</v>
      </c>
    </row>
    <row r="126" spans="1:62" s="2" customFormat="1" x14ac:dyDescent="0.2">
      <c r="A126" s="10"/>
      <c r="B126" s="11"/>
      <c r="C126" s="12"/>
      <c r="D126" s="61" t="s">
        <v>41</v>
      </c>
      <c r="E126" s="12"/>
      <c r="F126" s="62" t="s">
        <v>249</v>
      </c>
      <c r="G126" s="12"/>
      <c r="H126" s="12"/>
      <c r="I126" s="13"/>
      <c r="J126" s="63"/>
      <c r="K126" s="64"/>
      <c r="L126" s="18"/>
      <c r="M126" s="18"/>
      <c r="N126" s="18"/>
      <c r="O126" s="18"/>
      <c r="P126" s="18"/>
      <c r="Q126" s="19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Q126" s="5" t="s">
        <v>41</v>
      </c>
      <c r="AR126" s="5" t="s">
        <v>17</v>
      </c>
    </row>
    <row r="127" spans="1:62" s="2" customFormat="1" x14ac:dyDescent="0.2">
      <c r="A127" s="10"/>
      <c r="B127" s="11"/>
      <c r="C127" s="12"/>
      <c r="D127" s="65" t="s">
        <v>43</v>
      </c>
      <c r="E127" s="12"/>
      <c r="F127" s="66" t="s">
        <v>250</v>
      </c>
      <c r="G127" s="12"/>
      <c r="H127" s="12"/>
      <c r="I127" s="13"/>
      <c r="J127" s="63"/>
      <c r="K127" s="64"/>
      <c r="L127" s="18"/>
      <c r="M127" s="18"/>
      <c r="N127" s="18"/>
      <c r="O127" s="18"/>
      <c r="P127" s="18"/>
      <c r="Q127" s="19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Q127" s="5" t="s">
        <v>43</v>
      </c>
      <c r="AR127" s="5" t="s">
        <v>17</v>
      </c>
    </row>
    <row r="128" spans="1:62" s="2" customFormat="1" ht="16.5" customHeight="1" x14ac:dyDescent="0.2">
      <c r="A128" s="10"/>
      <c r="B128" s="11"/>
      <c r="C128" s="50" t="s">
        <v>251</v>
      </c>
      <c r="D128" s="50" t="s">
        <v>35</v>
      </c>
      <c r="E128" s="51" t="s">
        <v>252</v>
      </c>
      <c r="F128" s="52" t="s">
        <v>253</v>
      </c>
      <c r="G128" s="53" t="s">
        <v>38</v>
      </c>
      <c r="H128" s="54">
        <v>860</v>
      </c>
      <c r="I128" s="13"/>
      <c r="J128" s="55" t="s">
        <v>4</v>
      </c>
      <c r="K128" s="56" t="s">
        <v>10</v>
      </c>
      <c r="L128" s="57">
        <v>0.26700000000000002</v>
      </c>
      <c r="M128" s="57">
        <f>L128*H128</f>
        <v>229.62</v>
      </c>
      <c r="N128" s="57">
        <v>5.3260000000000004E-4</v>
      </c>
      <c r="O128" s="57">
        <f>N128*H128</f>
        <v>0.45803600000000005</v>
      </c>
      <c r="P128" s="57">
        <v>0</v>
      </c>
      <c r="Q128" s="58">
        <f>P128*H128</f>
        <v>0</v>
      </c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O128" s="59" t="s">
        <v>39</v>
      </c>
      <c r="AQ128" s="59" t="s">
        <v>35</v>
      </c>
      <c r="AR128" s="59" t="s">
        <v>17</v>
      </c>
      <c r="AV128" s="5" t="s">
        <v>32</v>
      </c>
      <c r="BB128" s="60" t="e">
        <f>IF(K128="základní",#REF!,0)</f>
        <v>#REF!</v>
      </c>
      <c r="BC128" s="60">
        <f>IF(K128="snížená",#REF!,0)</f>
        <v>0</v>
      </c>
      <c r="BD128" s="60">
        <f>IF(K128="zákl. přenesená",#REF!,0)</f>
        <v>0</v>
      </c>
      <c r="BE128" s="60">
        <f>IF(K128="sníž. přenesená",#REF!,0)</f>
        <v>0</v>
      </c>
      <c r="BF128" s="60">
        <f>IF(K128="nulová",#REF!,0)</f>
        <v>0</v>
      </c>
      <c r="BG128" s="5" t="s">
        <v>16</v>
      </c>
      <c r="BH128" s="60" t="e">
        <f>ROUND(#REF!*H128,2)</f>
        <v>#REF!</v>
      </c>
      <c r="BI128" s="5" t="s">
        <v>39</v>
      </c>
      <c r="BJ128" s="59" t="s">
        <v>254</v>
      </c>
    </row>
    <row r="129" spans="1:62" s="2" customFormat="1" ht="19.5" x14ac:dyDescent="0.2">
      <c r="A129" s="10"/>
      <c r="B129" s="11"/>
      <c r="C129" s="12"/>
      <c r="D129" s="61" t="s">
        <v>41</v>
      </c>
      <c r="E129" s="12"/>
      <c r="F129" s="62" t="s">
        <v>255</v>
      </c>
      <c r="G129" s="12"/>
      <c r="H129" s="12"/>
      <c r="I129" s="13"/>
      <c r="J129" s="63"/>
      <c r="K129" s="64"/>
      <c r="L129" s="18"/>
      <c r="M129" s="18"/>
      <c r="N129" s="18"/>
      <c r="O129" s="18"/>
      <c r="P129" s="18"/>
      <c r="Q129" s="19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Q129" s="5" t="s">
        <v>41</v>
      </c>
      <c r="AR129" s="5" t="s">
        <v>17</v>
      </c>
    </row>
    <row r="130" spans="1:62" s="2" customFormat="1" x14ac:dyDescent="0.2">
      <c r="A130" s="10"/>
      <c r="B130" s="11"/>
      <c r="C130" s="12"/>
      <c r="D130" s="65" t="s">
        <v>43</v>
      </c>
      <c r="E130" s="12"/>
      <c r="F130" s="66" t="s">
        <v>256</v>
      </c>
      <c r="G130" s="12"/>
      <c r="H130" s="12"/>
      <c r="I130" s="13"/>
      <c r="J130" s="63"/>
      <c r="K130" s="64"/>
      <c r="L130" s="18"/>
      <c r="M130" s="18"/>
      <c r="N130" s="18"/>
      <c r="O130" s="18"/>
      <c r="P130" s="18"/>
      <c r="Q130" s="19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Q130" s="5" t="s">
        <v>43</v>
      </c>
      <c r="AR130" s="5" t="s">
        <v>17</v>
      </c>
    </row>
    <row r="131" spans="1:62" s="2" customFormat="1" ht="24.2" customHeight="1" x14ac:dyDescent="0.2">
      <c r="A131" s="10"/>
      <c r="B131" s="11"/>
      <c r="C131" s="50" t="s">
        <v>257</v>
      </c>
      <c r="D131" s="50" t="s">
        <v>35</v>
      </c>
      <c r="E131" s="51" t="s">
        <v>258</v>
      </c>
      <c r="F131" s="52" t="s">
        <v>259</v>
      </c>
      <c r="G131" s="53" t="s">
        <v>38</v>
      </c>
      <c r="H131" s="54">
        <v>590</v>
      </c>
      <c r="I131" s="13"/>
      <c r="J131" s="55" t="s">
        <v>4</v>
      </c>
      <c r="K131" s="56" t="s">
        <v>10</v>
      </c>
      <c r="L131" s="57">
        <v>0.32800000000000001</v>
      </c>
      <c r="M131" s="57">
        <f>L131*H131</f>
        <v>193.52</v>
      </c>
      <c r="N131" s="57">
        <v>2.0000000000000002E-5</v>
      </c>
      <c r="O131" s="57">
        <f>N131*H131</f>
        <v>1.1800000000000001E-2</v>
      </c>
      <c r="P131" s="57">
        <v>0</v>
      </c>
      <c r="Q131" s="58">
        <f>P131*H131</f>
        <v>0</v>
      </c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O131" s="59" t="s">
        <v>48</v>
      </c>
      <c r="AQ131" s="59" t="s">
        <v>35</v>
      </c>
      <c r="AR131" s="59" t="s">
        <v>17</v>
      </c>
      <c r="AV131" s="5" t="s">
        <v>32</v>
      </c>
      <c r="BB131" s="60" t="e">
        <f>IF(K131="základní",#REF!,0)</f>
        <v>#REF!</v>
      </c>
      <c r="BC131" s="60">
        <f>IF(K131="snížená",#REF!,0)</f>
        <v>0</v>
      </c>
      <c r="BD131" s="60">
        <f>IF(K131="zákl. přenesená",#REF!,0)</f>
        <v>0</v>
      </c>
      <c r="BE131" s="60">
        <f>IF(K131="sníž. přenesená",#REF!,0)</f>
        <v>0</v>
      </c>
      <c r="BF131" s="60">
        <f>IF(K131="nulová",#REF!,0)</f>
        <v>0</v>
      </c>
      <c r="BG131" s="5" t="s">
        <v>16</v>
      </c>
      <c r="BH131" s="60" t="e">
        <f>ROUND(#REF!*H131,2)</f>
        <v>#REF!</v>
      </c>
      <c r="BI131" s="5" t="s">
        <v>48</v>
      </c>
      <c r="BJ131" s="59" t="s">
        <v>260</v>
      </c>
    </row>
    <row r="132" spans="1:62" s="2" customFormat="1" ht="19.5" x14ac:dyDescent="0.2">
      <c r="A132" s="10"/>
      <c r="B132" s="11"/>
      <c r="C132" s="12"/>
      <c r="D132" s="61" t="s">
        <v>41</v>
      </c>
      <c r="E132" s="12"/>
      <c r="F132" s="62" t="s">
        <v>261</v>
      </c>
      <c r="G132" s="12"/>
      <c r="H132" s="12"/>
      <c r="I132" s="13"/>
      <c r="J132" s="63"/>
      <c r="K132" s="64"/>
      <c r="L132" s="18"/>
      <c r="M132" s="18"/>
      <c r="N132" s="18"/>
      <c r="O132" s="18"/>
      <c r="P132" s="18"/>
      <c r="Q132" s="19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Q132" s="5" t="s">
        <v>41</v>
      </c>
      <c r="AR132" s="5" t="s">
        <v>17</v>
      </c>
    </row>
    <row r="133" spans="1:62" s="2" customFormat="1" x14ac:dyDescent="0.2">
      <c r="A133" s="10"/>
      <c r="B133" s="11"/>
      <c r="C133" s="12"/>
      <c r="D133" s="65" t="s">
        <v>43</v>
      </c>
      <c r="E133" s="12"/>
      <c r="F133" s="66" t="s">
        <v>262</v>
      </c>
      <c r="G133" s="12"/>
      <c r="H133" s="12"/>
      <c r="I133" s="13"/>
      <c r="J133" s="63"/>
      <c r="K133" s="64"/>
      <c r="L133" s="18"/>
      <c r="M133" s="18"/>
      <c r="N133" s="18"/>
      <c r="O133" s="18"/>
      <c r="P133" s="18"/>
      <c r="Q133" s="19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Q133" s="5" t="s">
        <v>43</v>
      </c>
      <c r="AR133" s="5" t="s">
        <v>17</v>
      </c>
    </row>
    <row r="134" spans="1:62" s="2" customFormat="1" ht="21.75" customHeight="1" x14ac:dyDescent="0.2">
      <c r="A134" s="10"/>
      <c r="B134" s="11"/>
      <c r="C134" s="50" t="s">
        <v>263</v>
      </c>
      <c r="D134" s="50" t="s">
        <v>35</v>
      </c>
      <c r="E134" s="51" t="s">
        <v>264</v>
      </c>
      <c r="F134" s="52" t="s">
        <v>265</v>
      </c>
      <c r="G134" s="53" t="s">
        <v>38</v>
      </c>
      <c r="H134" s="54">
        <v>1190</v>
      </c>
      <c r="I134" s="13"/>
      <c r="J134" s="55" t="s">
        <v>4</v>
      </c>
      <c r="K134" s="56" t="s">
        <v>10</v>
      </c>
      <c r="L134" s="57">
        <v>0.33500000000000002</v>
      </c>
      <c r="M134" s="57">
        <f>L134*H134</f>
        <v>398.65000000000003</v>
      </c>
      <c r="N134" s="57">
        <v>3.6999999999999999E-4</v>
      </c>
      <c r="O134" s="57">
        <f>N134*H134</f>
        <v>0.44029999999999997</v>
      </c>
      <c r="P134" s="57">
        <v>0</v>
      </c>
      <c r="Q134" s="58">
        <f>P134*H134</f>
        <v>0</v>
      </c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O134" s="59" t="s">
        <v>48</v>
      </c>
      <c r="AQ134" s="59" t="s">
        <v>35</v>
      </c>
      <c r="AR134" s="59" t="s">
        <v>17</v>
      </c>
      <c r="AV134" s="5" t="s">
        <v>32</v>
      </c>
      <c r="BB134" s="60" t="e">
        <f>IF(K134="základní",#REF!,0)</f>
        <v>#REF!</v>
      </c>
      <c r="BC134" s="60">
        <f>IF(K134="snížená",#REF!,0)</f>
        <v>0</v>
      </c>
      <c r="BD134" s="60">
        <f>IF(K134="zákl. přenesená",#REF!,0)</f>
        <v>0</v>
      </c>
      <c r="BE134" s="60">
        <f>IF(K134="sníž. přenesená",#REF!,0)</f>
        <v>0</v>
      </c>
      <c r="BF134" s="60">
        <f>IF(K134="nulová",#REF!,0)</f>
        <v>0</v>
      </c>
      <c r="BG134" s="5" t="s">
        <v>16</v>
      </c>
      <c r="BH134" s="60" t="e">
        <f>ROUND(#REF!*H134,2)</f>
        <v>#REF!</v>
      </c>
      <c r="BI134" s="5" t="s">
        <v>48</v>
      </c>
      <c r="BJ134" s="59" t="s">
        <v>266</v>
      </c>
    </row>
    <row r="135" spans="1:62" s="2" customFormat="1" x14ac:dyDescent="0.2">
      <c r="A135" s="10"/>
      <c r="B135" s="11"/>
      <c r="C135" s="12"/>
      <c r="D135" s="61" t="s">
        <v>41</v>
      </c>
      <c r="E135" s="12"/>
      <c r="F135" s="62" t="s">
        <v>267</v>
      </c>
      <c r="G135" s="12"/>
      <c r="H135" s="12"/>
      <c r="I135" s="13"/>
      <c r="J135" s="63"/>
      <c r="K135" s="64"/>
      <c r="L135" s="18"/>
      <c r="M135" s="18"/>
      <c r="N135" s="18"/>
      <c r="O135" s="18"/>
      <c r="P135" s="18"/>
      <c r="Q135" s="19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Q135" s="5" t="s">
        <v>41</v>
      </c>
      <c r="AR135" s="5" t="s">
        <v>17</v>
      </c>
    </row>
    <row r="136" spans="1:62" s="2" customFormat="1" x14ac:dyDescent="0.2">
      <c r="A136" s="10"/>
      <c r="B136" s="11"/>
      <c r="C136" s="12"/>
      <c r="D136" s="65" t="s">
        <v>43</v>
      </c>
      <c r="E136" s="12"/>
      <c r="F136" s="66" t="s">
        <v>268</v>
      </c>
      <c r="G136" s="12"/>
      <c r="H136" s="12"/>
      <c r="I136" s="13"/>
      <c r="J136" s="63"/>
      <c r="K136" s="64"/>
      <c r="L136" s="18"/>
      <c r="M136" s="18"/>
      <c r="N136" s="18"/>
      <c r="O136" s="18"/>
      <c r="P136" s="18"/>
      <c r="Q136" s="19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Q136" s="5" t="s">
        <v>43</v>
      </c>
      <c r="AR136" s="5" t="s">
        <v>17</v>
      </c>
    </row>
    <row r="137" spans="1:62" s="2" customFormat="1" ht="21.75" customHeight="1" x14ac:dyDescent="0.2">
      <c r="A137" s="10"/>
      <c r="B137" s="11"/>
      <c r="C137" s="50" t="s">
        <v>269</v>
      </c>
      <c r="D137" s="50" t="s">
        <v>35</v>
      </c>
      <c r="E137" s="51" t="s">
        <v>270</v>
      </c>
      <c r="F137" s="52" t="s">
        <v>271</v>
      </c>
      <c r="G137" s="53" t="s">
        <v>38</v>
      </c>
      <c r="H137" s="54">
        <v>90</v>
      </c>
      <c r="I137" s="13"/>
      <c r="J137" s="55" t="s">
        <v>4</v>
      </c>
      <c r="K137" s="56" t="s">
        <v>10</v>
      </c>
      <c r="L137" s="57">
        <v>2.9000000000000001E-2</v>
      </c>
      <c r="M137" s="57">
        <f>L137*H137</f>
        <v>2.6100000000000003</v>
      </c>
      <c r="N137" s="57">
        <v>0</v>
      </c>
      <c r="O137" s="57">
        <f>N137*H137</f>
        <v>0</v>
      </c>
      <c r="P137" s="57">
        <v>0</v>
      </c>
      <c r="Q137" s="58">
        <f>P137*H137</f>
        <v>0</v>
      </c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O137" s="59" t="s">
        <v>48</v>
      </c>
      <c r="AQ137" s="59" t="s">
        <v>35</v>
      </c>
      <c r="AR137" s="59" t="s">
        <v>17</v>
      </c>
      <c r="AV137" s="5" t="s">
        <v>32</v>
      </c>
      <c r="BB137" s="60" t="e">
        <f>IF(K137="základní",#REF!,0)</f>
        <v>#REF!</v>
      </c>
      <c r="BC137" s="60">
        <f>IF(K137="snížená",#REF!,0)</f>
        <v>0</v>
      </c>
      <c r="BD137" s="60">
        <f>IF(K137="zákl. přenesená",#REF!,0)</f>
        <v>0</v>
      </c>
      <c r="BE137" s="60">
        <f>IF(K137="sníž. přenesená",#REF!,0)</f>
        <v>0</v>
      </c>
      <c r="BF137" s="60">
        <f>IF(K137="nulová",#REF!,0)</f>
        <v>0</v>
      </c>
      <c r="BG137" s="5" t="s">
        <v>16</v>
      </c>
      <c r="BH137" s="60" t="e">
        <f>ROUND(#REF!*H137,2)</f>
        <v>#REF!</v>
      </c>
      <c r="BI137" s="5" t="s">
        <v>48</v>
      </c>
      <c r="BJ137" s="59" t="s">
        <v>272</v>
      </c>
    </row>
    <row r="138" spans="1:62" s="2" customFormat="1" ht="19.5" x14ac:dyDescent="0.2">
      <c r="A138" s="10"/>
      <c r="B138" s="11"/>
      <c r="C138" s="12"/>
      <c r="D138" s="61" t="s">
        <v>41</v>
      </c>
      <c r="E138" s="12"/>
      <c r="F138" s="62" t="s">
        <v>273</v>
      </c>
      <c r="G138" s="12"/>
      <c r="H138" s="12"/>
      <c r="I138" s="13"/>
      <c r="J138" s="63"/>
      <c r="K138" s="64"/>
      <c r="L138" s="18"/>
      <c r="M138" s="18"/>
      <c r="N138" s="18"/>
      <c r="O138" s="18"/>
      <c r="P138" s="18"/>
      <c r="Q138" s="19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Q138" s="5" t="s">
        <v>41</v>
      </c>
      <c r="AR138" s="5" t="s">
        <v>17</v>
      </c>
    </row>
    <row r="139" spans="1:62" s="2" customFormat="1" x14ac:dyDescent="0.2">
      <c r="A139" s="10"/>
      <c r="B139" s="11"/>
      <c r="C139" s="12"/>
      <c r="D139" s="65" t="s">
        <v>43</v>
      </c>
      <c r="E139" s="12"/>
      <c r="F139" s="66" t="s">
        <v>274</v>
      </c>
      <c r="G139" s="12"/>
      <c r="H139" s="12"/>
      <c r="I139" s="13"/>
      <c r="J139" s="63"/>
      <c r="K139" s="64"/>
      <c r="L139" s="18"/>
      <c r="M139" s="18"/>
      <c r="N139" s="18"/>
      <c r="O139" s="18"/>
      <c r="P139" s="18"/>
      <c r="Q139" s="19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Q139" s="5" t="s">
        <v>43</v>
      </c>
      <c r="AR139" s="5" t="s">
        <v>17</v>
      </c>
    </row>
    <row r="140" spans="1:62" s="4" customFormat="1" ht="22.9" customHeight="1" x14ac:dyDescent="0.2">
      <c r="B140" s="37"/>
      <c r="C140" s="38"/>
      <c r="D140" s="39" t="s">
        <v>14</v>
      </c>
      <c r="E140" s="49" t="s">
        <v>275</v>
      </c>
      <c r="F140" s="49" t="s">
        <v>276</v>
      </c>
      <c r="G140" s="38"/>
      <c r="H140" s="38"/>
      <c r="I140" s="41"/>
      <c r="J140" s="42"/>
      <c r="K140" s="43"/>
      <c r="L140" s="43"/>
      <c r="M140" s="44">
        <f>SUM(M141:M148)</f>
        <v>258</v>
      </c>
      <c r="N140" s="43"/>
      <c r="O140" s="44">
        <f>SUM(O141:O148)</f>
        <v>0.99</v>
      </c>
      <c r="P140" s="43"/>
      <c r="Q140" s="45">
        <f>SUM(Q141:Q148)</f>
        <v>0</v>
      </c>
      <c r="AO140" s="46" t="s">
        <v>17</v>
      </c>
      <c r="AQ140" s="47" t="s">
        <v>14</v>
      </c>
      <c r="AR140" s="47" t="s">
        <v>16</v>
      </c>
      <c r="AV140" s="46" t="s">
        <v>32</v>
      </c>
      <c r="BH140" s="48" t="e">
        <f>SUM(BH141:BH148)</f>
        <v>#REF!</v>
      </c>
    </row>
    <row r="141" spans="1:62" s="2" customFormat="1" ht="16.5" customHeight="1" x14ac:dyDescent="0.2">
      <c r="A141" s="10"/>
      <c r="B141" s="11"/>
      <c r="C141" s="50" t="s">
        <v>277</v>
      </c>
      <c r="D141" s="50" t="s">
        <v>35</v>
      </c>
      <c r="E141" s="51" t="s">
        <v>278</v>
      </c>
      <c r="F141" s="52" t="s">
        <v>279</v>
      </c>
      <c r="G141" s="53" t="s">
        <v>38</v>
      </c>
      <c r="H141" s="54">
        <v>3000</v>
      </c>
      <c r="I141" s="13"/>
      <c r="J141" s="55" t="s">
        <v>4</v>
      </c>
      <c r="K141" s="56" t="s">
        <v>10</v>
      </c>
      <c r="L141" s="57">
        <v>3.3000000000000002E-2</v>
      </c>
      <c r="M141" s="57">
        <f>L141*H141</f>
        <v>99</v>
      </c>
      <c r="N141" s="57">
        <v>2.0000000000000001E-4</v>
      </c>
      <c r="O141" s="57">
        <f>N141*H141</f>
        <v>0.6</v>
      </c>
      <c r="P141" s="57">
        <v>0</v>
      </c>
      <c r="Q141" s="58">
        <f>P141*H141</f>
        <v>0</v>
      </c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O141" s="59" t="s">
        <v>39</v>
      </c>
      <c r="AQ141" s="59" t="s">
        <v>35</v>
      </c>
      <c r="AR141" s="59" t="s">
        <v>17</v>
      </c>
      <c r="AV141" s="5" t="s">
        <v>32</v>
      </c>
      <c r="BB141" s="60" t="e">
        <f>IF(K141="základní",#REF!,0)</f>
        <v>#REF!</v>
      </c>
      <c r="BC141" s="60">
        <f>IF(K141="snížená",#REF!,0)</f>
        <v>0</v>
      </c>
      <c r="BD141" s="60">
        <f>IF(K141="zákl. přenesená",#REF!,0)</f>
        <v>0</v>
      </c>
      <c r="BE141" s="60">
        <f>IF(K141="sníž. přenesená",#REF!,0)</f>
        <v>0</v>
      </c>
      <c r="BF141" s="60">
        <f>IF(K141="nulová",#REF!,0)</f>
        <v>0</v>
      </c>
      <c r="BG141" s="5" t="s">
        <v>16</v>
      </c>
      <c r="BH141" s="60" t="e">
        <f>ROUND(#REF!*H141,2)</f>
        <v>#REF!</v>
      </c>
      <c r="BI141" s="5" t="s">
        <v>39</v>
      </c>
      <c r="BJ141" s="59" t="s">
        <v>280</v>
      </c>
    </row>
    <row r="142" spans="1:62" s="2" customFormat="1" x14ac:dyDescent="0.2">
      <c r="A142" s="10"/>
      <c r="B142" s="11"/>
      <c r="C142" s="12"/>
      <c r="D142" s="61" t="s">
        <v>41</v>
      </c>
      <c r="E142" s="12"/>
      <c r="F142" s="62" t="s">
        <v>281</v>
      </c>
      <c r="G142" s="12"/>
      <c r="H142" s="12"/>
      <c r="I142" s="13"/>
      <c r="J142" s="63"/>
      <c r="K142" s="64"/>
      <c r="L142" s="18"/>
      <c r="M142" s="18"/>
      <c r="N142" s="18"/>
      <c r="O142" s="18"/>
      <c r="P142" s="18"/>
      <c r="Q142" s="19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Q142" s="5" t="s">
        <v>41</v>
      </c>
      <c r="AR142" s="5" t="s">
        <v>17</v>
      </c>
    </row>
    <row r="143" spans="1:62" s="2" customFormat="1" x14ac:dyDescent="0.2">
      <c r="A143" s="10"/>
      <c r="B143" s="11"/>
      <c r="C143" s="12"/>
      <c r="D143" s="65" t="s">
        <v>43</v>
      </c>
      <c r="E143" s="12"/>
      <c r="F143" s="66" t="s">
        <v>282</v>
      </c>
      <c r="G143" s="12"/>
      <c r="H143" s="12"/>
      <c r="I143" s="13"/>
      <c r="J143" s="63"/>
      <c r="K143" s="64"/>
      <c r="L143" s="18"/>
      <c r="M143" s="18"/>
      <c r="N143" s="18"/>
      <c r="O143" s="18"/>
      <c r="P143" s="18"/>
      <c r="Q143" s="19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Q143" s="5" t="s">
        <v>43</v>
      </c>
      <c r="AR143" s="5" t="s">
        <v>17</v>
      </c>
    </row>
    <row r="144" spans="1:62" s="2" customFormat="1" ht="19.5" x14ac:dyDescent="0.2">
      <c r="A144" s="10"/>
      <c r="B144" s="11"/>
      <c r="C144" s="12"/>
      <c r="D144" s="61" t="s">
        <v>58</v>
      </c>
      <c r="E144" s="12"/>
      <c r="F144" s="67" t="s">
        <v>283</v>
      </c>
      <c r="G144" s="12"/>
      <c r="H144" s="12"/>
      <c r="I144" s="13"/>
      <c r="J144" s="63"/>
      <c r="K144" s="64"/>
      <c r="L144" s="18"/>
      <c r="M144" s="18"/>
      <c r="N144" s="18"/>
      <c r="O144" s="18"/>
      <c r="P144" s="18"/>
      <c r="Q144" s="19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Q144" s="5" t="s">
        <v>58</v>
      </c>
      <c r="AR144" s="5" t="s">
        <v>17</v>
      </c>
    </row>
    <row r="145" spans="1:62" s="2" customFormat="1" ht="21.75" customHeight="1" x14ac:dyDescent="0.2">
      <c r="A145" s="10"/>
      <c r="B145" s="11"/>
      <c r="C145" s="50" t="s">
        <v>284</v>
      </c>
      <c r="D145" s="50" t="s">
        <v>35</v>
      </c>
      <c r="E145" s="51" t="s">
        <v>285</v>
      </c>
      <c r="F145" s="52" t="s">
        <v>286</v>
      </c>
      <c r="G145" s="53" t="s">
        <v>38</v>
      </c>
      <c r="H145" s="54">
        <v>3000</v>
      </c>
      <c r="I145" s="13"/>
      <c r="J145" s="55" t="s">
        <v>4</v>
      </c>
      <c r="K145" s="56" t="s">
        <v>10</v>
      </c>
      <c r="L145" s="57">
        <v>5.2999999999999999E-2</v>
      </c>
      <c r="M145" s="57">
        <f>L145*H145</f>
        <v>159</v>
      </c>
      <c r="N145" s="57">
        <v>1.2999999999999999E-4</v>
      </c>
      <c r="O145" s="57">
        <f>N145*H145</f>
        <v>0.38999999999999996</v>
      </c>
      <c r="P145" s="57">
        <v>0</v>
      </c>
      <c r="Q145" s="58">
        <f>P145*H145</f>
        <v>0</v>
      </c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O145" s="59" t="s">
        <v>39</v>
      </c>
      <c r="AQ145" s="59" t="s">
        <v>35</v>
      </c>
      <c r="AR145" s="59" t="s">
        <v>17</v>
      </c>
      <c r="AV145" s="5" t="s">
        <v>32</v>
      </c>
      <c r="BB145" s="60" t="e">
        <f>IF(K145="základní",#REF!,0)</f>
        <v>#REF!</v>
      </c>
      <c r="BC145" s="60">
        <f>IF(K145="snížená",#REF!,0)</f>
        <v>0</v>
      </c>
      <c r="BD145" s="60">
        <f>IF(K145="zákl. přenesená",#REF!,0)</f>
        <v>0</v>
      </c>
      <c r="BE145" s="60">
        <f>IF(K145="sníž. přenesená",#REF!,0)</f>
        <v>0</v>
      </c>
      <c r="BF145" s="60">
        <f>IF(K145="nulová",#REF!,0)</f>
        <v>0</v>
      </c>
      <c r="BG145" s="5" t="s">
        <v>16</v>
      </c>
      <c r="BH145" s="60" t="e">
        <f>ROUND(#REF!*H145,2)</f>
        <v>#REF!</v>
      </c>
      <c r="BI145" s="5" t="s">
        <v>39</v>
      </c>
      <c r="BJ145" s="59" t="s">
        <v>287</v>
      </c>
    </row>
    <row r="146" spans="1:62" s="2" customFormat="1" x14ac:dyDescent="0.2">
      <c r="A146" s="10"/>
      <c r="B146" s="11"/>
      <c r="C146" s="12"/>
      <c r="D146" s="61" t="s">
        <v>41</v>
      </c>
      <c r="E146" s="12"/>
      <c r="F146" s="62" t="s">
        <v>288</v>
      </c>
      <c r="G146" s="12"/>
      <c r="H146" s="12"/>
      <c r="I146" s="13"/>
      <c r="J146" s="63"/>
      <c r="K146" s="64"/>
      <c r="L146" s="18"/>
      <c r="M146" s="18"/>
      <c r="N146" s="18"/>
      <c r="O146" s="18"/>
      <c r="P146" s="18"/>
      <c r="Q146" s="19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Q146" s="5" t="s">
        <v>41</v>
      </c>
      <c r="AR146" s="5" t="s">
        <v>17</v>
      </c>
    </row>
    <row r="147" spans="1:62" s="2" customFormat="1" x14ac:dyDescent="0.2">
      <c r="A147" s="10"/>
      <c r="B147" s="11"/>
      <c r="C147" s="12"/>
      <c r="D147" s="65" t="s">
        <v>43</v>
      </c>
      <c r="E147" s="12"/>
      <c r="F147" s="66" t="s">
        <v>289</v>
      </c>
      <c r="G147" s="12"/>
      <c r="H147" s="12"/>
      <c r="I147" s="13"/>
      <c r="J147" s="63"/>
      <c r="K147" s="64"/>
      <c r="L147" s="18"/>
      <c r="M147" s="18"/>
      <c r="N147" s="18"/>
      <c r="O147" s="18"/>
      <c r="P147" s="18"/>
      <c r="Q147" s="19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Q147" s="5" t="s">
        <v>43</v>
      </c>
      <c r="AR147" s="5" t="s">
        <v>17</v>
      </c>
    </row>
    <row r="148" spans="1:62" s="2" customFormat="1" ht="19.5" x14ac:dyDescent="0.2">
      <c r="A148" s="10"/>
      <c r="B148" s="11"/>
      <c r="C148" s="12"/>
      <c r="D148" s="61" t="s">
        <v>58</v>
      </c>
      <c r="E148" s="12"/>
      <c r="F148" s="67" t="s">
        <v>283</v>
      </c>
      <c r="G148" s="12"/>
      <c r="H148" s="12"/>
      <c r="I148" s="13"/>
      <c r="J148" s="63"/>
      <c r="K148" s="64"/>
      <c r="L148" s="18"/>
      <c r="M148" s="18"/>
      <c r="N148" s="18"/>
      <c r="O148" s="18"/>
      <c r="P148" s="18"/>
      <c r="Q148" s="19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Q148" s="5" t="s">
        <v>58</v>
      </c>
      <c r="AR148" s="5" t="s">
        <v>17</v>
      </c>
    </row>
    <row r="149" spans="1:62" s="4" customFormat="1" ht="25.9" customHeight="1" x14ac:dyDescent="0.2">
      <c r="B149" s="37"/>
      <c r="C149" s="38"/>
      <c r="D149" s="39" t="s">
        <v>14</v>
      </c>
      <c r="E149" s="40" t="s">
        <v>290</v>
      </c>
      <c r="F149" s="40" t="s">
        <v>291</v>
      </c>
      <c r="G149" s="38"/>
      <c r="H149" s="38"/>
      <c r="I149" s="41"/>
      <c r="J149" s="42"/>
      <c r="K149" s="43"/>
      <c r="L149" s="43"/>
      <c r="M149" s="44">
        <f>SUM(M150:M152)</f>
        <v>500</v>
      </c>
      <c r="N149" s="43"/>
      <c r="O149" s="44">
        <f>SUM(O150:O152)</f>
        <v>0</v>
      </c>
      <c r="P149" s="43"/>
      <c r="Q149" s="45">
        <f>SUM(Q150:Q152)</f>
        <v>0</v>
      </c>
      <c r="AO149" s="46" t="s">
        <v>48</v>
      </c>
      <c r="AQ149" s="47" t="s">
        <v>14</v>
      </c>
      <c r="AR149" s="47" t="s">
        <v>15</v>
      </c>
      <c r="AV149" s="46" t="s">
        <v>32</v>
      </c>
      <c r="BH149" s="48" t="e">
        <f>SUM(BH150:BH152)</f>
        <v>#REF!</v>
      </c>
    </row>
    <row r="150" spans="1:62" s="2" customFormat="1" ht="16.5" customHeight="1" x14ac:dyDescent="0.2">
      <c r="A150" s="10"/>
      <c r="B150" s="11"/>
      <c r="C150" s="50" t="s">
        <v>292</v>
      </c>
      <c r="D150" s="50" t="s">
        <v>35</v>
      </c>
      <c r="E150" s="51" t="s">
        <v>293</v>
      </c>
      <c r="F150" s="52" t="s">
        <v>294</v>
      </c>
      <c r="G150" s="53" t="s">
        <v>98</v>
      </c>
      <c r="H150" s="54">
        <v>500</v>
      </c>
      <c r="I150" s="13"/>
      <c r="J150" s="55" t="s">
        <v>4</v>
      </c>
      <c r="K150" s="56" t="s">
        <v>10</v>
      </c>
      <c r="L150" s="57">
        <v>1</v>
      </c>
      <c r="M150" s="57">
        <f>L150*H150</f>
        <v>500</v>
      </c>
      <c r="N150" s="57">
        <v>0</v>
      </c>
      <c r="O150" s="57">
        <f>N150*H150</f>
        <v>0</v>
      </c>
      <c r="P150" s="57">
        <v>0</v>
      </c>
      <c r="Q150" s="58">
        <f>P150*H150</f>
        <v>0</v>
      </c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O150" s="59" t="s">
        <v>295</v>
      </c>
      <c r="AQ150" s="59" t="s">
        <v>35</v>
      </c>
      <c r="AR150" s="59" t="s">
        <v>16</v>
      </c>
      <c r="AV150" s="5" t="s">
        <v>32</v>
      </c>
      <c r="BB150" s="60" t="e">
        <f>IF(K150="základní",#REF!,0)</f>
        <v>#REF!</v>
      </c>
      <c r="BC150" s="60">
        <f>IF(K150="snížená",#REF!,0)</f>
        <v>0</v>
      </c>
      <c r="BD150" s="60">
        <f>IF(K150="zákl. přenesená",#REF!,0)</f>
        <v>0</v>
      </c>
      <c r="BE150" s="60">
        <f>IF(K150="sníž. přenesená",#REF!,0)</f>
        <v>0</v>
      </c>
      <c r="BF150" s="60">
        <f>IF(K150="nulová",#REF!,0)</f>
        <v>0</v>
      </c>
      <c r="BG150" s="5" t="s">
        <v>16</v>
      </c>
      <c r="BH150" s="60" t="e">
        <f>ROUND(#REF!*H150,2)</f>
        <v>#REF!</v>
      </c>
      <c r="BI150" s="5" t="s">
        <v>295</v>
      </c>
      <c r="BJ150" s="59" t="s">
        <v>296</v>
      </c>
    </row>
    <row r="151" spans="1:62" s="2" customFormat="1" x14ac:dyDescent="0.2">
      <c r="A151" s="10"/>
      <c r="B151" s="11"/>
      <c r="C151" s="12"/>
      <c r="D151" s="61" t="s">
        <v>41</v>
      </c>
      <c r="E151" s="12"/>
      <c r="F151" s="62" t="s">
        <v>297</v>
      </c>
      <c r="G151" s="12"/>
      <c r="H151" s="12"/>
      <c r="I151" s="13"/>
      <c r="J151" s="63"/>
      <c r="K151" s="64"/>
      <c r="L151" s="18"/>
      <c r="M151" s="18"/>
      <c r="N151" s="18"/>
      <c r="O151" s="18"/>
      <c r="P151" s="18"/>
      <c r="Q151" s="19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Q151" s="5" t="s">
        <v>41</v>
      </c>
      <c r="AR151" s="5" t="s">
        <v>16</v>
      </c>
    </row>
    <row r="152" spans="1:62" s="2" customFormat="1" x14ac:dyDescent="0.2">
      <c r="A152" s="10"/>
      <c r="B152" s="11"/>
      <c r="C152" s="12"/>
      <c r="D152" s="65" t="s">
        <v>43</v>
      </c>
      <c r="E152" s="12"/>
      <c r="F152" s="66" t="s">
        <v>298</v>
      </c>
      <c r="G152" s="12"/>
      <c r="H152" s="12"/>
      <c r="I152" s="13"/>
      <c r="J152" s="63"/>
      <c r="K152" s="64"/>
      <c r="L152" s="18"/>
      <c r="M152" s="18"/>
      <c r="N152" s="18"/>
      <c r="O152" s="18"/>
      <c r="P152" s="18"/>
      <c r="Q152" s="19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Q152" s="5" t="s">
        <v>43</v>
      </c>
      <c r="AR152" s="5" t="s">
        <v>16</v>
      </c>
    </row>
    <row r="153" spans="1:62" s="4" customFormat="1" ht="25.9" customHeight="1" x14ac:dyDescent="0.2">
      <c r="B153" s="37"/>
      <c r="C153" s="38"/>
      <c r="D153" s="39" t="s">
        <v>14</v>
      </c>
      <c r="E153" s="40" t="s">
        <v>299</v>
      </c>
      <c r="F153" s="40" t="s">
        <v>300</v>
      </c>
      <c r="G153" s="38"/>
      <c r="H153" s="38"/>
      <c r="I153" s="41"/>
      <c r="J153" s="42"/>
      <c r="K153" s="43"/>
      <c r="L153" s="43"/>
      <c r="M153" s="44">
        <f>M154+M158+M161</f>
        <v>0</v>
      </c>
      <c r="N153" s="43"/>
      <c r="O153" s="44">
        <f>O154+O158+O161</f>
        <v>0</v>
      </c>
      <c r="P153" s="43"/>
      <c r="Q153" s="45">
        <f>Q154+Q158+Q161</f>
        <v>0</v>
      </c>
      <c r="AO153" s="46" t="s">
        <v>67</v>
      </c>
      <c r="AQ153" s="47" t="s">
        <v>14</v>
      </c>
      <c r="AR153" s="47" t="s">
        <v>15</v>
      </c>
      <c r="AV153" s="46" t="s">
        <v>32</v>
      </c>
      <c r="BH153" s="48" t="e">
        <f>BH154+BH158+BH161</f>
        <v>#REF!</v>
      </c>
    </row>
    <row r="154" spans="1:62" s="4" customFormat="1" ht="22.9" customHeight="1" x14ac:dyDescent="0.2">
      <c r="B154" s="37"/>
      <c r="C154" s="38"/>
      <c r="D154" s="39" t="s">
        <v>14</v>
      </c>
      <c r="E154" s="49" t="s">
        <v>301</v>
      </c>
      <c r="F154" s="49" t="s">
        <v>302</v>
      </c>
      <c r="G154" s="38"/>
      <c r="H154" s="38"/>
      <c r="I154" s="41"/>
      <c r="J154" s="42"/>
      <c r="K154" s="43"/>
      <c r="L154" s="43"/>
      <c r="M154" s="44">
        <f>SUM(M155:M157)</f>
        <v>0</v>
      </c>
      <c r="N154" s="43"/>
      <c r="O154" s="44">
        <f>SUM(O155:O157)</f>
        <v>0</v>
      </c>
      <c r="P154" s="43"/>
      <c r="Q154" s="45">
        <f>SUM(Q155:Q157)</f>
        <v>0</v>
      </c>
      <c r="AO154" s="46" t="s">
        <v>67</v>
      </c>
      <c r="AQ154" s="47" t="s">
        <v>14</v>
      </c>
      <c r="AR154" s="47" t="s">
        <v>16</v>
      </c>
      <c r="AV154" s="46" t="s">
        <v>32</v>
      </c>
      <c r="BH154" s="48" t="e">
        <f>SUM(BH155:BH157)</f>
        <v>#REF!</v>
      </c>
    </row>
    <row r="155" spans="1:62" s="2" customFormat="1" ht="16.5" customHeight="1" x14ac:dyDescent="0.2">
      <c r="A155" s="10"/>
      <c r="B155" s="11"/>
      <c r="C155" s="50" t="s">
        <v>303</v>
      </c>
      <c r="D155" s="50" t="s">
        <v>35</v>
      </c>
      <c r="E155" s="51" t="s">
        <v>304</v>
      </c>
      <c r="F155" s="52" t="s">
        <v>305</v>
      </c>
      <c r="G155" s="53" t="s">
        <v>306</v>
      </c>
      <c r="H155" s="54">
        <v>0.08</v>
      </c>
      <c r="I155" s="13"/>
      <c r="J155" s="55" t="s">
        <v>4</v>
      </c>
      <c r="K155" s="56" t="s">
        <v>10</v>
      </c>
      <c r="L155" s="57">
        <v>0</v>
      </c>
      <c r="M155" s="57">
        <f>L155*H155</f>
        <v>0</v>
      </c>
      <c r="N155" s="57">
        <v>0</v>
      </c>
      <c r="O155" s="57">
        <f>N155*H155</f>
        <v>0</v>
      </c>
      <c r="P155" s="57">
        <v>0</v>
      </c>
      <c r="Q155" s="58">
        <f>P155*H155</f>
        <v>0</v>
      </c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O155" s="59" t="s">
        <v>307</v>
      </c>
      <c r="AQ155" s="59" t="s">
        <v>35</v>
      </c>
      <c r="AR155" s="59" t="s">
        <v>17</v>
      </c>
      <c r="AV155" s="5" t="s">
        <v>32</v>
      </c>
      <c r="BB155" s="60" t="e">
        <f>IF(K155="základní",#REF!,0)</f>
        <v>#REF!</v>
      </c>
      <c r="BC155" s="60">
        <f>IF(K155="snížená",#REF!,0)</f>
        <v>0</v>
      </c>
      <c r="BD155" s="60">
        <f>IF(K155="zákl. přenesená",#REF!,0)</f>
        <v>0</v>
      </c>
      <c r="BE155" s="60">
        <f>IF(K155="sníž. přenesená",#REF!,0)</f>
        <v>0</v>
      </c>
      <c r="BF155" s="60">
        <f>IF(K155="nulová",#REF!,0)</f>
        <v>0</v>
      </c>
      <c r="BG155" s="5" t="s">
        <v>16</v>
      </c>
      <c r="BH155" s="60" t="e">
        <f>ROUND(#REF!*H155,2)</f>
        <v>#REF!</v>
      </c>
      <c r="BI155" s="5" t="s">
        <v>307</v>
      </c>
      <c r="BJ155" s="59" t="s">
        <v>308</v>
      </c>
    </row>
    <row r="156" spans="1:62" s="2" customFormat="1" x14ac:dyDescent="0.2">
      <c r="A156" s="10"/>
      <c r="B156" s="11"/>
      <c r="C156" s="12"/>
      <c r="D156" s="61" t="s">
        <v>41</v>
      </c>
      <c r="E156" s="12"/>
      <c r="F156" s="62" t="s">
        <v>309</v>
      </c>
      <c r="G156" s="12"/>
      <c r="H156" s="12"/>
      <c r="I156" s="13"/>
      <c r="J156" s="63"/>
      <c r="K156" s="64"/>
      <c r="L156" s="18"/>
      <c r="M156" s="18"/>
      <c r="N156" s="18"/>
      <c r="O156" s="18"/>
      <c r="P156" s="18"/>
      <c r="Q156" s="19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Q156" s="5" t="s">
        <v>41</v>
      </c>
      <c r="AR156" s="5" t="s">
        <v>17</v>
      </c>
    </row>
    <row r="157" spans="1:62" s="2" customFormat="1" x14ac:dyDescent="0.2">
      <c r="A157" s="10"/>
      <c r="B157" s="11"/>
      <c r="C157" s="12"/>
      <c r="D157" s="65" t="s">
        <v>43</v>
      </c>
      <c r="E157" s="12"/>
      <c r="F157" s="66" t="s">
        <v>310</v>
      </c>
      <c r="G157" s="12"/>
      <c r="H157" s="12"/>
      <c r="I157" s="13"/>
      <c r="J157" s="63"/>
      <c r="K157" s="64"/>
      <c r="L157" s="18"/>
      <c r="M157" s="18"/>
      <c r="N157" s="18"/>
      <c r="O157" s="18"/>
      <c r="P157" s="18"/>
      <c r="Q157" s="19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Q157" s="5" t="s">
        <v>43</v>
      </c>
      <c r="AR157" s="5" t="s">
        <v>17</v>
      </c>
    </row>
    <row r="158" spans="1:62" s="4" customFormat="1" ht="22.9" customHeight="1" x14ac:dyDescent="0.2">
      <c r="B158" s="37"/>
      <c r="C158" s="38"/>
      <c r="D158" s="39" t="s">
        <v>14</v>
      </c>
      <c r="E158" s="49" t="s">
        <v>311</v>
      </c>
      <c r="F158" s="49" t="s">
        <v>312</v>
      </c>
      <c r="G158" s="38"/>
      <c r="H158" s="38"/>
      <c r="I158" s="41"/>
      <c r="J158" s="42"/>
      <c r="K158" s="43"/>
      <c r="L158" s="43"/>
      <c r="M158" s="44">
        <f>SUM(M159:M160)</f>
        <v>0</v>
      </c>
      <c r="N158" s="43"/>
      <c r="O158" s="44">
        <f>SUM(O159:O160)</f>
        <v>0</v>
      </c>
      <c r="P158" s="43"/>
      <c r="Q158" s="45">
        <f>SUM(Q159:Q160)</f>
        <v>0</v>
      </c>
      <c r="AO158" s="46" t="s">
        <v>67</v>
      </c>
      <c r="AQ158" s="47" t="s">
        <v>14</v>
      </c>
      <c r="AR158" s="47" t="s">
        <v>16</v>
      </c>
      <c r="AV158" s="46" t="s">
        <v>32</v>
      </c>
      <c r="BH158" s="48" t="e">
        <f>SUM(BH159:BH160)</f>
        <v>#REF!</v>
      </c>
    </row>
    <row r="159" spans="1:62" s="2" customFormat="1" ht="16.5" customHeight="1" x14ac:dyDescent="0.2">
      <c r="A159" s="10"/>
      <c r="B159" s="11"/>
      <c r="C159" s="50" t="s">
        <v>313</v>
      </c>
      <c r="D159" s="50" t="s">
        <v>35</v>
      </c>
      <c r="E159" s="51" t="s">
        <v>314</v>
      </c>
      <c r="F159" s="52" t="s">
        <v>315</v>
      </c>
      <c r="G159" s="53" t="s">
        <v>306</v>
      </c>
      <c r="H159" s="54">
        <v>0.04</v>
      </c>
      <c r="I159" s="13"/>
      <c r="J159" s="55" t="s">
        <v>4</v>
      </c>
      <c r="K159" s="56" t="s">
        <v>10</v>
      </c>
      <c r="L159" s="57">
        <v>0</v>
      </c>
      <c r="M159" s="57">
        <f>L159*H159</f>
        <v>0</v>
      </c>
      <c r="N159" s="57">
        <v>0</v>
      </c>
      <c r="O159" s="57">
        <f>N159*H159</f>
        <v>0</v>
      </c>
      <c r="P159" s="57">
        <v>0</v>
      </c>
      <c r="Q159" s="58">
        <f>P159*H159</f>
        <v>0</v>
      </c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O159" s="59" t="s">
        <v>307</v>
      </c>
      <c r="AQ159" s="59" t="s">
        <v>35</v>
      </c>
      <c r="AR159" s="59" t="s">
        <v>17</v>
      </c>
      <c r="AV159" s="5" t="s">
        <v>32</v>
      </c>
      <c r="BB159" s="60" t="e">
        <f>IF(K159="základní",#REF!,0)</f>
        <v>#REF!</v>
      </c>
      <c r="BC159" s="60">
        <f>IF(K159="snížená",#REF!,0)</f>
        <v>0</v>
      </c>
      <c r="BD159" s="60">
        <f>IF(K159="zákl. přenesená",#REF!,0)</f>
        <v>0</v>
      </c>
      <c r="BE159" s="60">
        <f>IF(K159="sníž. přenesená",#REF!,0)</f>
        <v>0</v>
      </c>
      <c r="BF159" s="60">
        <f>IF(K159="nulová",#REF!,0)</f>
        <v>0</v>
      </c>
      <c r="BG159" s="5" t="s">
        <v>16</v>
      </c>
      <c r="BH159" s="60" t="e">
        <f>ROUND(#REF!*H159,2)</f>
        <v>#REF!</v>
      </c>
      <c r="BI159" s="5" t="s">
        <v>307</v>
      </c>
      <c r="BJ159" s="59" t="s">
        <v>316</v>
      </c>
    </row>
    <row r="160" spans="1:62" s="2" customFormat="1" x14ac:dyDescent="0.2">
      <c r="A160" s="10"/>
      <c r="B160" s="11"/>
      <c r="C160" s="12"/>
      <c r="D160" s="61" t="s">
        <v>41</v>
      </c>
      <c r="E160" s="12"/>
      <c r="F160" s="62" t="s">
        <v>309</v>
      </c>
      <c r="G160" s="12"/>
      <c r="H160" s="12"/>
      <c r="I160" s="13"/>
      <c r="J160" s="63"/>
      <c r="K160" s="64"/>
      <c r="L160" s="18"/>
      <c r="M160" s="18"/>
      <c r="N160" s="18"/>
      <c r="O160" s="18"/>
      <c r="P160" s="18"/>
      <c r="Q160" s="19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Q160" s="5" t="s">
        <v>41</v>
      </c>
      <c r="AR160" s="5" t="s">
        <v>17</v>
      </c>
    </row>
    <row r="161" spans="1:62" s="4" customFormat="1" ht="22.9" customHeight="1" x14ac:dyDescent="0.2">
      <c r="B161" s="37"/>
      <c r="C161" s="38"/>
      <c r="D161" s="39" t="s">
        <v>14</v>
      </c>
      <c r="E161" s="49" t="s">
        <v>317</v>
      </c>
      <c r="F161" s="49" t="s">
        <v>318</v>
      </c>
      <c r="G161" s="38"/>
      <c r="H161" s="38"/>
      <c r="I161" s="41"/>
      <c r="J161" s="42"/>
      <c r="K161" s="43"/>
      <c r="L161" s="43"/>
      <c r="M161" s="44">
        <f>SUM(M162:M163)</f>
        <v>0</v>
      </c>
      <c r="N161" s="43"/>
      <c r="O161" s="44">
        <f>SUM(O162:O163)</f>
        <v>0</v>
      </c>
      <c r="P161" s="43"/>
      <c r="Q161" s="45">
        <f>SUM(Q162:Q163)</f>
        <v>0</v>
      </c>
      <c r="AO161" s="46" t="s">
        <v>67</v>
      </c>
      <c r="AQ161" s="47" t="s">
        <v>14</v>
      </c>
      <c r="AR161" s="47" t="s">
        <v>16</v>
      </c>
      <c r="AV161" s="46" t="s">
        <v>32</v>
      </c>
      <c r="BH161" s="48" t="e">
        <f>SUM(BH162:BH163)</f>
        <v>#REF!</v>
      </c>
    </row>
    <row r="162" spans="1:62" s="2" customFormat="1" ht="16.5" customHeight="1" x14ac:dyDescent="0.2">
      <c r="A162" s="10"/>
      <c r="B162" s="11"/>
      <c r="C162" s="50" t="s">
        <v>319</v>
      </c>
      <c r="D162" s="50" t="s">
        <v>35</v>
      </c>
      <c r="E162" s="51" t="s">
        <v>320</v>
      </c>
      <c r="F162" s="52" t="s">
        <v>321</v>
      </c>
      <c r="G162" s="53" t="s">
        <v>306</v>
      </c>
      <c r="H162" s="54">
        <v>0.02</v>
      </c>
      <c r="I162" s="13"/>
      <c r="J162" s="55" t="s">
        <v>4</v>
      </c>
      <c r="K162" s="56" t="s">
        <v>10</v>
      </c>
      <c r="L162" s="57">
        <v>0</v>
      </c>
      <c r="M162" s="57">
        <f>L162*H162</f>
        <v>0</v>
      </c>
      <c r="N162" s="57">
        <v>0</v>
      </c>
      <c r="O162" s="57">
        <f>N162*H162</f>
        <v>0</v>
      </c>
      <c r="P162" s="57">
        <v>0</v>
      </c>
      <c r="Q162" s="58">
        <f>P162*H162</f>
        <v>0</v>
      </c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O162" s="59" t="s">
        <v>307</v>
      </c>
      <c r="AQ162" s="59" t="s">
        <v>35</v>
      </c>
      <c r="AR162" s="59" t="s">
        <v>17</v>
      </c>
      <c r="AV162" s="5" t="s">
        <v>32</v>
      </c>
      <c r="BB162" s="60" t="e">
        <f>IF(K162="základní",#REF!,0)</f>
        <v>#REF!</v>
      </c>
      <c r="BC162" s="60">
        <f>IF(K162="snížená",#REF!,0)</f>
        <v>0</v>
      </c>
      <c r="BD162" s="60">
        <f>IF(K162="zákl. přenesená",#REF!,0)</f>
        <v>0</v>
      </c>
      <c r="BE162" s="60">
        <f>IF(K162="sníž. přenesená",#REF!,0)</f>
        <v>0</v>
      </c>
      <c r="BF162" s="60">
        <f>IF(K162="nulová",#REF!,0)</f>
        <v>0</v>
      </c>
      <c r="BG162" s="5" t="s">
        <v>16</v>
      </c>
      <c r="BH162" s="60" t="e">
        <f>ROUND(#REF!*H162,2)</f>
        <v>#REF!</v>
      </c>
      <c r="BI162" s="5" t="s">
        <v>307</v>
      </c>
      <c r="BJ162" s="59" t="s">
        <v>322</v>
      </c>
    </row>
    <row r="163" spans="1:62" s="2" customFormat="1" x14ac:dyDescent="0.2">
      <c r="A163" s="10"/>
      <c r="B163" s="11"/>
      <c r="C163" s="12"/>
      <c r="D163" s="61" t="s">
        <v>41</v>
      </c>
      <c r="E163" s="12"/>
      <c r="F163" s="62" t="s">
        <v>309</v>
      </c>
      <c r="G163" s="12"/>
      <c r="H163" s="12"/>
      <c r="I163" s="13"/>
      <c r="J163" s="68"/>
      <c r="K163" s="69"/>
      <c r="L163" s="70"/>
      <c r="M163" s="70"/>
      <c r="N163" s="70"/>
      <c r="O163" s="70"/>
      <c r="P163" s="70"/>
      <c r="Q163" s="71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Q163" s="5" t="s">
        <v>41</v>
      </c>
      <c r="AR163" s="5" t="s">
        <v>17</v>
      </c>
    </row>
    <row r="164" spans="1:62" s="2" customFormat="1" ht="6.95" customHeight="1" x14ac:dyDescent="0.2">
      <c r="A164" s="10"/>
      <c r="B164" s="14"/>
      <c r="C164" s="15"/>
      <c r="D164" s="15"/>
      <c r="E164" s="15"/>
      <c r="F164" s="15"/>
      <c r="G164" s="15"/>
      <c r="H164" s="15"/>
      <c r="I164" s="13"/>
      <c r="J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</row>
  </sheetData>
  <sheetProtection password="C71F" sheet="1" objects="1" scenarios="1" formatColumns="0" formatRows="0" autoFilter="0"/>
  <autoFilter ref="C15:H163" xr:uid="{00000000-0009-0000-0000-000000000000}"/>
  <mergeCells count="2">
    <mergeCell ref="I2:S2"/>
    <mergeCell ref="E8:H8"/>
  </mergeCells>
  <hyperlinks>
    <hyperlink ref="F21" r:id="rId1" xr:uid="{00000000-0004-0000-0000-000000000000}"/>
    <hyperlink ref="F24" r:id="rId2" xr:uid="{00000000-0004-0000-0000-000001000000}"/>
    <hyperlink ref="F27" r:id="rId3" xr:uid="{00000000-0004-0000-0000-000002000000}"/>
    <hyperlink ref="F32" r:id="rId4" xr:uid="{00000000-0004-0000-0000-000003000000}"/>
    <hyperlink ref="F35" r:id="rId5" xr:uid="{00000000-0004-0000-0000-000004000000}"/>
    <hyperlink ref="F38" r:id="rId6" xr:uid="{00000000-0004-0000-0000-000005000000}"/>
    <hyperlink ref="F41" r:id="rId7" xr:uid="{00000000-0004-0000-0000-000006000000}"/>
    <hyperlink ref="F44" r:id="rId8" xr:uid="{00000000-0004-0000-0000-000007000000}"/>
    <hyperlink ref="F47" r:id="rId9" xr:uid="{00000000-0004-0000-0000-000008000000}"/>
    <hyperlink ref="F50" r:id="rId10" xr:uid="{00000000-0004-0000-0000-000009000000}"/>
    <hyperlink ref="F53" r:id="rId11" xr:uid="{00000000-0004-0000-0000-00000A000000}"/>
    <hyperlink ref="F56" r:id="rId12" xr:uid="{00000000-0004-0000-0000-00000B000000}"/>
    <hyperlink ref="F59" r:id="rId13" xr:uid="{00000000-0004-0000-0000-00000C000000}"/>
    <hyperlink ref="F62" r:id="rId14" xr:uid="{00000000-0004-0000-0000-00000D000000}"/>
    <hyperlink ref="F65" r:id="rId15" xr:uid="{00000000-0004-0000-0000-00000E000000}"/>
    <hyperlink ref="F68" r:id="rId16" xr:uid="{00000000-0004-0000-0000-00000F000000}"/>
    <hyperlink ref="F71" r:id="rId17" xr:uid="{00000000-0004-0000-0000-000010000000}"/>
    <hyperlink ref="F74" r:id="rId18" xr:uid="{00000000-0004-0000-0000-000011000000}"/>
    <hyperlink ref="F77" r:id="rId19" xr:uid="{00000000-0004-0000-0000-000012000000}"/>
    <hyperlink ref="F80" r:id="rId20" xr:uid="{00000000-0004-0000-0000-000013000000}"/>
    <hyperlink ref="F83" r:id="rId21" xr:uid="{00000000-0004-0000-0000-000014000000}"/>
    <hyperlink ref="F86" r:id="rId22" xr:uid="{00000000-0004-0000-0000-000015000000}"/>
    <hyperlink ref="F92" r:id="rId23" xr:uid="{00000000-0004-0000-0000-000016000000}"/>
    <hyperlink ref="F97" r:id="rId24" xr:uid="{00000000-0004-0000-0000-000017000000}"/>
    <hyperlink ref="F100" r:id="rId25" xr:uid="{00000000-0004-0000-0000-000018000000}"/>
    <hyperlink ref="F103" r:id="rId26" xr:uid="{00000000-0004-0000-0000-000019000000}"/>
    <hyperlink ref="F106" r:id="rId27" xr:uid="{00000000-0004-0000-0000-00001A000000}"/>
    <hyperlink ref="F109" r:id="rId28" xr:uid="{00000000-0004-0000-0000-00001B000000}"/>
    <hyperlink ref="F112" r:id="rId29" xr:uid="{00000000-0004-0000-0000-00001C000000}"/>
    <hyperlink ref="F115" r:id="rId30" xr:uid="{00000000-0004-0000-0000-00001D000000}"/>
    <hyperlink ref="F118" r:id="rId31" xr:uid="{00000000-0004-0000-0000-00001E000000}"/>
    <hyperlink ref="F121" r:id="rId32" xr:uid="{00000000-0004-0000-0000-00001F000000}"/>
    <hyperlink ref="F124" r:id="rId33" xr:uid="{00000000-0004-0000-0000-000020000000}"/>
    <hyperlink ref="F127" r:id="rId34" xr:uid="{00000000-0004-0000-0000-000021000000}"/>
    <hyperlink ref="F130" r:id="rId35" xr:uid="{00000000-0004-0000-0000-000022000000}"/>
    <hyperlink ref="F133" r:id="rId36" xr:uid="{00000000-0004-0000-0000-000023000000}"/>
    <hyperlink ref="F136" r:id="rId37" xr:uid="{00000000-0004-0000-0000-000024000000}"/>
    <hyperlink ref="F139" r:id="rId38" xr:uid="{00000000-0004-0000-0000-000025000000}"/>
    <hyperlink ref="F143" r:id="rId39" xr:uid="{00000000-0004-0000-0000-000026000000}"/>
    <hyperlink ref="F147" r:id="rId40" xr:uid="{00000000-0004-0000-0000-000027000000}"/>
    <hyperlink ref="F152" r:id="rId41" xr:uid="{00000000-0004-0000-0000-000028000000}"/>
    <hyperlink ref="F157" r:id="rId42" xr:uid="{00000000-0004-0000-0000-000029000000}"/>
  </hyperlinks>
  <pageMargins left="0.39370078740157483" right="0.39370078740157483" top="0.39370078740157483" bottom="0.39370078740157483" header="0" footer="0"/>
  <pageSetup paperSize="9" scale="76" fitToHeight="0" orientation="portrait" r:id="rId43"/>
  <headerFooter>
    <oddFooter>&amp;CStrana &amp;P z &amp;N</oddFooter>
  </headerFooter>
  <drawing r:id="rId4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23-12 - Odstranění graffi...</vt:lpstr>
      <vt:lpstr>'23-12 - Odstranění graffi...'!Názvy_tisku</vt:lpstr>
      <vt:lpstr>'23-12 - Odstranění graffi...'!Oblast_tisku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Ondrouch Alois</dc:creator>
  <cp:lastModifiedBy>Uhlík Dominik, Bc.</cp:lastModifiedBy>
  <cp:lastPrinted>2023-10-24T06:34:22Z</cp:lastPrinted>
  <dcterms:created xsi:type="dcterms:W3CDTF">2023-10-19T06:06:52Z</dcterms:created>
  <dcterms:modified xsi:type="dcterms:W3CDTF">2023-10-24T06:34:32Z</dcterms:modified>
</cp:coreProperties>
</file>