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Dodávky UOŽI " sheetId="2" r:id="rId2"/>
    <sheet name="PS02 - Montáže URS" sheetId="3" r:id="rId3"/>
    <sheet name="PS03 - Montáže ÚOŽI" sheetId="4" r:id="rId4"/>
    <sheet name="PS100 - VO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'PS01 - Dodávky UOŽI '!$C$78:$K$481</definedName>
    <definedName name="_xlnm.Print_Area" localSheetId="1">'PS01 - Dodávky UOŽI '!$C$4:$J$39,'PS01 - Dodávky UOŽI '!$C$45:$J$60,'PS01 - Dodávky UOŽI '!$C$66:$K$481</definedName>
    <definedName name="_xlnm.Print_Titles" localSheetId="1">'PS01 - Dodávky UOŽI '!$78:$78</definedName>
    <definedName name="_xlnm._FilterDatabase" localSheetId="2" hidden="1">'PS02 - Montáže URS'!$C$85:$K$138</definedName>
    <definedName name="_xlnm.Print_Area" localSheetId="2">'PS02 - Montáže URS'!$C$4:$J$39,'PS02 - Montáže URS'!$C$45:$J$67,'PS02 - Montáže URS'!$C$73:$K$138</definedName>
    <definedName name="_xlnm.Print_Titles" localSheetId="2">'PS02 - Montáže URS'!$85:$85</definedName>
    <definedName name="_xlnm._FilterDatabase" localSheetId="3" hidden="1">'PS03 - Montáže ÚOŽI'!$C$81:$K$481</definedName>
    <definedName name="_xlnm.Print_Area" localSheetId="3">'PS03 - Montáže ÚOŽI'!$C$4:$J$39,'PS03 - Montáže ÚOŽI'!$C$45:$J$63,'PS03 - Montáže ÚOŽI'!$C$69:$K$481</definedName>
    <definedName name="_xlnm.Print_Titles" localSheetId="3">'PS03 - Montáže ÚOŽI'!$81:$81</definedName>
    <definedName name="_xlnm._FilterDatabase" localSheetId="4" hidden="1">'PS100 - VON'!$C$82:$K$119</definedName>
    <definedName name="_xlnm.Print_Area" localSheetId="4">'PS100 - VON'!$C$4:$J$39,'PS100 - VON'!$C$45:$J$64,'PS100 - VON'!$C$70:$K$119</definedName>
    <definedName name="_xlnm.Print_Titles" localSheetId="4">'PS100 - VON'!$82:$82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54"/>
  <c r="J14"/>
  <c r="J12"/>
  <c r="J52"/>
  <c r="E7"/>
  <c r="E48"/>
  <c i="4" r="J37"/>
  <c r="J36"/>
  <c i="1" r="AY57"/>
  <c i="4" r="J35"/>
  <c i="1" r="AX57"/>
  <c i="4"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54"/>
  <c r="J14"/>
  <c r="J12"/>
  <c r="J76"/>
  <c r="E7"/>
  <c r="E48"/>
  <c i="3" r="J37"/>
  <c r="J36"/>
  <c i="1" r="AY56"/>
  <c i="3" r="J35"/>
  <c i="1" r="AX56"/>
  <c i="3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T109"/>
  <c r="T108"/>
  <c r="R110"/>
  <c r="R109"/>
  <c r="R108"/>
  <c r="P110"/>
  <c r="P109"/>
  <c r="P108"/>
  <c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F80"/>
  <c r="E78"/>
  <c r="F52"/>
  <c r="E50"/>
  <c r="J24"/>
  <c r="E24"/>
  <c r="J55"/>
  <c r="J23"/>
  <c r="J21"/>
  <c r="E21"/>
  <c r="J82"/>
  <c r="J20"/>
  <c r="J18"/>
  <c r="E18"/>
  <c r="F55"/>
  <c r="J17"/>
  <c r="J15"/>
  <c r="E15"/>
  <c r="F82"/>
  <c r="J14"/>
  <c r="J12"/>
  <c r="J80"/>
  <c r="E7"/>
  <c r="E48"/>
  <c i="2" r="J37"/>
  <c r="J36"/>
  <c i="1" r="AY55"/>
  <c i="2" r="J35"/>
  <c i="1" r="AX55"/>
  <c i="2"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BK244"/>
  <c r="J176"/>
  <c r="J120"/>
  <c r="F36"/>
  <c i="4" r="J376"/>
  <c r="J412"/>
  <c r="BK406"/>
  <c i="2" r="J478"/>
  <c r="BK434"/>
  <c r="BK416"/>
  <c r="BK364"/>
  <c r="J328"/>
  <c r="J248"/>
  <c r="BK216"/>
  <c r="BK188"/>
  <c r="BK146"/>
  <c r="BK98"/>
  <c i="3" r="J89"/>
  <c i="4" r="J398"/>
  <c r="J144"/>
  <c r="J250"/>
  <c r="BK322"/>
  <c r="J106"/>
  <c r="J330"/>
  <c r="J252"/>
  <c r="J418"/>
  <c i="5" r="BK107"/>
  <c i="2" r="J466"/>
  <c r="J412"/>
  <c r="BK344"/>
  <c r="J240"/>
  <c r="J198"/>
  <c r="J138"/>
  <c r="J34"/>
  <c i="4" r="BK248"/>
  <c r="BK290"/>
  <c r="BK250"/>
  <c r="BK176"/>
  <c i="2" r="BK212"/>
  <c r="J178"/>
  <c r="J98"/>
  <c i="3" r="J95"/>
  <c i="4" r="J472"/>
  <c r="BK226"/>
  <c r="BK320"/>
  <c r="J318"/>
  <c r="BK162"/>
  <c r="J436"/>
  <c r="BK202"/>
  <c r="J116"/>
  <c r="J166"/>
  <c r="BK328"/>
  <c i="2" r="J464"/>
  <c r="BK446"/>
  <c r="BK422"/>
  <c r="J396"/>
  <c r="J350"/>
  <c r="J316"/>
  <c r="J284"/>
  <c r="BK248"/>
  <c r="J228"/>
  <c r="BK202"/>
  <c r="J92"/>
  <c i="3" r="J110"/>
  <c i="4" r="BK430"/>
  <c r="BK288"/>
  <c r="J394"/>
  <c r="J464"/>
  <c r="BK208"/>
  <c r="J316"/>
  <c r="J292"/>
  <c r="BK214"/>
  <c i="2" r="J476"/>
  <c r="J440"/>
  <c r="J376"/>
  <c r="J354"/>
  <c r="J324"/>
  <c r="BK284"/>
  <c r="J250"/>
  <c r="J202"/>
  <c r="BK148"/>
  <c i="4" r="BK252"/>
  <c r="BK442"/>
  <c r="BK238"/>
  <c r="J466"/>
  <c r="J85"/>
  <c r="J204"/>
  <c i="5" r="J97"/>
  <c i="2" r="F34"/>
  <c i="4" r="BK284"/>
  <c r="J180"/>
  <c r="BK154"/>
  <c r="BK334"/>
  <c i="2" r="J472"/>
  <c r="BK402"/>
  <c r="J362"/>
  <c r="J304"/>
  <c r="BK266"/>
  <c r="J244"/>
  <c r="J210"/>
  <c r="BK108"/>
  <c i="3" r="J98"/>
  <c i="4" r="BK456"/>
  <c r="J230"/>
  <c r="J384"/>
  <c r="BK122"/>
  <c r="J150"/>
  <c r="J354"/>
  <c r="J416"/>
  <c r="BK142"/>
  <c i="5" r="BK103"/>
  <c i="2" r="BK436"/>
  <c r="BK388"/>
  <c r="J352"/>
  <c r="BK304"/>
  <c r="BK264"/>
  <c r="BK224"/>
  <c r="BK172"/>
  <c r="BK88"/>
  <c i="4" r="J422"/>
  <c r="J206"/>
  <c r="J342"/>
  <c r="J89"/>
  <c r="BK106"/>
  <c r="BK166"/>
  <c r="J154"/>
  <c r="BK276"/>
  <c i="2" r="J226"/>
  <c r="J188"/>
  <c r="J88"/>
  <c i="3" r="BK136"/>
  <c i="4" r="BK376"/>
  <c r="BK116"/>
  <c r="BK170"/>
  <c r="J208"/>
  <c r="BK398"/>
  <c r="BK164"/>
  <c r="J176"/>
  <c r="BK118"/>
  <c r="J280"/>
  <c i="5" r="BK88"/>
  <c i="2" r="J418"/>
  <c r="J390"/>
  <c r="J374"/>
  <c r="BK356"/>
  <c r="BK320"/>
  <c r="BK290"/>
  <c r="BK258"/>
  <c r="J196"/>
  <c r="BK156"/>
  <c r="J134"/>
  <c r="BK86"/>
  <c i="3" r="BK92"/>
  <c i="4" r="BK378"/>
  <c r="BK222"/>
  <c r="J338"/>
  <c r="BK384"/>
  <c r="BK102"/>
  <c r="BK266"/>
  <c r="BK392"/>
  <c r="J440"/>
  <c i="5" r="J116"/>
  <c i="2" r="J470"/>
  <c r="J414"/>
  <c r="BK372"/>
  <c r="J340"/>
  <c r="J242"/>
  <c r="J224"/>
  <c r="BK160"/>
  <c r="BK106"/>
  <c i="4" r="BK414"/>
  <c r="BK400"/>
  <c r="BK342"/>
  <c r="J388"/>
  <c r="BK85"/>
  <c r="BK110"/>
  <c i="5" r="BK118"/>
  <c i="2" r="BK226"/>
  <c r="BK180"/>
  <c r="BK138"/>
  <c i="4" r="BK454"/>
  <c r="J310"/>
  <c r="BK350"/>
  <c r="J110"/>
  <c r="J456"/>
  <c r="BK206"/>
  <c i="2" r="J458"/>
  <c r="J416"/>
  <c r="BK378"/>
  <c r="J342"/>
  <c r="BK306"/>
  <c r="J270"/>
  <c r="J128"/>
  <c i="4" r="J290"/>
  <c r="J216"/>
  <c r="BK370"/>
  <c r="J210"/>
  <c i="5" r="BK97"/>
  <c i="2" r="J428"/>
  <c r="J398"/>
  <c r="BK368"/>
  <c r="BK342"/>
  <c r="J314"/>
  <c r="J290"/>
  <c r="J246"/>
  <c r="J212"/>
  <c r="BK176"/>
  <c r="J142"/>
  <c r="J102"/>
  <c i="3" r="BK124"/>
  <c r="BK115"/>
  <c i="4" r="J278"/>
  <c r="BK388"/>
  <c r="J99"/>
  <c r="J270"/>
  <c r="J112"/>
  <c r="BK232"/>
  <c r="J312"/>
  <c r="J284"/>
  <c r="J97"/>
  <c i="5" r="BK85"/>
  <c i="2" r="J444"/>
  <c r="BK412"/>
  <c r="BK380"/>
  <c r="BK322"/>
  <c r="BK292"/>
  <c r="BK270"/>
  <c r="BK182"/>
  <c r="BK122"/>
  <c r="J94"/>
  <c i="3" r="BK98"/>
  <c i="4" r="BK368"/>
  <c r="BK424"/>
  <c r="BK198"/>
  <c r="BK184"/>
  <c r="BK382"/>
  <c r="J156"/>
  <c r="J296"/>
  <c r="BK93"/>
  <c i="5" r="J107"/>
  <c i="2" r="BK428"/>
  <c r="J384"/>
  <c r="J338"/>
  <c r="BK286"/>
  <c r="BK260"/>
  <c r="BK184"/>
  <c r="J106"/>
  <c i="4" r="BK470"/>
  <c r="J248"/>
  <c r="BK446"/>
  <c r="BK354"/>
  <c r="BK402"/>
  <c r="J324"/>
  <c r="J378"/>
  <c i="5" r="J88"/>
  <c i="2" r="J194"/>
  <c r="BK144"/>
  <c i="3" r="J115"/>
  <c i="4" r="J426"/>
  <c r="J480"/>
  <c r="BK128"/>
  <c r="BK312"/>
  <c r="J118"/>
  <c r="BK280"/>
  <c r="BK420"/>
  <c r="J238"/>
  <c i="1" r="AS54"/>
  <c i="2" r="BK326"/>
  <c r="BK302"/>
  <c r="J274"/>
  <c r="BK240"/>
  <c r="J152"/>
  <c r="BK130"/>
  <c r="BK84"/>
  <c i="3" r="BK101"/>
  <c i="4" r="BK330"/>
  <c r="BK468"/>
  <c r="BK444"/>
  <c r="BK296"/>
  <c r="BK452"/>
  <c r="J168"/>
  <c r="J344"/>
  <c r="BK91"/>
  <c i="5" r="BK105"/>
  <c i="2" r="J462"/>
  <c r="J436"/>
  <c r="J410"/>
  <c r="J382"/>
  <c r="J346"/>
  <c r="BK318"/>
  <c r="J208"/>
  <c r="BK124"/>
  <c i="4" r="J300"/>
  <c r="BK480"/>
  <c r="BK304"/>
  <c r="BK160"/>
  <c r="BK256"/>
  <c r="J164"/>
  <c r="BK340"/>
  <c i="5" r="J103"/>
  <c i="2" r="BK210"/>
  <c r="J170"/>
  <c r="BK136"/>
  <c r="BK96"/>
  <c i="4" r="J424"/>
  <c r="J136"/>
  <c r="J236"/>
  <c r="BK306"/>
  <c r="J400"/>
  <c i="5" r="BK94"/>
  <c i="2" r="J446"/>
  <c r="BK408"/>
  <c r="J368"/>
  <c r="BK334"/>
  <c r="J296"/>
  <c r="J264"/>
  <c r="BK234"/>
  <c r="J206"/>
  <c r="BK178"/>
  <c r="J132"/>
  <c r="BK82"/>
  <c i="4" r="BK204"/>
  <c r="J246"/>
  <c r="J450"/>
  <c i="2" r="BK470"/>
  <c r="J460"/>
  <c r="BK442"/>
  <c r="BK414"/>
  <c r="BK382"/>
  <c r="J356"/>
  <c r="J320"/>
  <c r="J286"/>
  <c r="BK268"/>
  <c r="J252"/>
  <c r="J220"/>
  <c r="J186"/>
  <c r="BK128"/>
  <c i="3" r="BK130"/>
  <c i="4" r="BK416"/>
  <c r="J308"/>
  <c r="J198"/>
  <c r="BK360"/>
  <c r="J186"/>
  <c r="J274"/>
  <c r="J148"/>
  <c r="J408"/>
  <c r="BK148"/>
  <c r="BK230"/>
  <c r="J262"/>
  <c i="2" r="BK462"/>
  <c r="J430"/>
  <c r="BK386"/>
  <c r="J344"/>
  <c r="BK308"/>
  <c r="J162"/>
  <c r="J118"/>
  <c r="J84"/>
  <c i="4" r="BK476"/>
  <c r="J256"/>
  <c r="J452"/>
  <c r="J458"/>
  <c r="J140"/>
  <c r="BK268"/>
  <c r="BK366"/>
  <c r="BK132"/>
  <c r="J444"/>
  <c i="2" r="BK480"/>
  <c r="BK440"/>
  <c r="BK394"/>
  <c r="J364"/>
  <c r="J298"/>
  <c r="BK256"/>
  <c r="J166"/>
  <c r="J114"/>
  <c i="3" r="J133"/>
  <c i="4" r="J406"/>
  <c r="BK108"/>
  <c r="J152"/>
  <c r="BK218"/>
  <c r="J346"/>
  <c r="BK292"/>
  <c r="BK410"/>
  <c i="5" r="J105"/>
  <c i="2" r="J204"/>
  <c r="BK150"/>
  <c i="4" r="BK438"/>
  <c r="BK224"/>
  <c r="J352"/>
  <c r="BK462"/>
  <c r="BK89"/>
  <c r="BK374"/>
  <c r="J130"/>
  <c r="BK220"/>
  <c i="2" r="J184"/>
  <c r="BK112"/>
  <c i="3" r="J92"/>
  <c i="4" r="J360"/>
  <c r="J184"/>
  <c r="J302"/>
  <c r="J402"/>
  <c r="J122"/>
  <c r="BK298"/>
  <c r="BK426"/>
  <c r="BK172"/>
  <c r="BK464"/>
  <c r="BK316"/>
  <c i="2" r="BK444"/>
  <c r="J406"/>
  <c r="J366"/>
  <c r="BK330"/>
  <c r="J300"/>
  <c r="J268"/>
  <c r="J182"/>
  <c r="BK114"/>
  <c i="4" r="BK432"/>
  <c r="BK112"/>
  <c r="J434"/>
  <c r="J314"/>
  <c r="BK302"/>
  <c i="2" r="BK218"/>
  <c r="BK162"/>
  <c r="BK110"/>
  <c i="4" r="BK178"/>
  <c r="BK396"/>
  <c r="J162"/>
  <c r="J298"/>
  <c r="J182"/>
  <c r="BK308"/>
  <c i="5" r="J110"/>
  <c i="2" r="BK426"/>
  <c r="BK404"/>
  <c r="BK370"/>
  <c r="BK324"/>
  <c r="BK300"/>
  <c r="J256"/>
  <c r="BK228"/>
  <c r="BK198"/>
  <c r="BK134"/>
  <c r="J112"/>
  <c i="4" r="BK95"/>
  <c r="J178"/>
  <c r="BK174"/>
  <c r="BK314"/>
  <c i="2" r="BK452"/>
  <c r="J438"/>
  <c r="J408"/>
  <c r="BK376"/>
  <c r="BK358"/>
  <c r="J336"/>
  <c r="J308"/>
  <c r="J260"/>
  <c r="J230"/>
  <c r="J190"/>
  <c r="J148"/>
  <c r="J110"/>
  <c i="3" r="BK133"/>
  <c i="4" r="J446"/>
  <c r="BK364"/>
  <c r="J232"/>
  <c r="J410"/>
  <c r="J220"/>
  <c r="BK422"/>
  <c r="BK246"/>
  <c r="J460"/>
  <c r="J332"/>
  <c r="J430"/>
  <c r="J95"/>
  <c i="5" r="J118"/>
  <c i="2" r="BK456"/>
  <c r="J426"/>
  <c r="BK396"/>
  <c r="BK354"/>
  <c r="BK298"/>
  <c r="J278"/>
  <c r="BK174"/>
  <c r="BK140"/>
  <c r="BK104"/>
  <c r="J80"/>
  <c i="3" r="J105"/>
  <c i="4" r="BK338"/>
  <c r="BK236"/>
  <c r="BK358"/>
  <c r="BK244"/>
  <c r="J306"/>
  <c r="J108"/>
  <c r="BK168"/>
  <c r="J396"/>
  <c i="2" r="BK468"/>
  <c r="BK418"/>
  <c r="J370"/>
  <c r="J322"/>
  <c r="BK246"/>
  <c r="BK206"/>
  <c r="J150"/>
  <c r="J122"/>
  <c i="3" r="J118"/>
  <c i="4" r="J334"/>
  <c r="BK478"/>
  <c r="BK418"/>
  <c r="BK448"/>
  <c r="J356"/>
  <c r="J268"/>
  <c r="J146"/>
  <c i="5" r="BK116"/>
  <c i="2" r="J160"/>
  <c r="J116"/>
  <c i="3" r="BK118"/>
  <c r="BK105"/>
  <c i="4" r="J350"/>
  <c r="BK87"/>
  <c r="J438"/>
  <c r="BK260"/>
  <c r="BK450"/>
  <c r="BK300"/>
  <c r="BK210"/>
  <c r="BK372"/>
  <c i="5" r="BK114"/>
  <c i="2" r="J454"/>
  <c r="J434"/>
  <c r="BK410"/>
  <c r="BK362"/>
  <c r="J332"/>
  <c r="BK294"/>
  <c r="J254"/>
  <c r="BK220"/>
  <c r="BK170"/>
  <c i="3" r="BK110"/>
  <c i="4" r="J448"/>
  <c r="BK240"/>
  <c r="J428"/>
  <c r="J138"/>
  <c r="BK156"/>
  <c r="J364"/>
  <c r="J102"/>
  <c r="BK286"/>
  <c r="J242"/>
  <c r="BK380"/>
  <c i="5" r="J114"/>
  <c i="2" r="J420"/>
  <c r="J394"/>
  <c r="J360"/>
  <c r="J334"/>
  <c r="J306"/>
  <c r="BK276"/>
  <c r="BK154"/>
  <c r="J82"/>
  <c i="4" r="BK228"/>
  <c r="BK386"/>
  <c r="BK140"/>
  <c r="J294"/>
  <c r="J222"/>
  <c r="BK264"/>
  <c i="2" r="J234"/>
  <c r="BK142"/>
  <c r="BK102"/>
  <c i="4" r="BK440"/>
  <c r="J194"/>
  <c r="J322"/>
  <c r="BK152"/>
  <c r="J476"/>
  <c i="5" r="BK91"/>
  <c i="2" r="BK466"/>
  <c r="BK432"/>
  <c r="BK392"/>
  <c r="BK360"/>
  <c r="J330"/>
  <c r="BK288"/>
  <c r="BK250"/>
  <c r="J218"/>
  <c r="J86"/>
  <c i="4" r="J320"/>
  <c r="J142"/>
  <c r="J266"/>
  <c i="5" r="J101"/>
  <c i="2" r="J422"/>
  <c r="BK390"/>
  <c r="J372"/>
  <c r="BK350"/>
  <c r="BK332"/>
  <c r="J302"/>
  <c r="BK238"/>
  <c r="BK200"/>
  <c r="J164"/>
  <c r="BK116"/>
  <c r="J90"/>
  <c i="3" r="J121"/>
  <c i="4" r="BK460"/>
  <c r="BK97"/>
  <c r="J240"/>
  <c r="BK412"/>
  <c r="BK150"/>
  <c r="J358"/>
  <c r="BK352"/>
  <c r="BK310"/>
  <c r="J462"/>
  <c r="J282"/>
  <c i="2" r="J452"/>
  <c r="BK374"/>
  <c r="BK338"/>
  <c r="J288"/>
  <c r="J262"/>
  <c r="J232"/>
  <c r="J200"/>
  <c r="J154"/>
  <c i="3" r="BK89"/>
  <c i="4" r="BK332"/>
  <c r="J470"/>
  <c r="BK194"/>
  <c r="J328"/>
  <c r="J382"/>
  <c r="J93"/>
  <c r="BK126"/>
  <c r="BK324"/>
  <c i="5" r="J91"/>
  <c i="2" r="BK454"/>
  <c r="J402"/>
  <c r="BK310"/>
  <c r="BK274"/>
  <c r="J214"/>
  <c r="BK158"/>
  <c r="BK94"/>
  <c i="3" r="BK95"/>
  <c i="4" r="J218"/>
  <c r="BK254"/>
  <c r="J348"/>
  <c r="BK158"/>
  <c r="J126"/>
  <c r="BK196"/>
  <c r="BK258"/>
  <c i="2" r="F35"/>
  <c r="J272"/>
  <c r="J238"/>
  <c r="BK192"/>
  <c r="BK132"/>
  <c i="3" r="F37"/>
  <c i="2" r="BK204"/>
  <c r="BK152"/>
  <c i="4" r="BK144"/>
  <c r="J370"/>
  <c r="BK124"/>
  <c r="BK270"/>
  <c r="J272"/>
  <c r="BK428"/>
  <c i="2" r="J480"/>
  <c r="BK438"/>
  <c r="BK398"/>
  <c r="BK352"/>
  <c r="J312"/>
  <c r="BK282"/>
  <c r="BK186"/>
  <c r="J172"/>
  <c r="J104"/>
  <c i="4" r="J264"/>
  <c r="J288"/>
  <c r="J120"/>
  <c i="5" r="BK101"/>
  <c i="2" r="BK476"/>
  <c r="BK474"/>
  <c r="BK464"/>
  <c r="J448"/>
  <c r="J404"/>
  <c r="J348"/>
  <c r="J326"/>
  <c r="BK296"/>
  <c r="J280"/>
  <c r="BK272"/>
  <c r="J258"/>
  <c r="J156"/>
  <c r="J124"/>
  <c r="J96"/>
  <c i="3" r="J101"/>
  <c r="J124"/>
  <c i="4" r="J404"/>
  <c r="BK146"/>
  <c r="BK318"/>
  <c r="J158"/>
  <c r="J366"/>
  <c r="J372"/>
  <c r="BK186"/>
  <c r="BK120"/>
  <c r="BK136"/>
  <c r="J200"/>
  <c r="BK434"/>
  <c r="J188"/>
  <c i="2" r="J468"/>
  <c r="J392"/>
  <c r="BK348"/>
  <c r="BK314"/>
  <c r="J282"/>
  <c r="BK252"/>
  <c r="J222"/>
  <c r="BK166"/>
  <c i="3" r="J127"/>
  <c i="4" r="BK436"/>
  <c r="J192"/>
  <c r="BK344"/>
  <c r="BK404"/>
  <c r="BK180"/>
  <c r="BK188"/>
  <c r="J304"/>
  <c r="BK274"/>
  <c i="2" r="J474"/>
  <c r="BK448"/>
  <c r="J358"/>
  <c r="BK316"/>
  <c r="BK280"/>
  <c r="J192"/>
  <c r="J144"/>
  <c r="J100"/>
  <c i="4" r="BK346"/>
  <c r="J368"/>
  <c r="J132"/>
  <c r="BK212"/>
  <c r="J276"/>
  <c r="BK114"/>
  <c r="J91"/>
  <c r="J196"/>
  <c i="2" r="BK236"/>
  <c r="BK168"/>
  <c r="J108"/>
  <c i="3" r="J130"/>
  <c i="4" r="BK242"/>
  <c r="BK390"/>
  <c r="J392"/>
  <c r="J380"/>
  <c r="J286"/>
  <c r="BK394"/>
  <c r="J478"/>
  <c r="BK474"/>
  <c i="2" r="BK458"/>
  <c r="J442"/>
  <c r="BK406"/>
  <c r="BK384"/>
  <c r="BK366"/>
  <c r="BK340"/>
  <c r="J266"/>
  <c r="J236"/>
  <c r="J216"/>
  <c r="J180"/>
  <c r="J146"/>
  <c r="BK118"/>
  <c r="BK80"/>
  <c i="4" r="BK336"/>
  <c r="J128"/>
  <c r="BK362"/>
  <c r="BK200"/>
  <c r="BK234"/>
  <c r="J432"/>
  <c r="BK130"/>
  <c r="J414"/>
  <c i="2" r="BK478"/>
  <c r="J450"/>
  <c r="BK424"/>
  <c r="J388"/>
  <c r="J294"/>
  <c r="BK254"/>
  <c r="BK214"/>
  <c r="J168"/>
  <c r="BK100"/>
  <c i="4" r="J374"/>
  <c r="BK348"/>
  <c r="BK104"/>
  <c r="BK190"/>
  <c r="BK294"/>
  <c r="BK282"/>
  <c r="BK472"/>
  <c i="2" r="BK196"/>
  <c r="BK190"/>
  <c r="J158"/>
  <c r="BK90"/>
  <c i="4" r="J244"/>
  <c r="J104"/>
  <c r="J202"/>
  <c r="J228"/>
  <c r="BK356"/>
  <c i="2" r="BK472"/>
  <c r="BK450"/>
  <c r="BK420"/>
  <c r="J386"/>
  <c r="BK346"/>
  <c r="J318"/>
  <c r="J276"/>
  <c r="BK242"/>
  <c r="BK222"/>
  <c r="BK194"/>
  <c r="BK120"/>
  <c r="F37"/>
  <c i="3" r="BK121"/>
  <c i="4" r="J420"/>
  <c r="BK134"/>
  <c r="J134"/>
  <c r="J390"/>
  <c r="J474"/>
  <c r="BK216"/>
  <c r="J190"/>
  <c r="J468"/>
  <c r="J254"/>
  <c i="2" r="BK460"/>
  <c r="J424"/>
  <c r="J378"/>
  <c r="BK328"/>
  <c r="J292"/>
  <c r="BK232"/>
  <c r="J140"/>
  <c i="4" r="J454"/>
  <c r="J170"/>
  <c r="BK272"/>
  <c r="BK408"/>
  <c r="BK192"/>
  <c r="J258"/>
  <c r="J326"/>
  <c r="J226"/>
  <c r="J336"/>
  <c i="5" r="J94"/>
  <c i="2" r="BK126"/>
  <c r="BK92"/>
  <c i="3" r="BK127"/>
  <c i="4" r="BK182"/>
  <c r="BK458"/>
  <c r="J234"/>
  <c r="BK99"/>
  <c r="BK262"/>
  <c r="J340"/>
  <c r="J260"/>
  <c r="J386"/>
  <c i="5" r="BK110"/>
  <c i="2" r="BK430"/>
  <c r="J400"/>
  <c r="J380"/>
  <c r="BK336"/>
  <c r="J310"/>
  <c r="BK278"/>
  <c r="BK208"/>
  <c r="BK164"/>
  <c r="J136"/>
  <c r="J126"/>
  <c i="3" r="J136"/>
  <c i="4" r="BK466"/>
  <c r="J87"/>
  <c r="J160"/>
  <c r="BK278"/>
  <c r="BK326"/>
  <c r="J174"/>
  <c r="J442"/>
  <c r="BK138"/>
  <c r="J114"/>
  <c r="J362"/>
  <c i="5" r="J85"/>
  <c i="2" r="J456"/>
  <c r="J432"/>
  <c r="BK400"/>
  <c r="BK312"/>
  <c r="BK262"/>
  <c r="BK230"/>
  <c r="J174"/>
  <c r="J130"/>
  <c i="4" r="J172"/>
  <c r="J212"/>
  <c r="J214"/>
  <c r="J124"/>
  <c r="J224"/>
  <c i="3" l="1" r="BK88"/>
  <c r="J88"/>
  <c r="J61"/>
  <c i="4" r="T101"/>
  <c i="2" r="T79"/>
  <c i="3" r="R88"/>
  <c r="R87"/>
  <c i="4" r="P84"/>
  <c r="P83"/>
  <c i="2" r="P79"/>
  <c i="1" r="AU55"/>
  <c i="3" r="T114"/>
  <c r="T113"/>
  <c i="4" r="P101"/>
  <c r="P82"/>
  <c i="1" r="AU57"/>
  <c i="3" r="BK114"/>
  <c r="J114"/>
  <c r="J66"/>
  <c i="4" r="R84"/>
  <c r="R83"/>
  <c i="5" r="BK84"/>
  <c r="J84"/>
  <c r="J60"/>
  <c i="2" r="BK79"/>
  <c r="J79"/>
  <c r="J59"/>
  <c i="3" r="T88"/>
  <c r="T87"/>
  <c r="T86"/>
  <c i="4" r="R101"/>
  <c r="R82"/>
  <c i="5" r="T84"/>
  <c r="BK113"/>
  <c r="J113"/>
  <c r="J63"/>
  <c i="3" r="P88"/>
  <c r="P87"/>
  <c i="5" r="R84"/>
  <c r="R113"/>
  <c r="R100"/>
  <c i="3" r="P114"/>
  <c r="P113"/>
  <c i="4" r="BK101"/>
  <c r="J101"/>
  <c r="J62"/>
  <c i="5" r="P84"/>
  <c r="P113"/>
  <c r="P100"/>
  <c i="2" r="R79"/>
  <c i="3" r="R114"/>
  <c r="R113"/>
  <c i="4" r="BK84"/>
  <c r="BK83"/>
  <c r="T84"/>
  <c r="T83"/>
  <c i="5" r="T113"/>
  <c r="T100"/>
  <c i="3" r="BK104"/>
  <c r="J104"/>
  <c r="J62"/>
  <c r="BK109"/>
  <c r="J109"/>
  <c r="J64"/>
  <c i="5" r="BK109"/>
  <c r="J109"/>
  <c r="J62"/>
  <c r="E73"/>
  <c r="J77"/>
  <c r="J80"/>
  <c r="BE85"/>
  <c r="BE94"/>
  <c r="BE116"/>
  <c i="4" r="J84"/>
  <c r="J61"/>
  <c i="5" r="F79"/>
  <c r="BE97"/>
  <c i="4" r="J83"/>
  <c r="J60"/>
  <c i="5" r="F55"/>
  <c r="BE107"/>
  <c r="BE88"/>
  <c r="BE91"/>
  <c r="BE101"/>
  <c r="BE118"/>
  <c r="J54"/>
  <c r="BE103"/>
  <c r="BE110"/>
  <c r="BE114"/>
  <c r="BE105"/>
  <c i="4" r="BE212"/>
  <c r="BE216"/>
  <c r="BE218"/>
  <c r="BE220"/>
  <c r="BE230"/>
  <c r="BE234"/>
  <c r="BE240"/>
  <c r="BE256"/>
  <c r="BE268"/>
  <c r="BE270"/>
  <c r="BE286"/>
  <c r="BE294"/>
  <c r="BE312"/>
  <c r="BE318"/>
  <c r="BE320"/>
  <c r="BE332"/>
  <c r="BE344"/>
  <c r="BE346"/>
  <c r="BE366"/>
  <c r="BE368"/>
  <c r="BE404"/>
  <c r="BE416"/>
  <c r="BE442"/>
  <c r="BE448"/>
  <c r="BE454"/>
  <c r="BE460"/>
  <c r="BE462"/>
  <c r="BE466"/>
  <c r="E72"/>
  <c r="F79"/>
  <c r="BE108"/>
  <c r="BE116"/>
  <c r="BE118"/>
  <c r="BE120"/>
  <c r="BE148"/>
  <c r="BE150"/>
  <c r="BE152"/>
  <c r="BE156"/>
  <c r="BE184"/>
  <c r="BE196"/>
  <c r="BE202"/>
  <c r="BE206"/>
  <c r="BE296"/>
  <c r="BE330"/>
  <c r="BE338"/>
  <c r="BE342"/>
  <c r="BE480"/>
  <c r="J54"/>
  <c r="BE102"/>
  <c r="BE110"/>
  <c r="BE122"/>
  <c r="BE124"/>
  <c r="BE128"/>
  <c r="BE182"/>
  <c r="BE186"/>
  <c r="BE200"/>
  <c r="BE210"/>
  <c r="BE228"/>
  <c r="BE260"/>
  <c r="BE272"/>
  <c r="BE304"/>
  <c r="BE336"/>
  <c r="BE354"/>
  <c r="BE382"/>
  <c r="BE398"/>
  <c r="BE410"/>
  <c r="BE424"/>
  <c r="BE434"/>
  <c r="BE436"/>
  <c i="3" r="BK87"/>
  <c r="J87"/>
  <c r="J60"/>
  <c i="4" r="J52"/>
  <c r="BE93"/>
  <c r="BE112"/>
  <c r="BE134"/>
  <c r="BE140"/>
  <c r="BE142"/>
  <c r="BE158"/>
  <c r="BE160"/>
  <c r="BE170"/>
  <c r="BE172"/>
  <c r="BE174"/>
  <c r="BE236"/>
  <c r="BE248"/>
  <c r="BE276"/>
  <c r="BE278"/>
  <c r="BE280"/>
  <c r="BE322"/>
  <c r="BE326"/>
  <c r="BE328"/>
  <c r="BE348"/>
  <c r="BE350"/>
  <c r="BE352"/>
  <c r="BE384"/>
  <c r="BE390"/>
  <c r="BE392"/>
  <c r="BE400"/>
  <c r="BE406"/>
  <c r="BE418"/>
  <c r="BE438"/>
  <c r="BE458"/>
  <c r="BE464"/>
  <c i="3" r="BK113"/>
  <c r="J113"/>
  <c r="J65"/>
  <c i="4" r="J55"/>
  <c r="BE104"/>
  <c r="BE114"/>
  <c r="BE132"/>
  <c r="BE166"/>
  <c r="BE168"/>
  <c r="BE188"/>
  <c r="BE208"/>
  <c r="BE226"/>
  <c r="BE264"/>
  <c r="BE266"/>
  <c r="BE290"/>
  <c r="BE298"/>
  <c r="BE300"/>
  <c r="BE306"/>
  <c r="BE334"/>
  <c r="BE364"/>
  <c r="BE380"/>
  <c r="BE386"/>
  <c r="BE394"/>
  <c r="BE396"/>
  <c r="BE402"/>
  <c r="BE446"/>
  <c r="BE452"/>
  <c r="BE87"/>
  <c r="BE95"/>
  <c r="BE99"/>
  <c r="BE162"/>
  <c r="BE164"/>
  <c r="BE194"/>
  <c r="BE204"/>
  <c r="BE222"/>
  <c r="BE224"/>
  <c r="BE238"/>
  <c r="BE242"/>
  <c r="BE244"/>
  <c r="BE246"/>
  <c r="BE252"/>
  <c r="BE258"/>
  <c r="BE262"/>
  <c r="BE282"/>
  <c r="BE308"/>
  <c r="BE314"/>
  <c r="BE316"/>
  <c r="BE360"/>
  <c r="BE362"/>
  <c r="BE374"/>
  <c r="BE376"/>
  <c r="BE378"/>
  <c r="BE426"/>
  <c r="BE444"/>
  <c r="BE470"/>
  <c r="BE472"/>
  <c r="BE476"/>
  <c r="F78"/>
  <c r="BE85"/>
  <c r="BE91"/>
  <c r="BE97"/>
  <c r="BE130"/>
  <c r="BE146"/>
  <c r="BE154"/>
  <c r="BE190"/>
  <c r="BE192"/>
  <c r="BE198"/>
  <c r="BE214"/>
  <c r="BE232"/>
  <c r="BE250"/>
  <c r="BE254"/>
  <c r="BE284"/>
  <c r="BE288"/>
  <c r="BE310"/>
  <c r="BE324"/>
  <c r="BE356"/>
  <c r="BE358"/>
  <c r="BE414"/>
  <c r="BE420"/>
  <c r="BE422"/>
  <c r="BE430"/>
  <c r="BE432"/>
  <c r="BE440"/>
  <c r="BE450"/>
  <c r="BE456"/>
  <c r="BE478"/>
  <c r="BE89"/>
  <c r="BE106"/>
  <c r="BE126"/>
  <c r="BE136"/>
  <c r="BE138"/>
  <c r="BE144"/>
  <c r="BE176"/>
  <c r="BE178"/>
  <c r="BE180"/>
  <c r="BE274"/>
  <c r="BE292"/>
  <c r="BE302"/>
  <c r="BE340"/>
  <c r="BE370"/>
  <c r="BE372"/>
  <c r="BE388"/>
  <c r="BE408"/>
  <c r="BE412"/>
  <c r="BE428"/>
  <c r="BE468"/>
  <c r="BE474"/>
  <c i="3" r="E76"/>
  <c r="F83"/>
  <c r="BE101"/>
  <c r="F54"/>
  <c r="BE89"/>
  <c r="J52"/>
  <c r="BE92"/>
  <c r="BE105"/>
  <c r="J54"/>
  <c r="J83"/>
  <c r="BE115"/>
  <c r="BE130"/>
  <c r="BE133"/>
  <c r="BE136"/>
  <c r="BE110"/>
  <c r="BE95"/>
  <c r="BE98"/>
  <c r="BE118"/>
  <c r="BE121"/>
  <c r="BE124"/>
  <c r="BE127"/>
  <c i="1" r="BD56"/>
  <c r="BD55"/>
  <c r="BC55"/>
  <c i="2" r="E48"/>
  <c r="J52"/>
  <c r="F54"/>
  <c r="J54"/>
  <c r="F55"/>
  <c r="J55"/>
  <c r="BE80"/>
  <c r="BE82"/>
  <c r="BE84"/>
  <c r="BE86"/>
  <c r="BE88"/>
  <c r="BE90"/>
  <c r="BE92"/>
  <c r="BE94"/>
  <c r="BE96"/>
  <c r="BE98"/>
  <c r="BE100"/>
  <c r="BE102"/>
  <c r="BE104"/>
  <c r="BE106"/>
  <c r="BE108"/>
  <c r="BE110"/>
  <c r="BE112"/>
  <c r="BE114"/>
  <c r="BE116"/>
  <c r="BE118"/>
  <c r="BE120"/>
  <c r="BE122"/>
  <c r="BE124"/>
  <c r="BE126"/>
  <c r="BE128"/>
  <c r="BE130"/>
  <c r="BE132"/>
  <c r="BE134"/>
  <c r="BE136"/>
  <c r="BE138"/>
  <c r="BE140"/>
  <c r="BE142"/>
  <c r="BE144"/>
  <c r="BE146"/>
  <c r="BE148"/>
  <c r="BE150"/>
  <c r="BE152"/>
  <c r="BE154"/>
  <c r="BE156"/>
  <c r="BE158"/>
  <c r="BE160"/>
  <c r="BE162"/>
  <c r="BE164"/>
  <c r="BE166"/>
  <c r="BE168"/>
  <c r="BE170"/>
  <c r="BE172"/>
  <c r="BE174"/>
  <c r="BE176"/>
  <c r="BE178"/>
  <c r="BE180"/>
  <c r="BE182"/>
  <c r="BE184"/>
  <c r="BE186"/>
  <c r="BE188"/>
  <c r="BE190"/>
  <c r="BE192"/>
  <c r="BE194"/>
  <c r="BE196"/>
  <c r="BE198"/>
  <c r="BE200"/>
  <c r="BE202"/>
  <c r="BE204"/>
  <c r="BE206"/>
  <c r="BE208"/>
  <c r="BE210"/>
  <c r="BE212"/>
  <c r="BE214"/>
  <c r="BE216"/>
  <c r="BE218"/>
  <c r="BE220"/>
  <c r="BE222"/>
  <c r="BE224"/>
  <c r="BE226"/>
  <c r="BE228"/>
  <c r="BE230"/>
  <c r="BE232"/>
  <c r="BE234"/>
  <c r="BE236"/>
  <c r="BE238"/>
  <c r="BE240"/>
  <c r="BE242"/>
  <c r="BE244"/>
  <c r="BE246"/>
  <c r="BE248"/>
  <c r="BE250"/>
  <c r="BE252"/>
  <c r="BE254"/>
  <c r="BE256"/>
  <c r="BE258"/>
  <c r="BE260"/>
  <c r="BE262"/>
  <c r="BE264"/>
  <c r="BE266"/>
  <c r="BE268"/>
  <c r="BE270"/>
  <c r="BE272"/>
  <c r="BE274"/>
  <c r="BE276"/>
  <c r="BE278"/>
  <c r="BE280"/>
  <c r="BE282"/>
  <c r="BE284"/>
  <c r="BE286"/>
  <c r="BE288"/>
  <c r="BE290"/>
  <c r="BE292"/>
  <c r="BE294"/>
  <c r="BE296"/>
  <c r="BE298"/>
  <c r="BE300"/>
  <c r="BE302"/>
  <c r="BE304"/>
  <c r="BE306"/>
  <c r="BE308"/>
  <c r="BE310"/>
  <c r="BE312"/>
  <c r="BE314"/>
  <c r="BE316"/>
  <c r="BE318"/>
  <c r="BE320"/>
  <c r="BE322"/>
  <c r="BE324"/>
  <c r="BE326"/>
  <c r="BE328"/>
  <c r="BE330"/>
  <c r="BE332"/>
  <c r="BE334"/>
  <c r="BE336"/>
  <c r="BE338"/>
  <c r="BE340"/>
  <c r="BE342"/>
  <c r="BE344"/>
  <c r="BE346"/>
  <c r="BE348"/>
  <c r="BE350"/>
  <c r="BE352"/>
  <c r="BE354"/>
  <c r="BE356"/>
  <c r="BE358"/>
  <c r="BE360"/>
  <c r="BE362"/>
  <c r="BE364"/>
  <c r="BE366"/>
  <c r="BE368"/>
  <c r="BE370"/>
  <c r="BE372"/>
  <c r="BE374"/>
  <c r="BE376"/>
  <c r="BE378"/>
  <c r="BE380"/>
  <c r="BE382"/>
  <c r="BE384"/>
  <c r="BE386"/>
  <c r="BE388"/>
  <c r="BE390"/>
  <c r="BE392"/>
  <c r="BE394"/>
  <c r="BE396"/>
  <c r="BE398"/>
  <c r="BE400"/>
  <c r="BE402"/>
  <c r="BE404"/>
  <c r="BE406"/>
  <c r="BE408"/>
  <c r="BE410"/>
  <c r="BE412"/>
  <c r="BE414"/>
  <c r="BE416"/>
  <c r="BE418"/>
  <c r="BE420"/>
  <c r="BE422"/>
  <c r="BE424"/>
  <c r="BE426"/>
  <c r="BE428"/>
  <c r="BE430"/>
  <c r="BE432"/>
  <c r="BE434"/>
  <c r="BE436"/>
  <c r="BE438"/>
  <c r="BE440"/>
  <c r="BE442"/>
  <c r="BE444"/>
  <c r="BE446"/>
  <c r="BE448"/>
  <c r="BE450"/>
  <c r="BE452"/>
  <c r="BE454"/>
  <c r="BE456"/>
  <c r="BE458"/>
  <c r="BE460"/>
  <c r="BE462"/>
  <c r="BE464"/>
  <c r="BE466"/>
  <c r="BE468"/>
  <c r="BE470"/>
  <c r="BE472"/>
  <c r="BE474"/>
  <c r="BE476"/>
  <c r="BE478"/>
  <c r="BE480"/>
  <c i="1" r="AW55"/>
  <c r="BB55"/>
  <c r="BA55"/>
  <c i="3" r="F34"/>
  <c i="1" r="BA56"/>
  <c i="5" r="F36"/>
  <c i="1" r="BC58"/>
  <c i="5" r="F37"/>
  <c i="1" r="BD58"/>
  <c i="3" r="F36"/>
  <c i="1" r="BC56"/>
  <c i="4" r="F35"/>
  <c i="1" r="BB57"/>
  <c i="4" r="F34"/>
  <c i="1" r="BA57"/>
  <c i="3" r="J34"/>
  <c i="1" r="AW56"/>
  <c i="2" r="J30"/>
  <c i="4" r="F37"/>
  <c i="1" r="BD57"/>
  <c i="3" r="F35"/>
  <c i="1" r="BB56"/>
  <c i="5" r="F35"/>
  <c i="1" r="BB58"/>
  <c i="4" r="J34"/>
  <c i="1" r="AW57"/>
  <c i="5" r="F34"/>
  <c i="1" r="BA58"/>
  <c i="5" r="J34"/>
  <c i="1" r="AW58"/>
  <c i="4" r="F36"/>
  <c i="1" r="BC57"/>
  <c i="4" l="1" r="BK82"/>
  <c r="J82"/>
  <c r="J59"/>
  <c i="5" r="P83"/>
  <c i="1" r="AU58"/>
  <c i="3" r="R86"/>
  <c i="5" r="R83"/>
  <c i="3" r="P86"/>
  <c i="1" r="AU56"/>
  <c i="5" r="T83"/>
  <c i="4" r="T82"/>
  <c i="5" r="BK100"/>
  <c r="J100"/>
  <c r="J61"/>
  <c i="3" r="BK108"/>
  <c r="J108"/>
  <c r="J63"/>
  <c r="BK86"/>
  <c r="J86"/>
  <c i="1" r="AG55"/>
  <c r="BC54"/>
  <c r="AY54"/>
  <c i="3" r="J30"/>
  <c i="1" r="AG56"/>
  <c r="BA54"/>
  <c r="W30"/>
  <c r="BB54"/>
  <c r="W31"/>
  <c i="5" r="F33"/>
  <c i="1" r="AZ58"/>
  <c i="3" r="J33"/>
  <c i="1" r="AV56"/>
  <c r="AT56"/>
  <c i="2" r="J33"/>
  <c i="1" r="AV55"/>
  <c r="AT55"/>
  <c r="AN55"/>
  <c i="3" r="F33"/>
  <c i="1" r="AZ56"/>
  <c i="4" r="F33"/>
  <c i="1" r="AZ57"/>
  <c r="BD54"/>
  <c r="W33"/>
  <c i="4" r="J33"/>
  <c i="1" r="AV57"/>
  <c r="AT57"/>
  <c i="2" r="F33"/>
  <c i="1" r="AZ55"/>
  <c i="5" r="J33"/>
  <c i="1" r="AV58"/>
  <c r="AT58"/>
  <c i="5" l="1" r="BK83"/>
  <c r="J83"/>
  <c i="1" r="AN56"/>
  <c i="3" r="J59"/>
  <c r="J39"/>
  <c i="2" r="J39"/>
  <c i="1" r="AU54"/>
  <c r="AZ54"/>
  <c r="W29"/>
  <c i="5" r="J30"/>
  <c i="1" r="AG58"/>
  <c r="W32"/>
  <c i="4" r="J30"/>
  <c i="1" r="AG57"/>
  <c r="AX54"/>
  <c r="AW54"/>
  <c r="AK30"/>
  <c i="4" l="1" r="J39"/>
  <c i="5" r="J39"/>
  <c r="J59"/>
  <c i="1" r="AN58"/>
  <c r="AN57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<sst xmlns="http://schemas.openxmlformats.org/spreadsheetml/2006/main">
  <si>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</si>
  <si>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</si>
  <si>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</si>
  <si>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</si>
  <si>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</si>
  <si>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{8cfb066f-8e0f-4851-bc94-77f5c6059833}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</si>
  <si>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</si>
  <si>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</si>
  <si>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</si>
  <si>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</si>
  <si>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</si>
  <si>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</si>
  <si>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</si>
  <si>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</si>
  <si>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RD64023xxx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</si>
  <si>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</si>
  <si>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</si>
  <si>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PCE 2024</t>
  </si>
  <si>
    <t>KSO:</t>
  </si>
  <si>
    <t/>
  </si>
  <si>
    <t>CC-CZ:</t>
  </si>
  <si>
    <t>Místo:</t>
  </si>
  <si>
    <t>SŽ OŘ Hradec Králové</t>
  </si>
  <si>
    <t>Datum:</t>
  </si>
  <si>
    <t>11. 9. 2023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</si>
  <si>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</si>
  <si>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</si>
  <si>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</si>
  <si>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</si>
  <si>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</si>
  <si>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</si>
  <si>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</si>
  <si>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</si>
  <si>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</si>
  <si>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</si>
  <si>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</si>
  <si>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</si>
  <si>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</si>
  <si>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</si>
  <si>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</si>
  <si>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</si>
  <si>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</si>
  <si>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</si>
  <si>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</si>
  <si>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</si>
  <si>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</si>
  <si>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</si>
  <si>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</si>
  <si>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</si>
  <si>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</si>
  <si>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</si>
  <si>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</si>
  <si>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</si>
  <si>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</si>
  <si>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</si>
  <si>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</si>
  <si>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</si>
  <si>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</si>
  <si>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</si>
  <si>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</si>
  <si>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</si>
  <si>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</si>
  <si>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</si>
  <si>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</si>
  <si>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</si>
  <si>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</si>
  <si>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</si>
  <si>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</si>
  <si>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</si>
  <si>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</si>
  <si>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</si>
  <si>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</si>
  <si>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</si>
  <si>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</si>
  <si>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</si>
  <si>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</si>
  <si>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 xml:space="preserve">Dodávky UOŽI </t>
  </si>
  <si>
    <t>PRO</t>
  </si>
  <si>
    <t>1</t>
  </si>
  <si>
    <t>{c0e68d7b-b796-4f18-9b5c-b23b784277e7}</t>
  </si>
  <si>
    <t>2</t>
  </si>
  <si>
    <t>PS02</t>
  </si>
  <si>
    <t>Montáže URS</t>
  </si>
  <si>
    <t>STA</t>
  </si>
  <si>
    <t>{a07b60fc-6300-4981-bbac-5eb3fc2bb0a1}</t>
  </si>
  <si>
    <t>PS03</t>
  </si>
  <si>
    <t>Montáže ÚOŽI</t>
  </si>
  <si>
    <t>{1f21073b-d77a-49d1-aaa5-489f7080b406}</t>
  </si>
  <si>
    <t>PS100</t>
  </si>
  <si>
    <t>VON</t>
  </si>
  <si>
    <t>{5863d0e8-9ea5-47f8-a6c1-2b9b08528ba5}</t>
  </si>
  <si>
    <t>KRYCÍ LIST SOUPISU PRACÍ</t>
  </si>
  <si>
    <t>Objekt:</t>
  </si>
  <si>
    <t xml:space="preserve">PS01 - Dodávky UOŽI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</si>
  <si>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</si>
  <si>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</si>
  <si>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</si>
  <si>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</si>
  <si>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</si>
  <si>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</si>
  <si>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</si>
  <si>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</si>
  <si>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</si>
  <si>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</si>
  <si>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</si>
  <si>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</si>
  <si>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</si>
  <si>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</si>
  <si>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</si>
  <si>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</si>
  <si>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</si>
  <si>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</si>
  <si>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</si>
  <si>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</si>
  <si>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kus</t>
  </si>
  <si>
    <t>ROZPOCET</t>
  </si>
  <si>
    <t>-2030764953</t>
  </si>
  <si>
    <t>PP</t>
  </si>
  <si>
    <t>7590110030</t>
  </si>
  <si>
    <t>Domky, přístřešky Reléový domek - výška 2,85 m - podle zvl. požadavků a předložené dokumentace vč. základní výbavy rozvaděče, osvětlení, dvou zásuvek, ventilátoru a topení 3x3 m</t>
  </si>
  <si>
    <t>502449841</t>
  </si>
  <si>
    <t>3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</si>
  <si>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</si>
  <si>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</si>
  <si>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-941514517</t>
  </si>
  <si>
    <t>4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</si>
  <si>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</si>
  <si>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</si>
  <si>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</si>
  <si>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-190240129</t>
  </si>
  <si>
    <t>5</t>
  </si>
  <si>
    <t>7592810920</t>
  </si>
  <si>
    <t>Reléový stojan SZZ nevystrojený univerzální - kategorie SZZ dle TNŽ 34 2620:2002: SZZ 1., 2.nebo 3.kategorie</t>
  </si>
  <si>
    <t>-1005926417</t>
  </si>
  <si>
    <t>6</t>
  </si>
  <si>
    <t>7590110700</t>
  </si>
  <si>
    <t xml:space="preserve">Domky, přístřešky Okapy a děšťové svody - pro rel. domek podle zvl. požadavků a  předložené dokumentace 3x2 m</t>
  </si>
  <si>
    <t>1223048294</t>
  </si>
  <si>
    <t>7</t>
  </si>
  <si>
    <t>7593321414R</t>
  </si>
  <si>
    <t>Bezp.zdroj kmit.signalu BZKS20-5.5SN norma 728455148 (náhrada EKM 1.1)</t>
  </si>
  <si>
    <t>2075098314</t>
  </si>
  <si>
    <t>8</t>
  </si>
  <si>
    <t>7590110720</t>
  </si>
  <si>
    <t xml:space="preserve">Domky, přístřešky Okapy a děšťové svody - pro rel. domek podle zvl. požadavků a  předložené dokumentace 3x3 m</t>
  </si>
  <si>
    <t>1116874147</t>
  </si>
  <si>
    <t>9</t>
  </si>
  <si>
    <t>7590110510</t>
  </si>
  <si>
    <t>Domky, přístřešky Střecha valbová - rel.domku podle zvl. požadavků a předložené dokumentace 3x2 m</t>
  </si>
  <si>
    <t>212678065</t>
  </si>
  <si>
    <t>10</t>
  </si>
  <si>
    <t>7590110530</t>
  </si>
  <si>
    <t>Domky, přístřešky Střecha valbová - rel.domku podle zvl. požadavků a předložené dokumentace 3x3 m</t>
  </si>
  <si>
    <t>-659445414</t>
  </si>
  <si>
    <t>11</t>
  </si>
  <si>
    <t>7590110590</t>
  </si>
  <si>
    <t>Domky, přístřešky Střecha valbová - rel.domku podle zvl. požadavků a předložené dokumentace 3x6 m</t>
  </si>
  <si>
    <t>-964487714</t>
  </si>
  <si>
    <t>12</t>
  </si>
  <si>
    <t>7590130010</t>
  </si>
  <si>
    <t>Rozdělovače, rozváděče Objekt kabelový pro DC a nezáv. trakci (CV490409001)</t>
  </si>
  <si>
    <t>1453717995</t>
  </si>
  <si>
    <t>13</t>
  </si>
  <si>
    <t>7590130020</t>
  </si>
  <si>
    <t>Rozdělovače, rozváděče Objekt kabelový pro AC trakci (CV490409002)</t>
  </si>
  <si>
    <t>-700099552</t>
  </si>
  <si>
    <t>14</t>
  </si>
  <si>
    <t>7590140150</t>
  </si>
  <si>
    <t>Závěry Závěr kabelový UPMP-WM I. (CV736709001)</t>
  </si>
  <si>
    <t>-1853920026</t>
  </si>
  <si>
    <t>7590140160</t>
  </si>
  <si>
    <t>Závěry Závěr kabelový UPMP-WM II. (CV736709002)</t>
  </si>
  <si>
    <t>-1120930291</t>
  </si>
  <si>
    <t>16</t>
  </si>
  <si>
    <t>7590140170</t>
  </si>
  <si>
    <t>Závěry Závěr kabelový UPMP-WM III. (CV736709003)</t>
  </si>
  <si>
    <t>-1732952363</t>
  </si>
  <si>
    <t>17</t>
  </si>
  <si>
    <t>7590190150</t>
  </si>
  <si>
    <t>Ostatní Žebřík trojdílný univerzální 3x7 příček (HM0478850007607)</t>
  </si>
  <si>
    <t>1158027409</t>
  </si>
  <si>
    <t>18</t>
  </si>
  <si>
    <t>558811300R</t>
  </si>
  <si>
    <t>Bezpečnostní dveře do RD</t>
  </si>
  <si>
    <t>1825792007</t>
  </si>
  <si>
    <t>19</t>
  </si>
  <si>
    <t>7596200004</t>
  </si>
  <si>
    <t>Indikátory horkoběžnosti Vybavení domku - stůl, židle apod.</t>
  </si>
  <si>
    <t>sada</t>
  </si>
  <si>
    <t>1268442804</t>
  </si>
  <si>
    <t>20</t>
  </si>
  <si>
    <t>7590120090</t>
  </si>
  <si>
    <t>Skříně Skříň kabelová pomocná SKP 76 svorkovnice WAGO (CV490449013)</t>
  </si>
  <si>
    <t>589431328</t>
  </si>
  <si>
    <t>7590120170</t>
  </si>
  <si>
    <t>Skříně Skříň přístr.pro přejezdy spol 133/313.1.11 (HM0354399998269)</t>
  </si>
  <si>
    <t>3044471</t>
  </si>
  <si>
    <t>22</t>
  </si>
  <si>
    <t>7590120175</t>
  </si>
  <si>
    <t>Skříně Skříň přístroj.pro přejezdy sp 133/313.1.12 (HM0354399998281)</t>
  </si>
  <si>
    <t>-1205119165</t>
  </si>
  <si>
    <t>23</t>
  </si>
  <si>
    <t>7491206790</t>
  </si>
  <si>
    <t>Elektroinstalační materiál Elektrické přímotopy Termostat, 0...60°C, 1"Z" + 1"V"</t>
  </si>
  <si>
    <t>-627730434</t>
  </si>
  <si>
    <t>24</t>
  </si>
  <si>
    <t>7491205700</t>
  </si>
  <si>
    <t>Elektroinstalační materiál Zásuvky instalační Zásuvka3 fázová 400V/32A montáž do rozváděče, 5 pólová</t>
  </si>
  <si>
    <t>681267074</t>
  </si>
  <si>
    <t>25</t>
  </si>
  <si>
    <t>7491600180</t>
  </si>
  <si>
    <t>Uzemnění Vnější Uzemňovací vedení v zemi, páskem FeZn do 120 mm2</t>
  </si>
  <si>
    <t>m</t>
  </si>
  <si>
    <t>-196548205</t>
  </si>
  <si>
    <t>26</t>
  </si>
  <si>
    <t>7491601360</t>
  </si>
  <si>
    <t>Uzemnění Hromosvodné vedení Svorka SO a</t>
  </si>
  <si>
    <t>1675339354</t>
  </si>
  <si>
    <t>27</t>
  </si>
  <si>
    <t>7494000002</t>
  </si>
  <si>
    <t>Rozvodnicové a rozváděčové skříně Distri Rozvodnicové skříně Plastové Nástěnné (IP40) pro nástěnnou montáž, neprůhledné dveře, řad 1, modulů v řadě 8, krytí IP40, PE+N, bílá</t>
  </si>
  <si>
    <t>42768373</t>
  </si>
  <si>
    <t>28</t>
  </si>
  <si>
    <t>7494003072</t>
  </si>
  <si>
    <t>Modulární přístroje Jističe do 63 A; 6 kA 2-pólové In 63 A, Ue AC 230/400 V / DC 144 V, charakteristika C, 2pól, Icn 6 kA</t>
  </si>
  <si>
    <t>-242770076</t>
  </si>
  <si>
    <t>29</t>
  </si>
  <si>
    <t>7494003288</t>
  </si>
  <si>
    <t>Modulární přístroje Jističe do 80 A; 10 kA 2-pólové In 6 A, Ue AC 230/400 V / DC 144 V, charakteristika B, 2pól, Icn 10 kA</t>
  </si>
  <si>
    <t>-1431414302</t>
  </si>
  <si>
    <t>30</t>
  </si>
  <si>
    <t>7494003290</t>
  </si>
  <si>
    <t>Modulární přístroje Jističe do 80 A; 10 kA 2-pólové In 10 A, Ue AC 230/400 V / DC 144 V, charakteristika B, 2pól, Icn 10 kA</t>
  </si>
  <si>
    <t>1425806954</t>
  </si>
  <si>
    <t>31</t>
  </si>
  <si>
    <t>7494003312</t>
  </si>
  <si>
    <t>Modulární přístroje Jističe do 80 A; 10 kA 2-pólové In 0,5 A, Ue AC 230/400 V / DC 144 V, charakteristika C, 2pól, Icn 10 kA</t>
  </si>
  <si>
    <t>516471962</t>
  </si>
  <si>
    <t>32</t>
  </si>
  <si>
    <t>7494003318</t>
  </si>
  <si>
    <t>Modulární přístroje Jističe do 80 A; 10 kA 2-pólové In 2 A, Ue AC 230/400 V / DC 144 V, charakteristika C, 2pól, Icn 10 kA</t>
  </si>
  <si>
    <t>-1003215064</t>
  </si>
  <si>
    <t>33</t>
  </si>
  <si>
    <t>7494003420</t>
  </si>
  <si>
    <t>Modulární přístroje Jističe do 80 A; 10 kA 3-pólové In 13 A, Ue AC 230/400 V / DC 216 V, charakteristika C, 3pól, Icn 10 kA</t>
  </si>
  <si>
    <t>-685521082</t>
  </si>
  <si>
    <t>34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</si>
  <si>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</si>
  <si>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</si>
  <si>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-1735715234</t>
  </si>
  <si>
    <t>35</t>
  </si>
  <si>
    <t>7494004520</t>
  </si>
  <si>
    <t>Modulární přístroje Ostatní přístroje -modulární přístroje Vypínače In 32 A, Ue AC 250/440 V, 3pól</t>
  </si>
  <si>
    <t>-630667072</t>
  </si>
  <si>
    <t>36</t>
  </si>
  <si>
    <t>7590140180</t>
  </si>
  <si>
    <t>Závěry Závěr kabelový UPMP-WM VII. (CV736709007)</t>
  </si>
  <si>
    <t>-1227562380</t>
  </si>
  <si>
    <t>37</t>
  </si>
  <si>
    <t>7494007724</t>
  </si>
  <si>
    <t>Pojistkové systémy Řadové pojistkové odpínače Příslušenství Imax 250 A, 3pól. provedení, průřez 50 mm2, rozteč 25 mm, počet vývodů 3×3, pro např. FH000</t>
  </si>
  <si>
    <t>23601478</t>
  </si>
  <si>
    <t>38</t>
  </si>
  <si>
    <t>7593310870</t>
  </si>
  <si>
    <t>Konstrukční díly Řada stojan. pro 1 stojan 17 polí inov. (HM0404215990306)</t>
  </si>
  <si>
    <t>1700763736</t>
  </si>
  <si>
    <t>39</t>
  </si>
  <si>
    <t>7590710020</t>
  </si>
  <si>
    <t>Návěstidla světelná Návěstidlo stožár. 2 sv. typ:2004 (CV012525004)</t>
  </si>
  <si>
    <t>-587555575</t>
  </si>
  <si>
    <t>40</t>
  </si>
  <si>
    <t>7590710025</t>
  </si>
  <si>
    <t>Návěstidla světelná Návěstidlo stožár. 2 sv. typ:2005 (CV012525005)</t>
  </si>
  <si>
    <t>-2122254860</t>
  </si>
  <si>
    <t>41</t>
  </si>
  <si>
    <t>7590710040</t>
  </si>
  <si>
    <t>Návěstidla světelná Návěstidlo stožár. 3 sv. typ:2011 (CV012525008)</t>
  </si>
  <si>
    <t>-862663014</t>
  </si>
  <si>
    <t>42</t>
  </si>
  <si>
    <t>7590710155</t>
  </si>
  <si>
    <t>Návěstidla světelná Návěstidlo stožár. 5 sv. typ:2043 (CV012525031)</t>
  </si>
  <si>
    <t>-197036247</t>
  </si>
  <si>
    <t>43</t>
  </si>
  <si>
    <t>7590710235</t>
  </si>
  <si>
    <t>Návěstidla světelná Návěstidlo stožár. 6 sv. 1UR3 typ:2080 (CV012525048)</t>
  </si>
  <si>
    <t>-302643508</t>
  </si>
  <si>
    <t>44</t>
  </si>
  <si>
    <t>7590710290</t>
  </si>
  <si>
    <t>Návěstidla světelná Návěstidlo trpasl. 2 sv. typ:3603 (CV012525062)</t>
  </si>
  <si>
    <t>1377225935</t>
  </si>
  <si>
    <t>45</t>
  </si>
  <si>
    <t>7590720200</t>
  </si>
  <si>
    <t>Součásti světelných návěstidel Pás označovací velký - plast bílá - červená (CV012449006)</t>
  </si>
  <si>
    <t>1804918162</t>
  </si>
  <si>
    <t>46</t>
  </si>
  <si>
    <t>7590720175</t>
  </si>
  <si>
    <t>Součásti světelných návěstidel Svorník zemnící (CV012435003)</t>
  </si>
  <si>
    <t>287030980</t>
  </si>
  <si>
    <t>47</t>
  </si>
  <si>
    <t>7590720205</t>
  </si>
  <si>
    <t>Součásti světelných návěstidel Pás označovací velký - plast bílá - modrá (CV012449007)</t>
  </si>
  <si>
    <t>-1987698147</t>
  </si>
  <si>
    <t>48</t>
  </si>
  <si>
    <t>7590720210</t>
  </si>
  <si>
    <t>Součásti světelných návěstidel Pás označovací velký - plast červená - bílá - červená (CV012449008)</t>
  </si>
  <si>
    <t>-1859856798</t>
  </si>
  <si>
    <t>49</t>
  </si>
  <si>
    <t>7590720255</t>
  </si>
  <si>
    <t>Součásti světelných návěstidel Souprava držáku náv.štítků (3-4)plastová (CV012589009)</t>
  </si>
  <si>
    <t>-131331120</t>
  </si>
  <si>
    <t>50</t>
  </si>
  <si>
    <t>7590720510</t>
  </si>
  <si>
    <t>Součásti světelných návěstidel Žárovka BA 20D čirá 12V 20W, jednovláknová (HM0347260040000)</t>
  </si>
  <si>
    <t>122705430</t>
  </si>
  <si>
    <t>51</t>
  </si>
  <si>
    <t>7590720515</t>
  </si>
  <si>
    <t>Součásti světelných návěstidel Žárovka SIG 1820 12V 20/20W, dvouvláknová (HM0347260050001)</t>
  </si>
  <si>
    <t>-2069192612</t>
  </si>
  <si>
    <t>52</t>
  </si>
  <si>
    <t>7590720570</t>
  </si>
  <si>
    <t>Součásti světelných návěstidel Trafo ST 3 R1 (HM0374215010000)</t>
  </si>
  <si>
    <t>-135947849</t>
  </si>
  <si>
    <t>53</t>
  </si>
  <si>
    <t>7590150010</t>
  </si>
  <si>
    <t>Uzemnění, ukolejnění Sběrnice uzemňovací (CV452119003)</t>
  </si>
  <si>
    <t>-148579528</t>
  </si>
  <si>
    <t>54</t>
  </si>
  <si>
    <t>7590150030</t>
  </si>
  <si>
    <t>Uzemnění, ukolejnění Tyč zemnící se svorkou l=1,5m (HM0354405211015)</t>
  </si>
  <si>
    <t>1057076790</t>
  </si>
  <si>
    <t>55</t>
  </si>
  <si>
    <t>7591300090</t>
  </si>
  <si>
    <t>Zámky Zámek venkovní stejnosměr. elmag.(UPM 24) (CV731369004)</t>
  </si>
  <si>
    <t>736318869</t>
  </si>
  <si>
    <t>56</t>
  </si>
  <si>
    <t>7591300200</t>
  </si>
  <si>
    <t>Zámky Zámek výměn. jednoduchý univerzální (HM0404156060000)</t>
  </si>
  <si>
    <t>1689994021</t>
  </si>
  <si>
    <t>57</t>
  </si>
  <si>
    <t>7591300208</t>
  </si>
  <si>
    <t>Zámky Zámek výměn. kontrolní univerzální (HM0404156070000)</t>
  </si>
  <si>
    <t>584388591</t>
  </si>
  <si>
    <t>58</t>
  </si>
  <si>
    <t>7591300210</t>
  </si>
  <si>
    <t>Zámky Zámek výměn. kontr.odtlačný univerzální (HM0404156090000)</t>
  </si>
  <si>
    <t>1084440895</t>
  </si>
  <si>
    <t>59</t>
  </si>
  <si>
    <t>7591300212</t>
  </si>
  <si>
    <t>Zámky Zámek výměn. jednoduchý odtlačný univerzální (HM0404156080000)</t>
  </si>
  <si>
    <t>-959926865</t>
  </si>
  <si>
    <t>60</t>
  </si>
  <si>
    <t>7593500060</t>
  </si>
  <si>
    <t>Trasy kabelového vedení Kabelové žlaby Dlaždice betonová 5,5x50x50cm (HM0592420410000)</t>
  </si>
  <si>
    <t>1038041868</t>
  </si>
  <si>
    <t>61</t>
  </si>
  <si>
    <t>5964147155</t>
  </si>
  <si>
    <t>Nástupištní díly dlažební deska VLsVP 99,7x94,7x8 s přerušením</t>
  </si>
  <si>
    <t>1965648025</t>
  </si>
  <si>
    <t>62</t>
  </si>
  <si>
    <t>7593310550</t>
  </si>
  <si>
    <t>Konstrukční díly Police dvojitá (velká) (CV724829003)</t>
  </si>
  <si>
    <t>-940585642</t>
  </si>
  <si>
    <t>63</t>
  </si>
  <si>
    <t>7593310100</t>
  </si>
  <si>
    <t>Konstrukční díly Izolace stojanu úplná (CV723685005M)</t>
  </si>
  <si>
    <t>133598363</t>
  </si>
  <si>
    <t>64</t>
  </si>
  <si>
    <t>7593320435</t>
  </si>
  <si>
    <t>Prvky Ochrana baterie přepěťová (CV800795088)</t>
  </si>
  <si>
    <t>237116355</t>
  </si>
  <si>
    <t>65</t>
  </si>
  <si>
    <t>7593321272</t>
  </si>
  <si>
    <t>Prvky Zdroj kmit.signálů bezpeč. BZKS 20-3.2B (HM0404228990305)</t>
  </si>
  <si>
    <t>-554419017</t>
  </si>
  <si>
    <t>66</t>
  </si>
  <si>
    <t>7593321377</t>
  </si>
  <si>
    <t>Prvky Zdroj kmit.signálů bezpeč. BZKS 20 - 5.6S (HM0404228990330)</t>
  </si>
  <si>
    <t>-71112472</t>
  </si>
  <si>
    <t>67</t>
  </si>
  <si>
    <t>7593330040</t>
  </si>
  <si>
    <t>Výměnné díly Relé NMŠ 1-2000 (HM0404221990407)</t>
  </si>
  <si>
    <t>2102523792</t>
  </si>
  <si>
    <t>68</t>
  </si>
  <si>
    <t>7593330120</t>
  </si>
  <si>
    <t>Výměnné díly Relé NMŠM 1-1500 (HM0404221990415)</t>
  </si>
  <si>
    <t>1578443322</t>
  </si>
  <si>
    <t>69</t>
  </si>
  <si>
    <t>7593330160</t>
  </si>
  <si>
    <t>Výměnné díly Relé NMŠ 2-4000 (HM0404221990419)</t>
  </si>
  <si>
    <t>700392030</t>
  </si>
  <si>
    <t>70</t>
  </si>
  <si>
    <t>7593330190</t>
  </si>
  <si>
    <t>Výměnné díly Relé NMŠM 2-3500 (HM0404221990422)</t>
  </si>
  <si>
    <t>-800656236</t>
  </si>
  <si>
    <t>71</t>
  </si>
  <si>
    <t>7593330300</t>
  </si>
  <si>
    <t>Výměnné díly Relé NMŠ 2-60 (HM0404221990433)</t>
  </si>
  <si>
    <t>1363485349</t>
  </si>
  <si>
    <t>72</t>
  </si>
  <si>
    <t>7593330340</t>
  </si>
  <si>
    <t>Výměnné díly Relé NMŠ 1-0,25/0,7 (HM0404221990437)</t>
  </si>
  <si>
    <t>-1637745909</t>
  </si>
  <si>
    <t>73</t>
  </si>
  <si>
    <t>7593321125</t>
  </si>
  <si>
    <t>Prvky EFCP2/75 S prop.DESKOU</t>
  </si>
  <si>
    <t>714174292</t>
  </si>
  <si>
    <t>74</t>
  </si>
  <si>
    <t>7593321128</t>
  </si>
  <si>
    <t>Prvky EFCP2/275 S prop.DESKOU</t>
  </si>
  <si>
    <t>958989673</t>
  </si>
  <si>
    <t>75</t>
  </si>
  <si>
    <t>7592500100</t>
  </si>
  <si>
    <t>Diagnostická zařízení Skříň DISTA malá (celkem 11 desek) ST00 219</t>
  </si>
  <si>
    <t>381642053</t>
  </si>
  <si>
    <t>76</t>
  </si>
  <si>
    <t>7592500110</t>
  </si>
  <si>
    <t>Diagnostická zařízení Skříň DISTA velká (celkem 20 desek) ST00 220</t>
  </si>
  <si>
    <t>1618326290</t>
  </si>
  <si>
    <t>77</t>
  </si>
  <si>
    <t>7592500120</t>
  </si>
  <si>
    <t>Diagnostická zařízení Desky zdroje 5,5 A ST00 221</t>
  </si>
  <si>
    <t>1950000445</t>
  </si>
  <si>
    <t>78</t>
  </si>
  <si>
    <t>7592500130</t>
  </si>
  <si>
    <t>Diagnostická zařízení Deska procesorové jednotky ST00 222</t>
  </si>
  <si>
    <t>425107027</t>
  </si>
  <si>
    <t>79</t>
  </si>
  <si>
    <t>7592500140</t>
  </si>
  <si>
    <t>Diagnostická zařízení DISTA - deska modemu DSL</t>
  </si>
  <si>
    <t>-1140279779</t>
  </si>
  <si>
    <t>80</t>
  </si>
  <si>
    <t>7592500142</t>
  </si>
  <si>
    <t>Diagnostická zařízení DISTA - deska MISP (HM0374215999030)</t>
  </si>
  <si>
    <t>-17278282</t>
  </si>
  <si>
    <t>81</t>
  </si>
  <si>
    <t>7592500144</t>
  </si>
  <si>
    <t>Diagnostická zařízení DISTA - deska RIS (HM0374215999017)</t>
  </si>
  <si>
    <t>833173393</t>
  </si>
  <si>
    <t>82</t>
  </si>
  <si>
    <t>7592500146</t>
  </si>
  <si>
    <t>Diagnostická zařízení Propojka PRO-MR 4/2 k propojení měř. desek MIS s deskami RIS systému DISTA (HM0374215999025)</t>
  </si>
  <si>
    <t>-1498694953</t>
  </si>
  <si>
    <t>83</t>
  </si>
  <si>
    <t>7592500148</t>
  </si>
  <si>
    <t>Diagnostická zařízení Propojovací deska PRO-MR.4/4 měřící ústředny DISTA</t>
  </si>
  <si>
    <t>-1040406293</t>
  </si>
  <si>
    <t>84</t>
  </si>
  <si>
    <t>7592500149</t>
  </si>
  <si>
    <t>Diagnostická zařízení Propojovací deska PRO-MR.8/8 měřící ústředny DISTA</t>
  </si>
  <si>
    <t>303453855</t>
  </si>
  <si>
    <t>85</t>
  </si>
  <si>
    <t>7592500150</t>
  </si>
  <si>
    <t>Diagnostická zařízení Deska měření AC a DC napětí ST00 223</t>
  </si>
  <si>
    <t>-482521498</t>
  </si>
  <si>
    <t>86</t>
  </si>
  <si>
    <t>7592500160</t>
  </si>
  <si>
    <t>Diagnostická zařízení Deska kontroly kontaktů ST00 224</t>
  </si>
  <si>
    <t>2045654807</t>
  </si>
  <si>
    <t>87</t>
  </si>
  <si>
    <t>7592500190</t>
  </si>
  <si>
    <t>Diagnostická zařízení Deska měř.izol.odporů přepínací ST00 227</t>
  </si>
  <si>
    <t>495730839</t>
  </si>
  <si>
    <t>88</t>
  </si>
  <si>
    <t>7592500200</t>
  </si>
  <si>
    <t>Diagnostická zařízení Deska pro rozšíření vstupů MIS/MISP ST00 228</t>
  </si>
  <si>
    <t>-84976573</t>
  </si>
  <si>
    <t>89</t>
  </si>
  <si>
    <t>7592500205</t>
  </si>
  <si>
    <t>Diagnostická zařízení Vodící lišty pro zasunutí desek systému DISTA do skříně (VODITKO 64560-078) (HM0374995000399)</t>
  </si>
  <si>
    <t>1483841973</t>
  </si>
  <si>
    <t>90</t>
  </si>
  <si>
    <t>7592830100</t>
  </si>
  <si>
    <t>Součásti stojanu se závorou Břevno závorové 4,25m (CV708265009)</t>
  </si>
  <si>
    <t>1256806613</t>
  </si>
  <si>
    <t>91</t>
  </si>
  <si>
    <t>7592830090</t>
  </si>
  <si>
    <t>Součásti stojanu se závorou Břevno závorové 5,0m (CV708265008)</t>
  </si>
  <si>
    <t>-1514324030</t>
  </si>
  <si>
    <t>92</t>
  </si>
  <si>
    <t>7592830080</t>
  </si>
  <si>
    <t>Součásti stojanu se závorou Břevno závorové 5,5m (CV708265004)</t>
  </si>
  <si>
    <t>-532367411</t>
  </si>
  <si>
    <t>93</t>
  </si>
  <si>
    <t>7592830070</t>
  </si>
  <si>
    <t>Součásti stojanu se závorou Břevno závorové 6,5m (CV708265007)</t>
  </si>
  <si>
    <t>285089158</t>
  </si>
  <si>
    <t>94</t>
  </si>
  <si>
    <t>7592830060</t>
  </si>
  <si>
    <t>Součásti stojanu se závorou Břevno závorové 7,5m (CV708265003)</t>
  </si>
  <si>
    <t>1545706355</t>
  </si>
  <si>
    <t>95</t>
  </si>
  <si>
    <t>7592830824</t>
  </si>
  <si>
    <t>Součásti stojanu se závorou Břevno kompozitní EKC 5 m s LED světly na levém boku (CV708485306)</t>
  </si>
  <si>
    <t>405239319</t>
  </si>
  <si>
    <t>96</t>
  </si>
  <si>
    <t>7592830825</t>
  </si>
  <si>
    <t>Součásti stojanu se závorou Břevno kompozitní EKC 5 m s LED světly na pravém boku (CV708485356)</t>
  </si>
  <si>
    <t>-1222326187</t>
  </si>
  <si>
    <t>97</t>
  </si>
  <si>
    <t>7592830804</t>
  </si>
  <si>
    <t>Součásti stojanu se závorou Břevno kompozitní úplné EKC 5,5 m (CV708485025)</t>
  </si>
  <si>
    <t>-1425941611</t>
  </si>
  <si>
    <t>98</t>
  </si>
  <si>
    <t>7592830806</t>
  </si>
  <si>
    <t>Součásti stojanu se závorou Břevno kompozitní úplné EKC 6,0 m (CV708485024)</t>
  </si>
  <si>
    <t>1185685181</t>
  </si>
  <si>
    <t>99</t>
  </si>
  <si>
    <t>7592830808</t>
  </si>
  <si>
    <t>Součásti stojanu se závorou Břevno kompozitní úplné EKC 6,5 m (CV708485023)</t>
  </si>
  <si>
    <t>-1065984164</t>
  </si>
  <si>
    <t>100</t>
  </si>
  <si>
    <t>7592830836</t>
  </si>
  <si>
    <t>Součásti stojanu se závorou Břevno kompozitní EKC 6,5 m s LED světly na levém boku (CV708485303)</t>
  </si>
  <si>
    <t>1974451248</t>
  </si>
  <si>
    <t>101</t>
  </si>
  <si>
    <t>7592830837</t>
  </si>
  <si>
    <t>Součásti stojanu se závorou Břevno kompozitní EKC 6,5 m s LED světly na pravém boku (CV708485353)</t>
  </si>
  <si>
    <t>-1041395906</t>
  </si>
  <si>
    <t>102</t>
  </si>
  <si>
    <t>7592830840</t>
  </si>
  <si>
    <t>Součásti stojanu se závorou Břevno kompozitní EKC 7 m s LED světly na levém boku (CV708485302)</t>
  </si>
  <si>
    <t>-1673495919</t>
  </si>
  <si>
    <t>103</t>
  </si>
  <si>
    <t>7592830841</t>
  </si>
  <si>
    <t>Součásti stojanu se závorou Břevno kompozitní EKC 7 m s LED světly na pravém boku (CV708485352)</t>
  </si>
  <si>
    <t>1008633010</t>
  </si>
  <si>
    <t>104</t>
  </si>
  <si>
    <t>7592830847</t>
  </si>
  <si>
    <t>Součásti stojanu se závorou Břevno kompozitní EKC 8,0 m se světly na levém boku (CV708485300)</t>
  </si>
  <si>
    <t>-1480068425</t>
  </si>
  <si>
    <t>105</t>
  </si>
  <si>
    <t>7592830849</t>
  </si>
  <si>
    <t>Součásti stojanu se závorou Břevno kompozitní EKC 8,0 m se světly na pravém boku (CV708485350)</t>
  </si>
  <si>
    <t>-389099054</t>
  </si>
  <si>
    <t>106</t>
  </si>
  <si>
    <t>7592830814</t>
  </si>
  <si>
    <t>Součásti stojanu se závorou Břevno kompozitní úplné EKC 8 m (CV708485020)</t>
  </si>
  <si>
    <t>-1051774285</t>
  </si>
  <si>
    <t>107</t>
  </si>
  <si>
    <t>7592830856</t>
  </si>
  <si>
    <t>Součásti stojanu se závorou Břevno kompozitní EKC 9,0 m se světly na levém boku (CV708485298)</t>
  </si>
  <si>
    <t>231974537</t>
  </si>
  <si>
    <t>108</t>
  </si>
  <si>
    <t>7592830859</t>
  </si>
  <si>
    <t>Součásti stojanu se závorou Břevno kompozitní EKC 9,0 m se světly na pravém boku (CV708485348)</t>
  </si>
  <si>
    <t>-2101794169</t>
  </si>
  <si>
    <t>109</t>
  </si>
  <si>
    <t>7592810030</t>
  </si>
  <si>
    <t>Výstražníky Výstražník V3 (CV708289004)</t>
  </si>
  <si>
    <t>-455869720</t>
  </si>
  <si>
    <t>110</t>
  </si>
  <si>
    <t>7592810040</t>
  </si>
  <si>
    <t>Výstražníky Výstražník V5 (CV708289006)</t>
  </si>
  <si>
    <t>1812843447</t>
  </si>
  <si>
    <t>111</t>
  </si>
  <si>
    <t>7592830010</t>
  </si>
  <si>
    <t>Součásti stojanu se závorou Stojan závory s pohonem- P1V (CV708409001)</t>
  </si>
  <si>
    <t>-701660971</t>
  </si>
  <si>
    <t>112</t>
  </si>
  <si>
    <t>7592830020</t>
  </si>
  <si>
    <t>Součásti stojanu se závorou Stojan závory s pohonem- L1V (CV708409002)</t>
  </si>
  <si>
    <t>1766194806</t>
  </si>
  <si>
    <t>113</t>
  </si>
  <si>
    <t>7592830578</t>
  </si>
  <si>
    <t>Součásti stojanu se závorou Nosič výstražníku SUP (CV708455020)</t>
  </si>
  <si>
    <t>1761777770</t>
  </si>
  <si>
    <t>114</t>
  </si>
  <si>
    <t>7592830579</t>
  </si>
  <si>
    <t>Součásti stojanu se závorou Nosič výstražníku SUL (CV708455021)</t>
  </si>
  <si>
    <t>1577654149</t>
  </si>
  <si>
    <t>115</t>
  </si>
  <si>
    <t>7592820010</t>
  </si>
  <si>
    <t>Součásti výstražníku Stožár výstražníku SVN (CV708275020)</t>
  </si>
  <si>
    <t>1276943271</t>
  </si>
  <si>
    <t>116</t>
  </si>
  <si>
    <t>7592820020</t>
  </si>
  <si>
    <t>Součásti výstražníku Stožár výstražníku SVND (CV708275021)</t>
  </si>
  <si>
    <t>1262732338</t>
  </si>
  <si>
    <t>117</t>
  </si>
  <si>
    <t>7592820030</t>
  </si>
  <si>
    <t>Součásti výstražníku Stožár výstražníku SVV (CV708275022)</t>
  </si>
  <si>
    <t>-482524697</t>
  </si>
  <si>
    <t>118</t>
  </si>
  <si>
    <t>7592820040</t>
  </si>
  <si>
    <t>Součásti výstražníku Stožár výstražníku SVVD (CV708275023)</t>
  </si>
  <si>
    <t>-614599782</t>
  </si>
  <si>
    <t>119</t>
  </si>
  <si>
    <t>7592820110</t>
  </si>
  <si>
    <t>Součásti výstražníku Nosič kříže (CV708405063)</t>
  </si>
  <si>
    <t>68269386</t>
  </si>
  <si>
    <t>120</t>
  </si>
  <si>
    <t>7592820180</t>
  </si>
  <si>
    <t>Součásti výstražníku Kříž výstr.jednokol.zákl.vel. A32a zvýraz.žlutozel.pruh (HM0404229200101)</t>
  </si>
  <si>
    <t>-66738024</t>
  </si>
  <si>
    <t>121</t>
  </si>
  <si>
    <t>7592820230</t>
  </si>
  <si>
    <t>Součásti výstražníku Tabulka 'POZOR VLAK' hlinik. POZOR VLAK (HM0404229991005)</t>
  </si>
  <si>
    <t>-857794820</t>
  </si>
  <si>
    <t>122</t>
  </si>
  <si>
    <t>7592810904</t>
  </si>
  <si>
    <t>Reléový stojan PZS vystrojený na jednokolejné trati s automatickými závorami 2 - 4 kusy výstražníků - kategorie dle ČSN 34 2650 ed.2: PZS 3(2) S,B(N),I(L)</t>
  </si>
  <si>
    <t>1388757442</t>
  </si>
  <si>
    <t>123</t>
  </si>
  <si>
    <t>7593310440</t>
  </si>
  <si>
    <t>Konstrukční díly Panel svorkovnicový 12xSV-12C(svor.-svor.) (CV724199001)</t>
  </si>
  <si>
    <t>1074597853</t>
  </si>
  <si>
    <t>124</t>
  </si>
  <si>
    <t>7593310450</t>
  </si>
  <si>
    <t>Konstrukční díly Panel volné vazby úplný (CV725719003M)</t>
  </si>
  <si>
    <t>-788064644</t>
  </si>
  <si>
    <t>125</t>
  </si>
  <si>
    <t>7594200080</t>
  </si>
  <si>
    <t>Výstroj konců kolejových obvodů a kódovacích smyček Transformátor stykový DT 075 E (CV371019005)</t>
  </si>
  <si>
    <t>833747819</t>
  </si>
  <si>
    <t>126</t>
  </si>
  <si>
    <t>7594200095</t>
  </si>
  <si>
    <t>Výstroj konců kolejových obvodů a kódovacích smyček Transformátor stykový DT 075 F (CV371119001)</t>
  </si>
  <si>
    <t>1057511375</t>
  </si>
  <si>
    <t>127</t>
  </si>
  <si>
    <t>7594200200</t>
  </si>
  <si>
    <t>Výstroj konců kolejových obvodů a kódovacích smyček Tlumivka symetrizační SYT (CV371079001)</t>
  </si>
  <si>
    <t>1032110546</t>
  </si>
  <si>
    <t>128</t>
  </si>
  <si>
    <t>7590521509</t>
  </si>
  <si>
    <t>Venkovní vedení kabelová - metalické sítě Plněné, párované s ochr. vodičem TCEKPFLEY 2 P 1,0 D</t>
  </si>
  <si>
    <t>-17973935</t>
  </si>
  <si>
    <t>129</t>
  </si>
  <si>
    <t>7590521514</t>
  </si>
  <si>
    <t>Venkovní vedení kabelová - metalické sítě Plněné, párované s ochr. vodičem TCEKPFLEY 3 P 1,0 D</t>
  </si>
  <si>
    <t>589397416</t>
  </si>
  <si>
    <t>130</t>
  </si>
  <si>
    <t>7590521519</t>
  </si>
  <si>
    <t>Venkovní vedení kabelová - metalické sítě Plněné, párované s ochr. vodičem TCEKPFLEY 4 P 1,0 D</t>
  </si>
  <si>
    <t>-2117176118</t>
  </si>
  <si>
    <t>131</t>
  </si>
  <si>
    <t>7590521529</t>
  </si>
  <si>
    <t>Venkovní vedení kabelová - metalické sítě Plněné, párované s ochr. vodičem TCEKPFLEY 7 P 1,0 D</t>
  </si>
  <si>
    <t>690428559</t>
  </si>
  <si>
    <t>132</t>
  </si>
  <si>
    <t>7590521534</t>
  </si>
  <si>
    <t>Venkovní vedení kabelová - metalické sítě Plněné, párované s ochr. vodičem TCEKPFLEY 12 P 1,0 D</t>
  </si>
  <si>
    <t>1369374325</t>
  </si>
  <si>
    <t>133</t>
  </si>
  <si>
    <t>7590521539</t>
  </si>
  <si>
    <t>Venkovní vedení kabelová - metalické sítě Plněné, párované s ochr. vodičem TCEKPFLEY 16 P 1,0 D</t>
  </si>
  <si>
    <t>-981610846</t>
  </si>
  <si>
    <t>134</t>
  </si>
  <si>
    <t>7590521544</t>
  </si>
  <si>
    <t>Venkovní vedení kabelová - metalické sítě Plněné, párované s ochr. vodičem TCEKPFLEY 24 P 1,0 D</t>
  </si>
  <si>
    <t>-124176345</t>
  </si>
  <si>
    <t>135</t>
  </si>
  <si>
    <t>7590521549</t>
  </si>
  <si>
    <t>Venkovní vedení kabelová - metalické sítě Plněné, párované s ochr. vodičem TCEKPFLEY 30 P 1,0 D</t>
  </si>
  <si>
    <t>1886273784</t>
  </si>
  <si>
    <t>136</t>
  </si>
  <si>
    <t>7590521554</t>
  </si>
  <si>
    <t>Venkovní vedení kabelová - metalické sítě Plněné, párované s ochr. vodičem TCEKPFLEY 48 P 1,0 D</t>
  </si>
  <si>
    <t>-1771130201</t>
  </si>
  <si>
    <t>137</t>
  </si>
  <si>
    <t>7590521589</t>
  </si>
  <si>
    <t>Venkovní vedení kabelová - metalické sítě Plněné, párované s ochr. vodičem, armované Al dráty TCEKPFLEZE 3 P 1,0 D</t>
  </si>
  <si>
    <t>1623716614</t>
  </si>
  <si>
    <t>138</t>
  </si>
  <si>
    <t>7590521594</t>
  </si>
  <si>
    <t>Venkovní vedení kabelová - metalické sítě Plněné, párované s ochr. vodičem, armované Al dráty TCEKPFLEZE 4 P 1,0 D</t>
  </si>
  <si>
    <t>1415106786</t>
  </si>
  <si>
    <t>139</t>
  </si>
  <si>
    <t>7590521604</t>
  </si>
  <si>
    <t>Venkovní vedení kabelová - metalické sítě Plněné, párované s ochr. vodičem, armované Al dráty TCEKPFLEZE 7 P 1,0 D</t>
  </si>
  <si>
    <t>-976025973</t>
  </si>
  <si>
    <t>140</t>
  </si>
  <si>
    <t>7590521609</t>
  </si>
  <si>
    <t>Venkovní vedení kabelová - metalické sítě Plněné, párované s ochr. vodičem, armované Al dráty TCEKPFLEZE 12 P 1,0 D</t>
  </si>
  <si>
    <t>-1781629166</t>
  </si>
  <si>
    <t>141</t>
  </si>
  <si>
    <t>7590521619</t>
  </si>
  <si>
    <t>Venkovní vedení kabelová - metalické sítě Plněné, párované s ochr. vodičem, armované Al dráty TCEKPFLEZE 24 P 1,0 D</t>
  </si>
  <si>
    <t>-1448131040</t>
  </si>
  <si>
    <t>142</t>
  </si>
  <si>
    <t>7590521624</t>
  </si>
  <si>
    <t>Venkovní vedení kabelová - metalické sítě Plněné, párované s ochr. vodičem, armované Al dráty TCEKPFLEZE 30 P 1,0 D</t>
  </si>
  <si>
    <t>1256962525</t>
  </si>
  <si>
    <t>143</t>
  </si>
  <si>
    <t>7590520604</t>
  </si>
  <si>
    <t>Venkovní vedení kabelová - metalické sítě Plněné 4x0,8 TCEPKPFLEY 3 x 4 x 0,8</t>
  </si>
  <si>
    <t>-2045669017</t>
  </si>
  <si>
    <t>144</t>
  </si>
  <si>
    <t>7590520614</t>
  </si>
  <si>
    <t>Venkovní vedení kabelová - metalické sítě Plněné 4x0,8 TCEPKPFLEY 5 x 4 x 0,8</t>
  </si>
  <si>
    <t>595159915</t>
  </si>
  <si>
    <t>145</t>
  </si>
  <si>
    <t>7492501920</t>
  </si>
  <si>
    <t>Kabely, vodiče, šňůry Cu - nn Kabel silový 4 a 5-žílový Cu, plastová izolace CYKY 4J4 (4Bx4)</t>
  </si>
  <si>
    <t>1096885711</t>
  </si>
  <si>
    <t>146</t>
  </si>
  <si>
    <t>7492501880</t>
  </si>
  <si>
    <t>Kabely, vodiče, šňůry Cu - nn Kabel silový 4 a 5-žílový Cu, plastová izolace CYKY 4J16 (4Bx16)</t>
  </si>
  <si>
    <t>-449302023</t>
  </si>
  <si>
    <t>147</t>
  </si>
  <si>
    <t>7492500810</t>
  </si>
  <si>
    <t>Kabely, vodiče, šňůry Cu - nn Vodič jednožílový Cu, plastová izolace H07V-K 10 rudý (CYA)</t>
  </si>
  <si>
    <t>-1357953107</t>
  </si>
  <si>
    <t>148</t>
  </si>
  <si>
    <t>7492500830</t>
  </si>
  <si>
    <t>Kabely, vodiče, šňůry Cu - nn Vodič jednožílový Cu, plastová izolace H07V-K 10 tm.modrý (CYA)</t>
  </si>
  <si>
    <t>-117801649</t>
  </si>
  <si>
    <t>149</t>
  </si>
  <si>
    <t>7492500800</t>
  </si>
  <si>
    <t>Kabely, vodiče, šňůry Cu - nn Vodič jednožílový Cu, plastová izolace H07V-K 10 černý (CYA)</t>
  </si>
  <si>
    <t>-1853648172</t>
  </si>
  <si>
    <t>150</t>
  </si>
  <si>
    <t>7492500840</t>
  </si>
  <si>
    <t>Kabely, vodiče, šňůry Cu - nn Vodič jednožílový Cu, plastová izolace H07V-K 10 zž (CYA)</t>
  </si>
  <si>
    <t>905247757</t>
  </si>
  <si>
    <t>151</t>
  </si>
  <si>
    <t>7590540569</t>
  </si>
  <si>
    <t xml:space="preserve">Slaboproudé rozvody, kabely pro přívod a vnitřní instalaci UTP/FTP kategorie 6,  250MHz  1 Gbps UTP Nestíněný, PE venkovní, drát</t>
  </si>
  <si>
    <t>-955170741</t>
  </si>
  <si>
    <t>152</t>
  </si>
  <si>
    <t>7590540579</t>
  </si>
  <si>
    <t xml:space="preserve">Slaboproudé rozvody, kabely pro přívod a vnitřní instalaci UTP/FTP kategorie 6,  250MHz  1 Gbps FTP Stíněný, PE venkovní, drát</t>
  </si>
  <si>
    <t>1396349082</t>
  </si>
  <si>
    <t>153</t>
  </si>
  <si>
    <t>7590540564</t>
  </si>
  <si>
    <t xml:space="preserve">Slaboproudé rozvody, kabely pro přívod a vnitřní instalaci UTP/FTP kategorie 6,  250MHz  1 Gbps UTP Nestíněný vnitřní, drát, nehořlavý, bezhalogenní, nízkodýmavý</t>
  </si>
  <si>
    <t>222534013</t>
  </si>
  <si>
    <t>154</t>
  </si>
  <si>
    <t>7590540589</t>
  </si>
  <si>
    <t xml:space="preserve">Slaboproudé rozvody, kabely pro přívod a vnitřní instalaci UTP/FTP kategorie 6,  250MHz  1 Gbps FTP Stíněný, vnitřní, drát, nehořlavý, bezhalogenní, nízkodýmavý</t>
  </si>
  <si>
    <t>-1753465991</t>
  </si>
  <si>
    <t>155</t>
  </si>
  <si>
    <t>7492501760</t>
  </si>
  <si>
    <t>Kabely, vodiče, šňůry Cu - nn Kabel silový 2 a 3-žílový Cu, plastová izolace CYKY 3J1,5 (3Cx 1,5)</t>
  </si>
  <si>
    <t>27508696</t>
  </si>
  <si>
    <t>156</t>
  </si>
  <si>
    <t>7492501770</t>
  </si>
  <si>
    <t>Kabely, vodiče, šňůry Cu - nn Kabel silový 2 a 3-žílový Cu, plastová izolace CYKY 3J2,5 (3Cx 2,5)</t>
  </si>
  <si>
    <t>1450210006</t>
  </si>
  <si>
    <t>157</t>
  </si>
  <si>
    <t>7492501870</t>
  </si>
  <si>
    <t>Kabely, vodiče, šňůry Cu - nn Kabel silový 4 a 5-žílový Cu, plastová izolace CYKY 4J10 (4Bx10)</t>
  </si>
  <si>
    <t>-1428781847</t>
  </si>
  <si>
    <t>158</t>
  </si>
  <si>
    <t>7492501910</t>
  </si>
  <si>
    <t>Kabely, vodiče, šňůry Cu - nn Kabel silový 4 a 5-žílový Cu, plastová izolace CYKY 4J2,5 (4Bx2,5)</t>
  </si>
  <si>
    <t>-1603356253</t>
  </si>
  <si>
    <t>159</t>
  </si>
  <si>
    <t>7492501930</t>
  </si>
  <si>
    <t>Kabely, vodiče, šňůry Cu - nn Kabel silový 4 a 5-žílový Cu, plastová izolace CYKY 4J6 (4Bx6)</t>
  </si>
  <si>
    <t>628692276</t>
  </si>
  <si>
    <t>160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</si>
  <si>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</si>
  <si>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</si>
  <si>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-1624118767</t>
  </si>
  <si>
    <t>161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</si>
  <si>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</si>
  <si>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</si>
  <si>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1909340191</t>
  </si>
  <si>
    <t>162</t>
  </si>
  <si>
    <t>7590541419</t>
  </si>
  <si>
    <t>Slaboproudé rozvody, kabely pro přívod a vnitřní instalaci Spojky metalických kabelů a příslušenství Teplem smrštitelná zesílená spojka pro netlakované kabely XAGA 500-125/30-460/EY</t>
  </si>
  <si>
    <t>-868977188</t>
  </si>
  <si>
    <t>163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</si>
  <si>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</si>
  <si>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</si>
  <si>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758226146</t>
  </si>
  <si>
    <t>164</t>
  </si>
  <si>
    <t>7593500600</t>
  </si>
  <si>
    <t>Trasy kabelového vedení Kabelové krycí desky a pásy Fólie výstražná modrá š. 34cm (HM0673909991034)</t>
  </si>
  <si>
    <t>-1591183412</t>
  </si>
  <si>
    <t>165</t>
  </si>
  <si>
    <t>7593501035</t>
  </si>
  <si>
    <t>Trasy kabelového vedení Tuhá dvouplášťová korugovaná chránička KD 09160 průměr 160/136 mm</t>
  </si>
  <si>
    <t>-753213433</t>
  </si>
  <si>
    <t>166</t>
  </si>
  <si>
    <t>7593501125</t>
  </si>
  <si>
    <t>Trasy kabelového vedení Chráničky optického kabelu HDPE 6040 průměr 40/33 mm</t>
  </si>
  <si>
    <t>34295930</t>
  </si>
  <si>
    <t>167</t>
  </si>
  <si>
    <t>7593501195</t>
  </si>
  <si>
    <t>Trasy kabelového vedení Spojky šroubovací pro chráničky optického kabelu HDPE 5050 průměr 40 mm</t>
  </si>
  <si>
    <t>-2143068905</t>
  </si>
  <si>
    <t>168</t>
  </si>
  <si>
    <t>7593501215</t>
  </si>
  <si>
    <t>Trasy kabelového vedení Kabelové komory 420 x 1080 mm</t>
  </si>
  <si>
    <t>-344560864</t>
  </si>
  <si>
    <t>169</t>
  </si>
  <si>
    <t>7593501255</t>
  </si>
  <si>
    <t>Trasy kabelového vedení Kabelové komory Poklop 420 mm, třída B</t>
  </si>
  <si>
    <t>-922481117</t>
  </si>
  <si>
    <t>170</t>
  </si>
  <si>
    <t>7593501820R</t>
  </si>
  <si>
    <t>Trasy kabelového vedení Lokátory a markery Ball Marker 1408-XR, fialový zabezpečováci</t>
  </si>
  <si>
    <t>339010758</t>
  </si>
  <si>
    <t>171</t>
  </si>
  <si>
    <t>7593501810R</t>
  </si>
  <si>
    <t>Trasy kabelového vedení Lokátory a markery Ball Marker 1402-XR, červený energetika</t>
  </si>
  <si>
    <t>-61460816</t>
  </si>
  <si>
    <t>172</t>
  </si>
  <si>
    <t>7593501800R</t>
  </si>
  <si>
    <t>Trasy kabelového vedení Lokátory a markery Ball Marker 1401-XR,oranžový telekomunikace</t>
  </si>
  <si>
    <t>-1994089445</t>
  </si>
  <si>
    <t>173</t>
  </si>
  <si>
    <t>7593501825R</t>
  </si>
  <si>
    <t>Trasy kabelového vedení Lokátory a markery Ball Marker 1428 - XR ID, fialový zabezpečováci zapisovatelný</t>
  </si>
  <si>
    <t>1201385577</t>
  </si>
  <si>
    <t>174</t>
  </si>
  <si>
    <t>7590720425</t>
  </si>
  <si>
    <t>Součásti světelných návěstidel Základ svět.náv. T I Z 51x71x135cm (HM0592110090000)</t>
  </si>
  <si>
    <t>1893394371</t>
  </si>
  <si>
    <t>175</t>
  </si>
  <si>
    <t>7590720435</t>
  </si>
  <si>
    <t>Součásti světelných návěstidel Základ svět.náv. TIIIZ 53x73x170cm (HM0592110140000)</t>
  </si>
  <si>
    <t>-1707668066</t>
  </si>
  <si>
    <t>176</t>
  </si>
  <si>
    <t>7590720445</t>
  </si>
  <si>
    <t>Součásti světelných návěstidel Základ trp.sv.náv. TRIN 40x40x100cm (HM0592111120000)</t>
  </si>
  <si>
    <t>-1296832057</t>
  </si>
  <si>
    <t>177</t>
  </si>
  <si>
    <t>7590720450</t>
  </si>
  <si>
    <t>Součásti světelných návěstidel Základ trp.sv.náv. TRIIN 40x65x100cm (HM0592111130000)</t>
  </si>
  <si>
    <t>2112955069</t>
  </si>
  <si>
    <t>178</t>
  </si>
  <si>
    <t>7590720480</t>
  </si>
  <si>
    <t>Součásti světelných návěstidel Základ trpasl.návěstidla ZTN (HM0321859999904)</t>
  </si>
  <si>
    <t>396182714</t>
  </si>
  <si>
    <t>179</t>
  </si>
  <si>
    <t>7591300050</t>
  </si>
  <si>
    <t>Zámky Zámek kontrolní pro polohu výkolejky na kolejnici (CV040705021)</t>
  </si>
  <si>
    <t>1642609386</t>
  </si>
  <si>
    <t>180</t>
  </si>
  <si>
    <t>7590910450</t>
  </si>
  <si>
    <t>Výkolejky Výkolejka ruční S49 pravá návěst vpravo (CV040719001)</t>
  </si>
  <si>
    <t>1839452292</t>
  </si>
  <si>
    <t>181</t>
  </si>
  <si>
    <t>7590910460</t>
  </si>
  <si>
    <t>Výkolejky Výkolejka ruční S49 levá návěst vlevo (CV040719002)</t>
  </si>
  <si>
    <t>2109690703</t>
  </si>
  <si>
    <t>182</t>
  </si>
  <si>
    <t>7491100260</t>
  </si>
  <si>
    <t>Trubková vedení Ohebné elektroinstalační trubky KD09160 pr.160 KOPODUR r.</t>
  </si>
  <si>
    <t>1871590279</t>
  </si>
  <si>
    <t>183</t>
  </si>
  <si>
    <t>7594190060</t>
  </si>
  <si>
    <t>Ostatní Souprava propojek s oky CEMBRE jednoduchá + uzemnění norma 253039002 (HM0404223991902)</t>
  </si>
  <si>
    <t>1081973575</t>
  </si>
  <si>
    <t>184</t>
  </si>
  <si>
    <t>7594190070</t>
  </si>
  <si>
    <t>Ostatní Souprava propojek s oky CEMBRE jednoduchá norma 253039001 (HM0404223991901)</t>
  </si>
  <si>
    <t>202059557</t>
  </si>
  <si>
    <t>185</t>
  </si>
  <si>
    <t>7590190160</t>
  </si>
  <si>
    <t>Ostatní Trámek umělohmotný UTR-122 (HM0321859999802)</t>
  </si>
  <si>
    <t>1025581049</t>
  </si>
  <si>
    <t>186</t>
  </si>
  <si>
    <t>7491100120</t>
  </si>
  <si>
    <t>Trubková vedení Ohebné elektroinstalační trubky KOPOFLEX 50 rudá</t>
  </si>
  <si>
    <t>-1509301242</t>
  </si>
  <si>
    <t>187</t>
  </si>
  <si>
    <t>7597111252</t>
  </si>
  <si>
    <t>EZS Modul SA-KON - modul rozšíření vstupů ( 4 vstupy čidel a 2 výstupy akční člen)</t>
  </si>
  <si>
    <t>963557932</t>
  </si>
  <si>
    <t>188</t>
  </si>
  <si>
    <t>7597111251</t>
  </si>
  <si>
    <t>EZS Modul SA-CTE - čtečka bezkontaktních karet ( 2 vstupy čidla a 1 výstup akční člen)</t>
  </si>
  <si>
    <t>2018009140</t>
  </si>
  <si>
    <t>189</t>
  </si>
  <si>
    <t>7597110000</t>
  </si>
  <si>
    <t>EZS Ústředna integrovaná jako softwarový modul do ústředny diagnostiky s BAT a LAN komunikátorem</t>
  </si>
  <si>
    <t>781741002</t>
  </si>
  <si>
    <t>190</t>
  </si>
  <si>
    <t>7597111257</t>
  </si>
  <si>
    <t>EZS Spínač osvětlení pro připojení na modul SA-CTE nebo SA-KON</t>
  </si>
  <si>
    <t>1039630590</t>
  </si>
  <si>
    <t>191</t>
  </si>
  <si>
    <t>7597111253</t>
  </si>
  <si>
    <t>EZS Adresný SW CFG server KP2017 nebo GDS</t>
  </si>
  <si>
    <t>684512024</t>
  </si>
  <si>
    <t>192</t>
  </si>
  <si>
    <t>7597111255</t>
  </si>
  <si>
    <t>EZS Kombinovaný detektor kouře a teplot s drátovým připojením</t>
  </si>
  <si>
    <t>-752492645</t>
  </si>
  <si>
    <t>193</t>
  </si>
  <si>
    <t>7597111256</t>
  </si>
  <si>
    <t>EZS Dveřní kontakt pro montáž z vnitřní strany dveří, na svorkách při zavření dveří odpor blízký nule a při otevření dveří odpor blízký nekonečnu</t>
  </si>
  <si>
    <t>796359877</t>
  </si>
  <si>
    <t>194</t>
  </si>
  <si>
    <t>7597111258</t>
  </si>
  <si>
    <t>EZS Instalační materiál pro instalaci EZS ústředny s integrací do diagnostické ústředny</t>
  </si>
  <si>
    <t>-1249568464</t>
  </si>
  <si>
    <t>195</t>
  </si>
  <si>
    <t>7597110345</t>
  </si>
  <si>
    <t>EZS Koncentrátor v plastovém krytu pro 8 zón a 4 PGM výstupy</t>
  </si>
  <si>
    <t>1800003443</t>
  </si>
  <si>
    <t>196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</si>
  <si>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</si>
  <si>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</si>
  <si>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-1942254447</t>
  </si>
  <si>
    <t>197</t>
  </si>
  <si>
    <t>7596730642</t>
  </si>
  <si>
    <t>Kamerové systémy CCTV Kamera fixní Držák pro montáž kamer MX-D24M/Q24M na zeď</t>
  </si>
  <si>
    <t>909027804</t>
  </si>
  <si>
    <t>198</t>
  </si>
  <si>
    <t>7596730108R</t>
  </si>
  <si>
    <t>lus</t>
  </si>
  <si>
    <t>1908396537</t>
  </si>
  <si>
    <t>Kamerové systémy CCTV Kamera fixní Adaptér ke konzole SBP-300WM pro montáž na sloup</t>
  </si>
  <si>
    <t>199</t>
  </si>
  <si>
    <t>7596731080R</t>
  </si>
  <si>
    <t>-331618477</t>
  </si>
  <si>
    <t>Kamerové systémy CCTV Kamera fixní NVRmini2, (sw+hw) pro 8 IP kamer/enkodérů, bez HDD, 80Mbps</t>
  </si>
  <si>
    <t>200</t>
  </si>
  <si>
    <t>7596731226R</t>
  </si>
  <si>
    <t>-670082974</t>
  </si>
  <si>
    <t>Kamerové systémy CCTV Kamera fixní Přídavný HDD s kapacitou 3TB k DVR/NVR Samsung</t>
  </si>
  <si>
    <t>201</t>
  </si>
  <si>
    <t>7596731436</t>
  </si>
  <si>
    <t>Kamerové systémy CCTV Kamera fixní Přepěťová ochrana 10/100M Ethernet + PoE A/B nebo Hi PoE (max.70W)</t>
  </si>
  <si>
    <t>-1589555369</t>
  </si>
  <si>
    <t>PS02 - Montáže URS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</si>
  <si>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</si>
  <si>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</si>
  <si>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</si>
  <si>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</si>
  <si>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</si>
  <si>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</si>
  <si>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</si>
  <si>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</si>
  <si>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</si>
  <si>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</si>
  <si>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</si>
  <si>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</si>
  <si>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</si>
  <si>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</si>
  <si>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02</t>
  </si>
  <si>
    <t>-1190179928</t>
  </si>
  <si>
    <t>Odstranění křovin a stromů s odstraněním kořenů ručně průměru kmene do 100 mm jakékoliv plochy v rovině nebo ve svahu o sklonu do 1:5</t>
  </si>
  <si>
    <t>Online PSC</t>
  </si>
  <si>
    <t>https://podminky.urs.cz/item/CS_URS_2023_02/111211101</t>
  </si>
  <si>
    <t>131251201</t>
  </si>
  <si>
    <t>Hloubení jam zapažených v hornině třídy těžitelnosti I skupiny 3 objem do 20 m3 strojně</t>
  </si>
  <si>
    <t>m3</t>
  </si>
  <si>
    <t>-362125437</t>
  </si>
  <si>
    <t>Hloubení zapažených jam a zářezů strojně s urovnáním dna do předepsaného profilu a spádu v hornině třídy těžitelnosti I skupiny 3 do 20 m3</t>
  </si>
  <si>
    <t>https://podminky.urs.cz/item/CS_URS_2023_02/131251201</t>
  </si>
  <si>
    <t>131353201</t>
  </si>
  <si>
    <t>Hloubení jam zapažených v hornině třídy těžitelnosti II skupiny 4 objem 20 m3 strojně v omezeném prostoru</t>
  </si>
  <si>
    <t>-1312240710</t>
  </si>
  <si>
    <t>Hloubení zapažených jam a zářezů strojně s urovnáním dna do předepsaného profilu a spádu v omezeném prostoru v hornině třídy těžitelnosti II skupiny 4 do 20 m3</t>
  </si>
  <si>
    <t>https://podminky.urs.cz/item/CS_URS_2023_02/131353201</t>
  </si>
  <si>
    <t>141721214</t>
  </si>
  <si>
    <t>Řízený zemní protlak délky do 50 m hl do 6 m se zatažením potrubí průměru vrtu přes 140 do 180 mm v hornině třídy těžitelnosti I a II skupiny 1 až 4</t>
  </si>
  <si>
    <t>780261424</t>
  </si>
  <si>
    <t>Řízený zemní protlak délky protlaku do 50 m v hornině třídy těžitelnosti I a II, skupiny 1 až 4 včetně zatažení trub v hloubce do 6 m průměru vrtu přes 140 do 180 mm</t>
  </si>
  <si>
    <t>https://podminky.urs.cz/item/CS_URS_2023_02/141721214</t>
  </si>
  <si>
    <t>141721216</t>
  </si>
  <si>
    <t>Řízený zemní protlak délky do 50 m hl do 6 m se zatažením potrubí průměru vrtu přes 225 do 250 mm v hornině třídy těžitelnosti I a II skupiny 1 až 4</t>
  </si>
  <si>
    <t>2145025214</t>
  </si>
  <si>
    <t>Řízený zemní protlak délky protlaku do 50 m v hornině třídy těžitelnosti I a II, skupiny 1 až 4 včetně zatažení trub v hloubce do 6 m průměru vrtu přes 225 do 250 mm</t>
  </si>
  <si>
    <t>https://podminky.urs.cz/item/CS_URS_2023_02/141721216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</si>
  <si>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</si>
  <si>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</si>
  <si>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</si>
  <si>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</si>
  <si>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1496548807</t>
  </si>
  <si>
    <t>Hydraulická zvedací plošina včetně obsluhy instalovaná na automobilovém podvozku, výšky zdvihu do 18 m</t>
  </si>
  <si>
    <t>https://podminky.urs.cz/item/CS_URS_2023_02/945421110</t>
  </si>
  <si>
    <t>PSV</t>
  </si>
  <si>
    <t>Práce a dodávky PSV</t>
  </si>
  <si>
    <t>741</t>
  </si>
  <si>
    <t>Elektroinstalace - silnoproud</t>
  </si>
  <si>
    <t>741122623</t>
  </si>
  <si>
    <t>Montáž kabel Cu plný kulatý žíla 4x10 mm2 uložený pevně (např. CYKY)</t>
  </si>
  <si>
    <t>-1118701167</t>
  </si>
  <si>
    <t>Montáž kabelů měděných bez ukončení uložených pevně plných kulatých nebo bezhalogenových (např. CYKY) počtu a průřezu žil 4x10 mm2</t>
  </si>
  <si>
    <t>https://podminky.urs.cz/item/CS_URS_2023_02/741122623</t>
  </si>
  <si>
    <t>Práce a dodávky M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</si>
  <si>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</si>
  <si>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</si>
  <si>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</si>
  <si>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</si>
  <si>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</si>
  <si>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-1341240037</t>
  </si>
  <si>
    <t>Vytyčení trasy vedení kabelového (podzemního) ve volném terénu</t>
  </si>
  <si>
    <t>https://podminky.urs.cz/item/CS_URS_2023_02/460010023</t>
  </si>
  <si>
    <t>460010024</t>
  </si>
  <si>
    <t>Vytyčení trasy vedení kabelového podzemního v zastavěném prostoru</t>
  </si>
  <si>
    <t>1657244887</t>
  </si>
  <si>
    <t>Vytyčení trasy vedení kabelového (podzemního) v zastavěném prostoru</t>
  </si>
  <si>
    <t>https://podminky.urs.cz/item/CS_URS_2023_02/460010024</t>
  </si>
  <si>
    <t>460161272</t>
  </si>
  <si>
    <t>Hloubení kabelových rýh ručně š 50 cm hl 80 cm v hornině tř I skupiny 3</t>
  </si>
  <si>
    <t>47006245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</si>
  <si>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</si>
  <si>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https://podminky.urs.cz/item/CS_URS_2023_02/460161272</t>
  </si>
  <si>
    <t>460161442</t>
  </si>
  <si>
    <t>Hloubení kabelových rýh ručně š 65 cm hl 80 cm v hornině tř I skupiny 3</t>
  </si>
  <si>
    <t>136936023</t>
  </si>
  <si>
    <t>Hloubení zapažených i nezapažených kabelových rýh ručně včetně urovnání dna s přemístěním výkopku do vzdálenosti 3 m od okraje jámy nebo s naložením na dopravní prostředek šířky 65 cm hloubky 80 cm v hornině třídy těžitelnosti I skupiny 3</t>
  </si>
  <si>
    <t>https://podminky.urs.cz/item/CS_URS_2023_02/460161442</t>
  </si>
  <si>
    <t>460411122</t>
  </si>
  <si>
    <t>Zásyp jam při elektromontážích strojně včetně zhutnění v hornině tř I skupiny 3</t>
  </si>
  <si>
    <t>1044044613</t>
  </si>
  <si>
    <t>Zásyp jam strojně s uložením výkopku ve vrstvách a urovnáním povrchu s přemístění sypaniny ze vzdálenosti do 10 m se zhutněním z horniny třídy těžitelnosti I skupiny 3</t>
  </si>
  <si>
    <t>https://podminky.urs.cz/item/CS_URS_2023_02/460411122</t>
  </si>
  <si>
    <t>460431182</t>
  </si>
  <si>
    <t>Zásyp kabelových rýh ručně se zhutněním š 35 cm hl 80 cm z horniny tř I skupiny 3</t>
  </si>
  <si>
    <t>1352493262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</si>
  <si>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</si>
  <si>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https://podminky.urs.cz/item/CS_URS_2023_02/460431182</t>
  </si>
  <si>
    <t>460431282</t>
  </si>
  <si>
    <t>Zásyp kabelových rýh ručně se zhutněním š 50 cm hl 80 cm z horniny tř I skupiny 3</t>
  </si>
  <si>
    <t>-23225069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</si>
  <si>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</si>
  <si>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https://podminky.urs.cz/item/CS_URS_2023_02/460431282</t>
  </si>
  <si>
    <t>460431462</t>
  </si>
  <si>
    <t>Zásyp kabelových rýh ručně se zhutněním š 65 cm hl 80 cm z horniny tř I skupiny 3</t>
  </si>
  <si>
    <t>-1402511898</t>
  </si>
  <si>
    <t>Zásyp kabelových rýh ručně s přemístění sypaniny ze vzdálenosti do 10 m, s uložením výkopku ve vrstvách včetně zhutnění a úpravy povrchu šířky 65 cm hloubky 80 cm z horniny třídy těžitelnosti I skupiny 3</t>
  </si>
  <si>
    <t>https://podminky.urs.cz/item/CS_URS_2023_02/460431462</t>
  </si>
  <si>
    <t>PS03 - Montáže ÚOŽI</t>
  </si>
  <si>
    <t xml:space="preserve">    5 - Komunikace pozemní</t>
  </si>
  <si>
    <t>OST - Ostatní</t>
  </si>
  <si>
    <t>Komunikace pozemní</t>
  </si>
  <si>
    <t>5907015016</t>
  </si>
  <si>
    <t>Ojedinělá výměna kolejnic stávající upevnění, tvar S49, T, 49E1</t>
  </si>
  <si>
    <t>Sborník UOŽI 01 2023</t>
  </si>
  <si>
    <t>-538288109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</si>
  <si>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</si>
  <si>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5907050020</t>
  </si>
  <si>
    <t>Dělení kolejnic řezáním nebo rozbroušením, soustavy S49 nebo T</t>
  </si>
  <si>
    <t>-1661491868</t>
  </si>
  <si>
    <t>Dělení kolejnic řezáním nebo rozbroušením, soustavy S49 nebo T. Poznámka: 1. V cenách jsou započteny náklady na manipulaci, podložení, označení a provedení řezu kolejnice.</t>
  </si>
  <si>
    <t>5910020030</t>
  </si>
  <si>
    <t>Svařování kolejnic termitem plný předehřev standardní spára svar sériový tv. S49</t>
  </si>
  <si>
    <t>svar</t>
  </si>
  <si>
    <t>522401545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</si>
  <si>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</si>
  <si>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</si>
  <si>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</si>
  <si>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510261375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</si>
  <si>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</si>
  <si>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5910040315</t>
  </si>
  <si>
    <t>Umožnění volné dilatace kolejnice demontáž upevňovadel s osazením kluzných podložek</t>
  </si>
  <si>
    <t>-807404425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</si>
  <si>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</si>
  <si>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5910040415</t>
  </si>
  <si>
    <t>Umožnění volné dilatace kolejnice montáž upevňovadel s odstraněním kluzných podložek</t>
  </si>
  <si>
    <t>-2057720082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</si>
  <si>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</si>
  <si>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5913285025</t>
  </si>
  <si>
    <t>Montáž dílů komunikace z betonových dlaždic uložení v podsypu</t>
  </si>
  <si>
    <t>-759677600</t>
  </si>
  <si>
    <t>Montáž dílů komunikace z betonových dlaždic uložení v podsypu. Poznámka: 1. V cenách jsou započteny náklady na osazení dlažby nebo obrubníku. 2. V cenách nejsou obsaženy náklady na dodávku materiálu.</t>
  </si>
  <si>
    <t>5915005020</t>
  </si>
  <si>
    <t>Hloubení rýh nebo jam ručně na železničním spodku třídy těžitelnosti I skupiny 2</t>
  </si>
  <si>
    <t>1938060884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</si>
  <si>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</si>
  <si>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OST</t>
  </si>
  <si>
    <t>Ostatní</t>
  </si>
  <si>
    <t>7492554010</t>
  </si>
  <si>
    <t>Montáž kabelů 4- a 5-žílových Cu do 16 mm2</t>
  </si>
  <si>
    <t>512</t>
  </si>
  <si>
    <t>780059147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</si>
  <si>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</si>
  <si>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</si>
  <si>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</t>
  </si>
  <si>
    <t>-239728719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</si>
  <si>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</si>
  <si>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7492756030</t>
  </si>
  <si>
    <t>Pomocné práce pro montáž kabelů vyhledání stávajících kabelů ( měření, sonda )</t>
  </si>
  <si>
    <t>220068995</t>
  </si>
  <si>
    <t>Pomocné práce pro montáž kabelů vyhledání stávajících kabelů ( měření, sonda ) - v obvodu žel. stanice nebo na na trati včetně provedení sondy</t>
  </si>
  <si>
    <t>7492756040</t>
  </si>
  <si>
    <t>Pomocné práce pro montáž kabelů zatažení kabelů do chráničky do 4 kg/m</t>
  </si>
  <si>
    <t>155756050</t>
  </si>
  <si>
    <t>7494351030</t>
  </si>
  <si>
    <t>Montáž jističů (do 10 kA) třípólových do 20 A</t>
  </si>
  <si>
    <t>-1640715863</t>
  </si>
  <si>
    <t>7494752010</t>
  </si>
  <si>
    <t>Montáž svodičů přepětí pro sítě nn - typ 1+2 (třída B+C) pro třífázové sítě</t>
  </si>
  <si>
    <t>228679024</t>
  </si>
  <si>
    <t>Montáž svodičů přepětí pro sítě nn - typ 1+2 (třída B+C) pro třífázové sítě - do rozvaděče nebo skříně</t>
  </si>
  <si>
    <t>7494752012</t>
  </si>
  <si>
    <t>Montáž svodičů přepětí pro sítě nn - typ 1+2 (třída B+C) pro jednofázové sítě</t>
  </si>
  <si>
    <t>-1392375800</t>
  </si>
  <si>
    <t>Montáž svodičů přepětí pro sítě nn - typ 1+2 (třída B+C) pro jednofázové sítě - do rozvaděče nebo skříně</t>
  </si>
  <si>
    <t>7496656010</t>
  </si>
  <si>
    <t>Montáž stojanu pro baterie do 150 Ah</t>
  </si>
  <si>
    <t>-1006135401</t>
  </si>
  <si>
    <t>Montáž stojanu pro baterie do 150 Ah - usazení, případné zašroubování do podlahy</t>
  </si>
  <si>
    <t>7499250520</t>
  </si>
  <si>
    <t>Vyhotovení výchozí revizní zprávy pro opravné práce pro objem investičních nákladů přes 500 000 do 1 000 000 Kč</t>
  </si>
  <si>
    <t>1495593267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</si>
  <si>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</si>
  <si>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</si>
  <si>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</si>
  <si>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-1453760023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</si>
  <si>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</si>
  <si>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7499252020</t>
  </si>
  <si>
    <t>Vyhotovení mimořádné revizní zprávy pro opravné práce pro objem investičních nákladů přes 500 000 do 1 000 000 Kč</t>
  </si>
  <si>
    <t>689699125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</si>
  <si>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</si>
  <si>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7499551010</t>
  </si>
  <si>
    <t>Měření zemničů zemních odporů - zemniče prvního nebo samostatného</t>
  </si>
  <si>
    <t>-1625126773</t>
  </si>
  <si>
    <t>Měření zemničů zemních odporů - zemniče prvního nebo samostatného - včetně vyhotovení protokolu</t>
  </si>
  <si>
    <t>7499751010</t>
  </si>
  <si>
    <t>Dokončovací práce na elektrickém zařízení</t>
  </si>
  <si>
    <t>1522634701</t>
  </si>
  <si>
    <t>Dokončovací práce na elektrickém zařízení - uvádění zařízení do provozu, drobné montážní práce v rozvaděčích, koordinaci se zhotoviteli souvisejících zařízení apod.</t>
  </si>
  <si>
    <t>7499751020</t>
  </si>
  <si>
    <t>Dokončovací práce úprava zapojení stávajících kabelových skříní/rozvaděčů</t>
  </si>
  <si>
    <t>-1352056279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</si>
  <si>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</si>
  <si>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7590115005</t>
  </si>
  <si>
    <t>Montáž objektu rozměru do 2,5 x 3,6 m</t>
  </si>
  <si>
    <t>-533218300</t>
  </si>
  <si>
    <t>Montáž objektu rozměru do 2,5 x 3,6 m - usazení na základy, zatažení kabelů a zřízení kabelové rezervy, opravný nátěr. Neobsahuje výkop a zához jam</t>
  </si>
  <si>
    <t>7590115010</t>
  </si>
  <si>
    <t>Montáž objektu rozměru do 6,0 x 3,0 m</t>
  </si>
  <si>
    <t>72400542</t>
  </si>
  <si>
    <t>Montáž objektu rozměru do 6,0 x 3,0 m - usazení na základy, zatažení kabelů a zřízení kabelové rezervy, opravný nátěr. Neobsahuje výkop a zához jam</t>
  </si>
  <si>
    <t>7590117010</t>
  </si>
  <si>
    <t>Demontáž objektu rozměru do 6,0 x 3,0 m</t>
  </si>
  <si>
    <t>-1791696010</t>
  </si>
  <si>
    <t>Demontáž objektu rozměru do 6,0 x 3,0 m - včetně odpojení zařízení od kabelových rozvodů</t>
  </si>
  <si>
    <t>203</t>
  </si>
  <si>
    <t>7590125030</t>
  </si>
  <si>
    <t>Montáž skříně PSK, SKP, SPP</t>
  </si>
  <si>
    <t>2050082923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</si>
  <si>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</si>
  <si>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7590125057</t>
  </si>
  <si>
    <t>Montáž skříně společné přístrojové pro přejezdy</t>
  </si>
  <si>
    <t>-13657077</t>
  </si>
  <si>
    <t>Montáž skříně společné přístrojové pro přejezdy - usazení skříně a zatažení kabelů bez zhotovení a zapojení kabelových forem. Bez kabelových příchytek</t>
  </si>
  <si>
    <t>7590127025</t>
  </si>
  <si>
    <t>Demontáž skříně ŠM, PSK, SKP, SPP, KS</t>
  </si>
  <si>
    <t>63814009</t>
  </si>
  <si>
    <t>Demontáž skříně ŠM, PSK, SKP, SPP, KS - včetně odpojení zařízení od kabelových rozvodů</t>
  </si>
  <si>
    <t>7590135010</t>
  </si>
  <si>
    <t>Montáž objektu kabelového č. v. 49040 (žluťásek)</t>
  </si>
  <si>
    <t>1427540653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</si>
  <si>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</si>
  <si>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7590137010</t>
  </si>
  <si>
    <t>Demontáž objektu kabelového č. v. 49040 (žluťásek)</t>
  </si>
  <si>
    <t>-629389108</t>
  </si>
  <si>
    <t>7590145040</t>
  </si>
  <si>
    <t>Montáž závěru kabelového zabezpečovacího na zemní podpěru UKM 12</t>
  </si>
  <si>
    <t>2067388787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</si>
  <si>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</si>
  <si>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7590145042</t>
  </si>
  <si>
    <t>Montáž závěru kabelového zabezpečovacího na zemní podpěru UPM 24</t>
  </si>
  <si>
    <t>1949415255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</si>
  <si>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</si>
  <si>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7590145044</t>
  </si>
  <si>
    <t>Montáž závěru kabelového zabezpečovacího na zemní podpěru UKMP</t>
  </si>
  <si>
    <t>-1144395616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</si>
  <si>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</si>
  <si>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</si>
  <si>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</si>
  <si>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-813688240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</si>
  <si>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</si>
  <si>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7590147040</t>
  </si>
  <si>
    <t>Demontáž závěru kabelového zabezpečovacího na zemní podpěru UKM 12</t>
  </si>
  <si>
    <t>1150969345</t>
  </si>
  <si>
    <t>7590147042</t>
  </si>
  <si>
    <t>Demontáž závěru kabelového zabezpečovacího na zemní podpěru UPM 24</t>
  </si>
  <si>
    <t>1833763574</t>
  </si>
  <si>
    <t>7590147044</t>
  </si>
  <si>
    <t>Demontáž závěru kabelového zabezpečovacího na zemní podpěru UKMP</t>
  </si>
  <si>
    <t>408918914</t>
  </si>
  <si>
    <t>7590147046</t>
  </si>
  <si>
    <t>Demontáž závěru kabelového zabezpečovacího na zemní podpěru UPMP</t>
  </si>
  <si>
    <t>589335936</t>
  </si>
  <si>
    <t>7590195010</t>
  </si>
  <si>
    <t>Montáž objektu venkovního ovládacího (PZS apod.)</t>
  </si>
  <si>
    <t>1797473995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</si>
  <si>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</si>
  <si>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7590195015</t>
  </si>
  <si>
    <t>Montáž ovládací skříňky přejezdového zařízení na objekt</t>
  </si>
  <si>
    <t>-2067968487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</si>
  <si>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</si>
  <si>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7590525230</t>
  </si>
  <si>
    <t>Montáž kabelu návěstního volně uloženého s jádrem 1 mm Cu TCEKEZE, TCEKFE, TCEKPFLEY, TCEKPFLEZE do 7 P</t>
  </si>
  <si>
    <t>212348715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</si>
  <si>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</si>
  <si>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7590525231</t>
  </si>
  <si>
    <t>Montáž kabelu návěstního volně uloženého s jádrem 1 mm Cu TCEKEZE, TCEKFE, TCEKPFLEY, TCEKPFLEZE do 16 P</t>
  </si>
  <si>
    <t>396087115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</si>
  <si>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</si>
  <si>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7590525232</t>
  </si>
  <si>
    <t>Montáž kabelu návěstního volně uloženého s jádrem 1 mm Cu TCEKEZE, TCEKFE, TCEKPFLEY, TCEKPFLEZE do 30 P</t>
  </si>
  <si>
    <t>907001496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</si>
  <si>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</si>
  <si>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7590525233</t>
  </si>
  <si>
    <t>Montáž kabelu návěstního volně uloženého s jádrem 1 mm Cu TCEKEZE, TCEKFE, TCEKPFLEY, TCEKPFLEZE do 61 P</t>
  </si>
  <si>
    <t>107811291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</si>
  <si>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</si>
  <si>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7590525558</t>
  </si>
  <si>
    <t>Montáž smršťovací spojky Raychem bez pancíře na dvouplášťovém celoplastovém kabelu do 10 žil</t>
  </si>
  <si>
    <t>-645055619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</si>
  <si>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</si>
  <si>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7590525559</t>
  </si>
  <si>
    <t>Montáž smršťovací spojky Raychem bez pancíře na dvouplášťovém celoplastovém kabelu do 20 žil</t>
  </si>
  <si>
    <t>-1478122490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</si>
  <si>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</si>
  <si>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7590525560</t>
  </si>
  <si>
    <t>Montáž smršťovací spojky Raychem bez pancíře na dvouplášťovém celoplastovém kabelu do 32 žil</t>
  </si>
  <si>
    <t>-1790010313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</si>
  <si>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</si>
  <si>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7590525561</t>
  </si>
  <si>
    <t>Montáž smršťovací spojky Raychem bez pancíře na dvouplášťovém celoplastovém kabelu do 48 žil</t>
  </si>
  <si>
    <t>980841095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</si>
  <si>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</si>
  <si>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7590525562</t>
  </si>
  <si>
    <t>Montáž smršťovací spojky Raychem bez pancíře na dvouplášťovém celoplastovém kabelu do 60 žil</t>
  </si>
  <si>
    <t>1807512854</t>
  </si>
  <si>
    <t>Montáž smršťovací spojky Raychem bez pancíře na dvouplášťovém celoplastovém kabelu do 60 žil - nasazení manžety, spojení žil, převlečení manžety, nahřátí pro její tepelné smrštění, uložení spojky v jámě</t>
  </si>
  <si>
    <t>7590525563</t>
  </si>
  <si>
    <t>Montáž smršťovací spojky Raychem bez pancíře na dvouplášťovém celoplastovém kabelu do 80 žil</t>
  </si>
  <si>
    <t>517975703</t>
  </si>
  <si>
    <t>Montáž smršťovací spojky Raychem bez pancíře na dvouplášťovém celoplastovém kabelu do 80 žil - nasazení manžety, spojení žil, převlečení manžety, nahřátí pro její tepelné smrštění, uložení spojky v jámě</t>
  </si>
  <si>
    <t>7590545050</t>
  </si>
  <si>
    <t>Uložení kabelu CYKY do žlabového rozvodu zabezpečovací ústředny do 4 x 10 mm</t>
  </si>
  <si>
    <t>-1191162804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</si>
  <si>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</si>
  <si>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7590545052</t>
  </si>
  <si>
    <t>Uložení kabelu CYKY do žlabového rozvodu zabezpečovací ústředny nad 4 x 10 mm</t>
  </si>
  <si>
    <t>-502483872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</si>
  <si>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</si>
  <si>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7590545070</t>
  </si>
  <si>
    <t>Montáž ukončení kabelu CYKY 4x10 ve stojanu závor nebo rozvaděči</t>
  </si>
  <si>
    <t>-241846744</t>
  </si>
  <si>
    <t>Montáž ukončení kabelu CYKY 4x10 ve stojanu závor nebo rozvaděči - zatažení kabelu a jeho upevnění, odstranění pláště, rozpletení, odizolování žil, prozvonění a zapojení na svorkovnici</t>
  </si>
  <si>
    <t>7590555052</t>
  </si>
  <si>
    <t>Montáž formy pro kabel TCEKE, TCEKES do délky 0,5 m 5 XN</t>
  </si>
  <si>
    <t>-1942913344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</si>
  <si>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</si>
  <si>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7590555054</t>
  </si>
  <si>
    <t>Montáž formy pro kabel TCEKE, TCEKES do délky 0,5 m 10 XN</t>
  </si>
  <si>
    <t>-1564411845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</si>
  <si>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</si>
  <si>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7590555132</t>
  </si>
  <si>
    <t>Montáž forma pro kabely TCEKPFLE, TCEKPFLEY, TCEKPFLEZE, TCEKPFLEZY do 3 P 1,0</t>
  </si>
  <si>
    <t>79637097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</si>
  <si>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</si>
  <si>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7590555134</t>
  </si>
  <si>
    <t>Montáž forma pro kabely TCEKPFLE, TCEKPFLEY, TCEKPFLEZE, TCEKPFLEZY do 4 P 1,0</t>
  </si>
  <si>
    <t>-1510669064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</si>
  <si>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</si>
  <si>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</si>
  <si>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</si>
  <si>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-1766268628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</si>
  <si>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</si>
  <si>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</si>
  <si>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</si>
  <si>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882279894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</si>
  <si>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</si>
  <si>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7590555140</t>
  </si>
  <si>
    <t>Montáž forma pro kabely TCEKPFLE, TCEKPFLEY, TCEKPFLEZE, TCEKPFLEZY do 16 P 1,0</t>
  </si>
  <si>
    <t>-1436389873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</si>
  <si>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</si>
  <si>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7590555142</t>
  </si>
  <si>
    <t>Montáž forma pro kabely TCEKPFLE, TCEKPFLEY, TCEKPFLEZE, TCEKPFLEZY do 24 P 1,0</t>
  </si>
  <si>
    <t>108811923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</si>
  <si>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</si>
  <si>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7590555144</t>
  </si>
  <si>
    <t>Montáž forma pro kabely TCEKPFLE, TCEKPFLEY, TCEKPFLEZE, TCEKPFLEZY do 30 P 1,0</t>
  </si>
  <si>
    <t>581212114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</si>
  <si>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</si>
  <si>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7590555146</t>
  </si>
  <si>
    <t>Montáž forma pro kabely TCEKPFLE, TCEKPFLEY, TCEKPFLEZE, TCEKPFLEZY do 48 P 1,0</t>
  </si>
  <si>
    <t>321099102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</si>
  <si>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</si>
  <si>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7590555148</t>
  </si>
  <si>
    <t>Montáž forma pro kabely TCEKPFLE, TCEKPFLEY, TCEKPFLEZE, TCEKPFLEZY do 61 P 1,0</t>
  </si>
  <si>
    <t>840534421</t>
  </si>
  <si>
    <t>Montáž forma pro kabely TCEKPFLE, TCEKPFLEY, TCEKPFLEZE, TCEKPFLEZY do 61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</si>
  <si>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7590715032</t>
  </si>
  <si>
    <t>Montáž světelného návěstidla jednostranného stožárového se 2 svítilnami</t>
  </si>
  <si>
    <t>1345744843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</si>
  <si>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</si>
  <si>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7590715034</t>
  </si>
  <si>
    <t>Montáž světelného návěstidla jednostranného stožárového se 3 svítilnami</t>
  </si>
  <si>
    <t>988105748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</si>
  <si>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</si>
  <si>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7590715036</t>
  </si>
  <si>
    <t>Montáž světelného návěstidla jednostranného stožárového se 4 svítilnami</t>
  </si>
  <si>
    <t>1028583479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</si>
  <si>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</si>
  <si>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7590715042</t>
  </si>
  <si>
    <t>Montáž světelného návěstidla jednostranného stožárového s 5 svítilnami</t>
  </si>
  <si>
    <t>1708153543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</si>
  <si>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</si>
  <si>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7590715044</t>
  </si>
  <si>
    <t>Montáž světelného návěstidla jednostranného stožárového s 5 svítilnami a ukazatelem rychlosti</t>
  </si>
  <si>
    <t>-1671326508</t>
  </si>
  <si>
    <t>Montáž světelného návěstidla jednostranného stožárového s 5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</si>
  <si>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7590715060</t>
  </si>
  <si>
    <t>Montáž světelného návěstidla oboustranného stožárového se 3 svítilnami</t>
  </si>
  <si>
    <t>-712247029</t>
  </si>
  <si>
    <t>Montáž světelného návěstidla oboustranného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</si>
  <si>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7590715122</t>
  </si>
  <si>
    <t>Montáž světelného návěstidla trpasličího na betonový základ se 2 svítilnami</t>
  </si>
  <si>
    <t>1217557113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</si>
  <si>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</si>
  <si>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7590715141</t>
  </si>
  <si>
    <t>Montáž světelného návěstidla trpasličího na plastový základ ZTN se 2 svítilnami</t>
  </si>
  <si>
    <t>172543217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</si>
  <si>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</si>
  <si>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7590715170</t>
  </si>
  <si>
    <t>Montáž světelného návěstidla výhybky samovratné</t>
  </si>
  <si>
    <t>415934485</t>
  </si>
  <si>
    <t>Montáž světelného návěstidla výhybky samovratné - sestavení kompletního návěstidla bez označení štítky, postavení návěstidla na základ nebo do výkopu, montáž transformátoru do skříně nebo návěstní svítilny, propojení se svorkovnicemi a svítilnami, montáž obdélníkové tabulky, nasměrování návěstidla, nátěr. Bez ukončení a zapojení zemního kabelu</t>
  </si>
  <si>
    <t>7590717032</t>
  </si>
  <si>
    <t>Demontáž světelného návěstidla jednostranného stožárového se 2 svítilnami</t>
  </si>
  <si>
    <t>-1749129493</t>
  </si>
  <si>
    <t>Demontáž světelného návěstidla jednostranného stožárového se 2 svítilnami - bez bourání (demontáže) základu</t>
  </si>
  <si>
    <t>7590717034</t>
  </si>
  <si>
    <t>Demontáž světelného návěstidla jednostranného stožárového se 3 svítilnami</t>
  </si>
  <si>
    <t>1323876591</t>
  </si>
  <si>
    <t>Demontáž světelného návěstidla jednostranného stožárového se 3 svítilnami - bez bourání (demontáže) základu</t>
  </si>
  <si>
    <t>7590717036</t>
  </si>
  <si>
    <t>Demontáž světelného návěstidla jednostranného stožárového se 4 svítilnami</t>
  </si>
  <si>
    <t>1412932219</t>
  </si>
  <si>
    <t>Demontáž světelného návěstidla jednostranného stožárového se 4 svítilnami - bez bourání (demontáže) základu</t>
  </si>
  <si>
    <t>7590717042</t>
  </si>
  <si>
    <t>Demontáž světelného návěstidla jednostranného stožárového s 5 svítilnami</t>
  </si>
  <si>
    <t>-1807813325</t>
  </si>
  <si>
    <t>Demontáž světelného návěstidla jednostranného stožárového s 5 svítilnami - bez bourání (demontáže) základu</t>
  </si>
  <si>
    <t>7590717060</t>
  </si>
  <si>
    <t>Demontáž světelného návěstidla oboustranného stožárového se 3 svítilnami</t>
  </si>
  <si>
    <t>-739493720</t>
  </si>
  <si>
    <t>Demontáž světelného návěstidla oboustranného stožárového se 3 svítilnami - bez bourání (demontáže) základu</t>
  </si>
  <si>
    <t>7590717122</t>
  </si>
  <si>
    <t>Demontáž světelného návěstidla trpasličího z betonového základu se 2 svítilnami</t>
  </si>
  <si>
    <t>752785808</t>
  </si>
  <si>
    <t>Demontáž světelného návěstidla trpasličího z betonového základu se 2 svítilnami - bez bourání (demontáže) základu</t>
  </si>
  <si>
    <t>7590717141</t>
  </si>
  <si>
    <t>Demontáž světelného návěstidla trpasličího z plastového základu ZTN se 2 svítilnami</t>
  </si>
  <si>
    <t>1127663134</t>
  </si>
  <si>
    <t>Demontáž světelného návěstidla trpasličího z plastového základu ZTN se 2 svítilnami - bez bourání (demontáže) základu</t>
  </si>
  <si>
    <t>7590725140</t>
  </si>
  <si>
    <t>Situování stožáru návěstidla nebo výstražníku přejezdového zařízení</t>
  </si>
  <si>
    <t>1579757494</t>
  </si>
  <si>
    <t>7590915010</t>
  </si>
  <si>
    <t>Montáž výkolejky bez návěstního tělesa se zámkem jednoduchým</t>
  </si>
  <si>
    <t>9112338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</si>
  <si>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</si>
  <si>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7590915012</t>
  </si>
  <si>
    <t>Montáž výkolejky bez návěstního tělesa se zámkem kontrolním</t>
  </si>
  <si>
    <t>-1117805403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</si>
  <si>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</si>
  <si>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7590915020</t>
  </si>
  <si>
    <t>Montáž výkolejky s návěstním tělesem se zámkem jednoduchým</t>
  </si>
  <si>
    <t>-1983956622</t>
  </si>
  <si>
    <t>Montáž výkolejky s návěstním tělesem se zámkem jednoduchým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</si>
  <si>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7590915022</t>
  </si>
  <si>
    <t>Montáž výkolejky s návěstním tělesem se zámkem kontrolním</t>
  </si>
  <si>
    <t>-530527312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</si>
  <si>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</si>
  <si>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7590915032</t>
  </si>
  <si>
    <t>Montáž výkolejky ústřední stavěné s návěstním tělesem s přestavníkem elektromotorickým</t>
  </si>
  <si>
    <t>840449550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</si>
  <si>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</si>
  <si>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7590915042</t>
  </si>
  <si>
    <t>Montáž výkolejky ústřední stavěné bez návěstního tělesa s přestavníkem elektromotorickým</t>
  </si>
  <si>
    <t>-1939144412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</si>
  <si>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</si>
  <si>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7590917010</t>
  </si>
  <si>
    <t>Demontáž výkolejky bez návěstního tělesa se zámkem jednoduchým</t>
  </si>
  <si>
    <t>-1106921976</t>
  </si>
  <si>
    <t>7590917012</t>
  </si>
  <si>
    <t>Demontáž výkolejky bez návěstního tělesa se zámkem kontrolním</t>
  </si>
  <si>
    <t>-1665656500</t>
  </si>
  <si>
    <t>7590917020</t>
  </si>
  <si>
    <t>Demontáž výkolejky s návěstním tělesem se zámkem jednoduchým</t>
  </si>
  <si>
    <t>1544446548</t>
  </si>
  <si>
    <t>7590917022</t>
  </si>
  <si>
    <t>Demontáž výkolejky s návěstním tělesem se zámkem kontrolním</t>
  </si>
  <si>
    <t>31187975</t>
  </si>
  <si>
    <t>7590917032</t>
  </si>
  <si>
    <t>Demontáž výkolejky ústřední stavěné s návěstním tělesem a s přestavníkem elektromotorickým</t>
  </si>
  <si>
    <t>306953847</t>
  </si>
  <si>
    <t>7590917042</t>
  </si>
  <si>
    <t>Demontáž výkolejky ústřední stavěné bez návěstního tělesa s přestavníkem elektromotorickým</t>
  </si>
  <si>
    <t>1521710120</t>
  </si>
  <si>
    <t>7591015010</t>
  </si>
  <si>
    <t>Montáž elektromotorického přestavníku na výkolejce s upevněním na pražci</t>
  </si>
  <si>
    <t>652173043</t>
  </si>
  <si>
    <t>Montáž elektromotorického přestavníku na výkolejce s upevněním na pražci - připevnění přestavníku pomocí připevňovací soupravy a zatažení kabelu s kabelovou formou do kabelového závěru, mechanické přezkoušení chodu, opravný nátěr. Bez zemních prací</t>
  </si>
  <si>
    <t>7591015014</t>
  </si>
  <si>
    <t>Montáž elektromotorického přestavníku na výkolejce s upevněním kloubovým na koleji</t>
  </si>
  <si>
    <t>540985848</t>
  </si>
  <si>
    <t>Montáž elektromotorického přestavníku na výkolejce s upevněním kloubovým na koleji - připevnění přestavníku pomocí připevňovací soupravy a zatažení kabelu s kabelovou formou do kabelového závěru, mechanické přezkoušení chodu, opravný nátěr. Bez zemních prací</t>
  </si>
  <si>
    <t>7591015032</t>
  </si>
  <si>
    <t>Montáž elektromotorického přestavníku na výhybce s kontrolou jazyků s upevněním na koleji</t>
  </si>
  <si>
    <t>735904747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</si>
  <si>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</si>
  <si>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7591015034</t>
  </si>
  <si>
    <t>Montáž elektromotorického přestavníku na výhybce s kontrolou jazyků s upevněním kloubovým na koleji</t>
  </si>
  <si>
    <t>1090006037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</si>
  <si>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</si>
  <si>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7591015036</t>
  </si>
  <si>
    <t>Montáž elektromotorického přestavníku na výhybce s kontrolou jazyků s upevněním ve žlabovém pražci</t>
  </si>
  <si>
    <t>-1841207959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</si>
  <si>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</si>
  <si>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7591015042</t>
  </si>
  <si>
    <t>Montáž elektromotorického přestavníku na výhybce bez kontroly jazyků s upevněním na koleji</t>
  </si>
  <si>
    <t>1334570317</t>
  </si>
  <si>
    <t>Montáž elektromotorického přestavníku na výhybce bez kontroly jazyků s upevněním na koleji - připevnění přestavníku pomocí připevňovací soupravy a zatažení kabelu s kabelovou formou do kabelového závěru, mechanické přezkoušení chodu, opravný nátěr. Bez zemních prací</t>
  </si>
  <si>
    <t>7591015044</t>
  </si>
  <si>
    <t>Montáž elektromotorického přestavníku na výhybce bez kontroly jazyků s upevněním kloubovým na koleji</t>
  </si>
  <si>
    <t>-294642967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</si>
  <si>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</si>
  <si>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7591015060</t>
  </si>
  <si>
    <t>Připojení elektromotorického přestavníku na výhybku bez kontroly jazyků</t>
  </si>
  <si>
    <t>-1485995980</t>
  </si>
  <si>
    <t>Připojení elektromotorického přestavníku na výhybku bez kontroly jazyků - připojení a seřízení přestavníkové spojnice, montáž a seřízení kontrolního ústrojí</t>
  </si>
  <si>
    <t>7591015062</t>
  </si>
  <si>
    <t>Připojení elektromotorického přestavníku na výhybku s kontrolou jazyků</t>
  </si>
  <si>
    <t>1692543597</t>
  </si>
  <si>
    <t>Připojení elektromotorického přestavníku na výhybku s kontrolou jazyků - připojení a seřízení přestavníkové spojnice, montáž a seřízení kontrolního ústrojí</t>
  </si>
  <si>
    <t>7591015064</t>
  </si>
  <si>
    <t>Připojení elektromotorického přestavníku na výkolejku</t>
  </si>
  <si>
    <t>802736157</t>
  </si>
  <si>
    <t>Připojení elektromotorického přestavníku na výkolejku - připojení a seřízení přestavníkové spojnice, montáž a seřízení kontrolního ústrojí</t>
  </si>
  <si>
    <t>7591017010</t>
  </si>
  <si>
    <t>Demontáž elektromotorického přestavníku z výkolejky</t>
  </si>
  <si>
    <t>-888725665</t>
  </si>
  <si>
    <t>7591017030</t>
  </si>
  <si>
    <t>Demontáž elektromotorického přestavníku z výhybky s kontrolou jazyků</t>
  </si>
  <si>
    <t>-1049402265</t>
  </si>
  <si>
    <t>7591017060</t>
  </si>
  <si>
    <t>Odpojení elektromotorického přestavníku z výhybky</t>
  </si>
  <si>
    <t>-829455671</t>
  </si>
  <si>
    <t>7591085030</t>
  </si>
  <si>
    <t>Montáž upevňovací soupravy kloubové s upevněním na koleji</t>
  </si>
  <si>
    <t>-1776446799</t>
  </si>
  <si>
    <t>7591095010</t>
  </si>
  <si>
    <t>Dodatečná montáž ohrazení pro elekromotorický přestavník s plastovou ohrádkou</t>
  </si>
  <si>
    <t>128879129</t>
  </si>
  <si>
    <t>7591305010</t>
  </si>
  <si>
    <t>Montáž zámku výměnového jednoduchého</t>
  </si>
  <si>
    <t>-1326543703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</si>
  <si>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</si>
  <si>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7591305012</t>
  </si>
  <si>
    <t>Montáž zámku výměnového jednoduchého odtlačného</t>
  </si>
  <si>
    <t>1370957157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</si>
  <si>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</si>
  <si>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7591305014</t>
  </si>
  <si>
    <t>Montáž zámku výměnového kontrolního</t>
  </si>
  <si>
    <t>-1014701326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</si>
  <si>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</si>
  <si>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7591305016</t>
  </si>
  <si>
    <t>Montáž zámku výměnového kontrolního odtlačného</t>
  </si>
  <si>
    <t>-1725291467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</si>
  <si>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</si>
  <si>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7591305020</t>
  </si>
  <si>
    <t>Montáž zámku u samopřestavitelného přestavníku jednoduchého</t>
  </si>
  <si>
    <t>-612466961</t>
  </si>
  <si>
    <t>Montáž zámku u samopřestavitelného přestavníku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</si>
  <si>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7591305022</t>
  </si>
  <si>
    <t>Montáž zámku u samopřestavitelného přestavníku kontrolního</t>
  </si>
  <si>
    <t>478532586</t>
  </si>
  <si>
    <t>Montáž zámku u samopřestavitelného přestavníku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</si>
  <si>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7591305030</t>
  </si>
  <si>
    <t>Montáž zámku výkolekového jednoduchého</t>
  </si>
  <si>
    <t>-386585317</t>
  </si>
  <si>
    <t>Montáž zámku výkolekového jednoduchého - rozebrání, přetypování a sestavení zámku, oštítkování klíčů, přišroubování zámku na odlitek tělesa držáku klínu výkolejky</t>
  </si>
  <si>
    <t>7591305032</t>
  </si>
  <si>
    <t>Montáž zámku výkolekového kontrolního</t>
  </si>
  <si>
    <t>523864630</t>
  </si>
  <si>
    <t>Montáž zámku výkolekového kontrolního - rozebrání, přetypování a sestavení zámku, oštítkování klíčů, přišroubování zámku na odlitek tělesa držáku klínu výkolejky</t>
  </si>
  <si>
    <t>7591305120</t>
  </si>
  <si>
    <t>Montáž zámku elektromagnetického venkovního stejnosměrného nebo 1 fázového</t>
  </si>
  <si>
    <t>410912505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</si>
  <si>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</si>
  <si>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7591305122</t>
  </si>
  <si>
    <t>Montáž zámku elektromagnetického venkovního 3 fázového</t>
  </si>
  <si>
    <t>637617677</t>
  </si>
  <si>
    <t>Montáž zámku elektromagnetického venkovního 3 fázového - montáž zámku na závěr UKM, UKMP, natypování zámku a oštítkování klíčů, zapojení a přezkoušení funkce, nátěr. Bez montáže závěrů a zapojení zemního kabelu</t>
  </si>
  <si>
    <t>7591305160</t>
  </si>
  <si>
    <t>Přetypování zámku</t>
  </si>
  <si>
    <t>1176514357</t>
  </si>
  <si>
    <t>Přetypování zámku - rozebrání zámku, očištění petrolejem, přetypování zámku s částečnou výměnou přídržek a vložek, složení výměnového zámku, popis čísla výměny, vyražení čísla výměny na štítky</t>
  </si>
  <si>
    <t>7591307010</t>
  </si>
  <si>
    <t>Demontáž zámku výměnového jednoduchého</t>
  </si>
  <si>
    <t>1320910197</t>
  </si>
  <si>
    <t>7591307012</t>
  </si>
  <si>
    <t>Demontáž zámku výměnového jednoduchého odtlačného</t>
  </si>
  <si>
    <t>641952095</t>
  </si>
  <si>
    <t>7591307014</t>
  </si>
  <si>
    <t>Demontáž zámku výměnového kontrolního</t>
  </si>
  <si>
    <t>1524365540</t>
  </si>
  <si>
    <t>7591307016</t>
  </si>
  <si>
    <t>Demontáž zámku výměnového kontrolního odtlačného</t>
  </si>
  <si>
    <t>-1983270863</t>
  </si>
  <si>
    <t>7591307030</t>
  </si>
  <si>
    <t>Demontáž zámku výkolejkového jednoduchého</t>
  </si>
  <si>
    <t>500583584</t>
  </si>
  <si>
    <t>7591307032</t>
  </si>
  <si>
    <t>Demontáž zámku výkolejkového kontrolního</t>
  </si>
  <si>
    <t>1628432800</t>
  </si>
  <si>
    <t>7591307120</t>
  </si>
  <si>
    <t>Demontáž zámku elektromagnetického venkovního</t>
  </si>
  <si>
    <t>929664407</t>
  </si>
  <si>
    <t>7591505020</t>
  </si>
  <si>
    <t>Pronájem přechodného dopravního značení při vypnutí přejezdového zabezpečovacího zařízení za 1 týden základní sestavy</t>
  </si>
  <si>
    <t>-835413193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</si>
  <si>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</si>
  <si>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7591505030</t>
  </si>
  <si>
    <t>Osazení přechodného dopravního značení při vypnutí přejezdového zabezpečovacího zařízení základní sestavy</t>
  </si>
  <si>
    <t>-738183448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</si>
  <si>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</si>
  <si>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7591505032</t>
  </si>
  <si>
    <t>Osazení přechodného dopravního značení při vypnutí přejezdového zabezpečovacího zařízení rozšíření základní sestavy</t>
  </si>
  <si>
    <t>980497586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</si>
  <si>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</si>
  <si>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7591505050</t>
  </si>
  <si>
    <t>Montáž úvazky přejezdového zabezpečovacího zařízení na staniční zabezpečovací zařízení pro jednokolejný přejezd</t>
  </si>
  <si>
    <t>1626414485</t>
  </si>
  <si>
    <t>Montáž úvazky přejezdového zabezpečovacího zařízení na staniční zabezpečovací zařízení pro jednokolejný přejezd - montáž panelů volné vazby, polic, patic relé a reléových bloků všech druhů, svorkovnic, spodků pojistek pro ZZ, drátových odporů, destiček plošných spojů umístěných za paticemi relé s naletovanými prvky a kompletní vodivé propojení těchto prvků pevnými vodiči (Cu drát) a pohyblivými propojeními (Cu šňůra). Včetně výrobní dokumentace a odzkoušení na maketě, výměnných dílů. Součástí jsou indikace PZZ</t>
  </si>
  <si>
    <t>7592005050</t>
  </si>
  <si>
    <t>Montáž počítacího bodu (senzoru) RSR 180</t>
  </si>
  <si>
    <t>1181056687</t>
  </si>
  <si>
    <t>Montáž počítacího bodu (senzoru) RSR 180 - uložení a připevnění na určené místo, seřízení polohy, přezkoušení</t>
  </si>
  <si>
    <t>7592005052</t>
  </si>
  <si>
    <t>Montáž počítacího bodu (senzoru) RSR 180 s převodníkem MegaPN</t>
  </si>
  <si>
    <t>-835446492</t>
  </si>
  <si>
    <t>Montáž počítacího bodu (senzoru) RSR 180 s převodníkem MegaPN - uložení a připevnění na určené místo, seřízení polohy, přezkoušení</t>
  </si>
  <si>
    <t>7592005054</t>
  </si>
  <si>
    <t>Montáž počítacího bodu (senzoru) RSR 122</t>
  </si>
  <si>
    <t>-1762488737</t>
  </si>
  <si>
    <t>Montáž počítacího bodu (senzoru) RSR 122 - uložení a připevnění na určené místo, seřízení polohy, přezkoušení</t>
  </si>
  <si>
    <t>7592005160</t>
  </si>
  <si>
    <t>Montáž balízy na pražec pomocí pásky</t>
  </si>
  <si>
    <t>-825214781</t>
  </si>
  <si>
    <t>7592005162</t>
  </si>
  <si>
    <t>Montáž balízy do kolejiště pomocí mezikolejnicového upevňovadla (Clamp, Vortok apod)</t>
  </si>
  <si>
    <t>-732451401</t>
  </si>
  <si>
    <t>7592007050</t>
  </si>
  <si>
    <t>Demontáž počítacího bodu (senzoru) RSR 180</t>
  </si>
  <si>
    <t>-1042970610</t>
  </si>
  <si>
    <t>7592007052</t>
  </si>
  <si>
    <t>Demontáž počítacího bodu (senzoru) RSR 180 s převodníkem MegaPN</t>
  </si>
  <si>
    <t>1865970485</t>
  </si>
  <si>
    <t>7592007054</t>
  </si>
  <si>
    <t>Demontáž počítacího bodu (senzoru) RSR 122</t>
  </si>
  <si>
    <t>-720511907</t>
  </si>
  <si>
    <t>7592007160</t>
  </si>
  <si>
    <t>Demontáž balízy úplná včetně upevňovací sady</t>
  </si>
  <si>
    <t>-1432382296</t>
  </si>
  <si>
    <t>7592815044</t>
  </si>
  <si>
    <t>Montáž plastového výstražníku AŽD 97 s jednou skříní</t>
  </si>
  <si>
    <t>-330050388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</si>
  <si>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</si>
  <si>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7592815046</t>
  </si>
  <si>
    <t>Montáž plastového výstražníku AŽD 97 se dvěma skříněmi</t>
  </si>
  <si>
    <t>-1477752529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</si>
  <si>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</si>
  <si>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7592817010</t>
  </si>
  <si>
    <t>Demontáž výstražníku</t>
  </si>
  <si>
    <t>-519739917</t>
  </si>
  <si>
    <t>7592845010</t>
  </si>
  <si>
    <t>Montáž přejezdníku</t>
  </si>
  <si>
    <t>623588428</t>
  </si>
  <si>
    <t>Montáž přejezdníku - postavení přejezdníku včetně transformátorové skříně na základ, zatažení kabelu</t>
  </si>
  <si>
    <t>7592847010</t>
  </si>
  <si>
    <t>Demontáž přejezdníku</t>
  </si>
  <si>
    <t>1696664112</t>
  </si>
  <si>
    <t>7592905010</t>
  </si>
  <si>
    <t>Montáž článku niklokadmiového kapacity do 200 Ah</t>
  </si>
  <si>
    <t>-648879620</t>
  </si>
  <si>
    <t>Montáž článku niklokadmiového kapacity do 200 Ah - postavení článku, připojení vodičů, ochrana svorek vazelinou, změření napětí, kontrola elektrolytu s případným doplněním destilovanou vodou</t>
  </si>
  <si>
    <t>7592905012</t>
  </si>
  <si>
    <t>Montáž článku niklokadmiového kapacity přes 200 Ah</t>
  </si>
  <si>
    <t>2004582333</t>
  </si>
  <si>
    <t>Montáž článku niklokadmiového kapacity přes 200 Ah - postavení článku, připojení vodičů, ochrana svorek vazelinou, změření napětí, kontrola elektrolytu s případným doplněním destilovanou vodou</t>
  </si>
  <si>
    <t>7592905020</t>
  </si>
  <si>
    <t>Montáž bloku baterie niklokadmiové kapacity do 200 Ah</t>
  </si>
  <si>
    <t>-1336842264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</si>
  <si>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</si>
  <si>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7592905022</t>
  </si>
  <si>
    <t>Montáž bloku baterie niklokadmiové kapacity přes 200 Ah</t>
  </si>
  <si>
    <t>-1297963771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</si>
  <si>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</si>
  <si>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7592905030</t>
  </si>
  <si>
    <t>Montáž bloku baterie olověné 2 V a 4 V kapacity do 200 Ah</t>
  </si>
  <si>
    <t>-637515826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</si>
  <si>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</si>
  <si>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7592905032</t>
  </si>
  <si>
    <t>Montáž bloku baterie olověné 2 V a 4 V kapacity přes 200 Ah</t>
  </si>
  <si>
    <t>-908355088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</si>
  <si>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</si>
  <si>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7592905040</t>
  </si>
  <si>
    <t>Montáž bloku baterie olověné 6 V a 12 V kapacity do 200 Ah</t>
  </si>
  <si>
    <t>-520407564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</si>
  <si>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</si>
  <si>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7592905070</t>
  </si>
  <si>
    <t>Montáž rekombinační zátky do 300 Ah</t>
  </si>
  <si>
    <t>-774282837</t>
  </si>
  <si>
    <t>7592907010</t>
  </si>
  <si>
    <t>Demontáž článku niklokadmiového kapacity do 200 Ah</t>
  </si>
  <si>
    <t>-1891517658</t>
  </si>
  <si>
    <t>7592907012</t>
  </si>
  <si>
    <t>Demontáž článku niklokadmiového kapacity přes 200 Ah</t>
  </si>
  <si>
    <t>-1960629347</t>
  </si>
  <si>
    <t>7592907020</t>
  </si>
  <si>
    <t>Demontáž bloku baterie niklokadmiové kapacity do 200 Ah</t>
  </si>
  <si>
    <t>-135202559</t>
  </si>
  <si>
    <t>7592907022</t>
  </si>
  <si>
    <t>Demontáž bloku baterie niklokadmiové kapacity přes 200 Ah</t>
  </si>
  <si>
    <t>1845564404</t>
  </si>
  <si>
    <t>7592907040</t>
  </si>
  <si>
    <t>Demontáž bloku baterie olověné 6 V a 12 V kapacity do 200 Ah</t>
  </si>
  <si>
    <t>1224220381</t>
  </si>
  <si>
    <t>7592907042</t>
  </si>
  <si>
    <t>Demontáž bloku baterie olověné 6 V a 12 V kapacity přes 200 Ah</t>
  </si>
  <si>
    <t>818439510</t>
  </si>
  <si>
    <t>7593005012</t>
  </si>
  <si>
    <t>Montáž dobíječe, usměrňovače, napáječe nástěnného</t>
  </si>
  <si>
    <t>1476022756</t>
  </si>
  <si>
    <t>Montáž dobíječe, usměrňovače, napáječe nástěnného - včetně připojení vodičů elektrické sítě ss rozvodu a uzemnění, přezkoušení funkce</t>
  </si>
  <si>
    <t>7593005020</t>
  </si>
  <si>
    <t>Montáž dobíječe, usměrňovače, napáječe skříňového nízkého</t>
  </si>
  <si>
    <t>1796850081</t>
  </si>
  <si>
    <t>Montáž dobíječe, usměrňovače, napáječe skříňového nízkého - včetně připojení vodičů elektrické sítě ss rozvodu a uzemnění, přezkoušení funkce</t>
  </si>
  <si>
    <t>7593005022</t>
  </si>
  <si>
    <t>Montáž dobíječe, usměrňovače, napáječe skříňového vysokého</t>
  </si>
  <si>
    <t>1484925453</t>
  </si>
  <si>
    <t>Montáž dobíječe, usměrňovače, napáječe skříňového vysokého - včetně připojení vodičů elektrické sítě ss rozvodu a uzemnění, přezkoušení funkce</t>
  </si>
  <si>
    <t>7593007012</t>
  </si>
  <si>
    <t>Demontáž dobíječe, usměrňovače, napáječe nástěnného</t>
  </si>
  <si>
    <t>-988202319</t>
  </si>
  <si>
    <t>7593007020</t>
  </si>
  <si>
    <t>Demontáž dobíječe, usměrňovače, napáječe skříňového nízkého</t>
  </si>
  <si>
    <t>1363436229</t>
  </si>
  <si>
    <t>7593007022</t>
  </si>
  <si>
    <t>Demontáž dobíječe, usměrňovače, napáječe skříňového vysokého</t>
  </si>
  <si>
    <t>1847227723</t>
  </si>
  <si>
    <t>7593315100</t>
  </si>
  <si>
    <t>Montáž zabezpečovacího stojanu reléového</t>
  </si>
  <si>
    <t>-1673541334</t>
  </si>
  <si>
    <t>Montáž zabezpečovacího stojanu reléového - upevnění stojanu do stojanové řady, připojení ochranného uzemnění a informativní kontrola zapojení</t>
  </si>
  <si>
    <t>7593315102</t>
  </si>
  <si>
    <t>Montáž zabezpečovacího stojanu kabelového</t>
  </si>
  <si>
    <t>-759854642</t>
  </si>
  <si>
    <t>Montáž zabezpečovacího stojanu kabelového - upevnění stojanu do stojanové řady, připojení ochranného uzemnění a informativní kontrola zapojení</t>
  </si>
  <si>
    <t>7593315104</t>
  </si>
  <si>
    <t>Montáž zabezpečovacího stojanu napájecího</t>
  </si>
  <si>
    <t>-1592937900</t>
  </si>
  <si>
    <t>Montáž zabezpečovacího stojanu napájecího - upevnění stojanu do stojanové řady, připojení ochranného uzemnění a informativní kontrola zapojení</t>
  </si>
  <si>
    <t>7593315106</t>
  </si>
  <si>
    <t>Montáž zabezpečovacího stojanu s elektronickými prvky a panely</t>
  </si>
  <si>
    <t>1648213560</t>
  </si>
  <si>
    <t>Montáž zabezpečovacího stojanu s elektronickými prvky a panely - upevnění stojanu do stojanové řady, připojení ochranného uzemnění a informativní kontrola zapojení</t>
  </si>
  <si>
    <t>7593315120</t>
  </si>
  <si>
    <t>Montáž stojanové řady pro 1 stojan</t>
  </si>
  <si>
    <t>-1592058017</t>
  </si>
  <si>
    <t>Montáž stojanové řady pro 1 stojan - sestavení dodané konstrukce, vyměření místa a usazení stojanové řady, montáž ochranných plechů a roštu stojanové řady, ukotvení</t>
  </si>
  <si>
    <t>7593315122</t>
  </si>
  <si>
    <t>Montáž stojanové řady pro 2 stojany</t>
  </si>
  <si>
    <t>497551621</t>
  </si>
  <si>
    <t>Montáž stojanové řady pro 2 stojany - sestavení dodané konstrukce, vyměření místa a usazení stojanové řady, montáž ochranných plechů a roštu stojanové řady, ukotvení</t>
  </si>
  <si>
    <t>7593315425</t>
  </si>
  <si>
    <t>Zhotovení jednoho zapojení při volné vazbě</t>
  </si>
  <si>
    <t>378600992</t>
  </si>
  <si>
    <t>Zhotovení jednoho zapojení při volné vazbě - naměření vodiče, zatažení a připojení</t>
  </si>
  <si>
    <t>7593317010</t>
  </si>
  <si>
    <t>Zrušení jednoho zapojení při volné vazbě</t>
  </si>
  <si>
    <t>1929516357</t>
  </si>
  <si>
    <t>Zrušení jednoho zapojení při volné vazbě - odpojení vodiče a jeho vytažení</t>
  </si>
  <si>
    <t>7593317100</t>
  </si>
  <si>
    <t>Demontáž zabezpečovacího stojanu</t>
  </si>
  <si>
    <t>-1576290079</t>
  </si>
  <si>
    <t>7593317120</t>
  </si>
  <si>
    <t>Demontáž stojanové řady pro 1-3 stojany</t>
  </si>
  <si>
    <t>-637442991</t>
  </si>
  <si>
    <t>7593335040</t>
  </si>
  <si>
    <t>Montáž malorozměrného relé</t>
  </si>
  <si>
    <t>-1922054081</t>
  </si>
  <si>
    <t>7593335050</t>
  </si>
  <si>
    <t>Montáž zásuvky malorozměrového relé</t>
  </si>
  <si>
    <t>-71469584</t>
  </si>
  <si>
    <t>Montáž zásuvky malorozměrového relé - včetně zapojení přívodů</t>
  </si>
  <si>
    <t>7593335110</t>
  </si>
  <si>
    <t>Montáž zdroje kmitavých signálů</t>
  </si>
  <si>
    <t>-860116636</t>
  </si>
  <si>
    <t>Montáž zdroje kmitavých signálů - včetně zapojení a označení</t>
  </si>
  <si>
    <t>7593335140</t>
  </si>
  <si>
    <t>Montáž napájecí jednotky NJ</t>
  </si>
  <si>
    <t>-1278390707</t>
  </si>
  <si>
    <t>Montáž napájecí jednotky NJ - včetně zapojení a označení</t>
  </si>
  <si>
    <t>7593335150</t>
  </si>
  <si>
    <t>Montáž reléové jednotky RJ</t>
  </si>
  <si>
    <t>-1104585624</t>
  </si>
  <si>
    <t>Montáž reléové jednotky RJ - včetně zapojení a označení</t>
  </si>
  <si>
    <t>7593337040</t>
  </si>
  <si>
    <t>Demontáž malorozměrného relé</t>
  </si>
  <si>
    <t>1106352795</t>
  </si>
  <si>
    <t>7593337080</t>
  </si>
  <si>
    <t>Demontáž kmitače</t>
  </si>
  <si>
    <t>768828370</t>
  </si>
  <si>
    <t>7593337110</t>
  </si>
  <si>
    <t>Demontáž zdroje kmitavých signálů</t>
  </si>
  <si>
    <t>601624423</t>
  </si>
  <si>
    <t>7593337140</t>
  </si>
  <si>
    <t>Demontáž napájecí jednotky</t>
  </si>
  <si>
    <t>-460934598</t>
  </si>
  <si>
    <t>7593337150</t>
  </si>
  <si>
    <t>Demontáž reléové jednotky</t>
  </si>
  <si>
    <t>-125809476</t>
  </si>
  <si>
    <t>7598035160</t>
  </si>
  <si>
    <t>Oživení systému</t>
  </si>
  <si>
    <t>-364220405</t>
  </si>
  <si>
    <t>7598095005</t>
  </si>
  <si>
    <t>Změření zemního odporu</t>
  </si>
  <si>
    <t>1111463630</t>
  </si>
  <si>
    <t>7598095070</t>
  </si>
  <si>
    <t>Přezkoušení a regulace elektromotorového přestavníku</t>
  </si>
  <si>
    <t>-2068159173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</si>
  <si>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</si>
  <si>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7598095075</t>
  </si>
  <si>
    <t>Přezkoušení a regulace proudokruhu světelných návěstidel</t>
  </si>
  <si>
    <t>1086245700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</si>
  <si>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</si>
  <si>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7598095080</t>
  </si>
  <si>
    <t>Přezkoušení a regulace kolejových obvodů izolovaných</t>
  </si>
  <si>
    <t>-2057936605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</si>
  <si>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</si>
  <si>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7598095085</t>
  </si>
  <si>
    <t>Přezkoušení a regulace senzoru počítacího bodu</t>
  </si>
  <si>
    <t>415305452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</si>
  <si>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</si>
  <si>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</si>
  <si>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</si>
  <si>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598503079</t>
  </si>
  <si>
    <t>Přezkoušení a regulace počítače náprav včetně vyhotovení protokolu za 1 úsek - provedení příslušných měření, nastavení zařízení, přezkoušení funkce a vyhotovení protokolu</t>
  </si>
  <si>
    <t>7598095100</t>
  </si>
  <si>
    <t>Přezkoušení a regulace kódování LVZ za 1 kolejový obvod</t>
  </si>
  <si>
    <t>-811935209</t>
  </si>
  <si>
    <t>Přezkoušení a regulace kódování LVZ za 1 kolejový obvod - kontrola zapojení, provedení příslušných měření, nastavení parametrů, přezkoušení funkce</t>
  </si>
  <si>
    <t>7598095120</t>
  </si>
  <si>
    <t>Přezkoušení a regulace časové jednotky</t>
  </si>
  <si>
    <t>-1723127095</t>
  </si>
  <si>
    <t>Přezkoušení a regulace časové jednotky - kontrola zapojení včetně příslušného zkoušení hodnot zařízení</t>
  </si>
  <si>
    <t>7598095125</t>
  </si>
  <si>
    <t>Přezkoušení a regulace diagnostiky</t>
  </si>
  <si>
    <t>-651468019</t>
  </si>
  <si>
    <t>Přezkoušení a regulace diagnostiky - kontrola zapojení včetně příslušného zkoušení hodnot zařízení</t>
  </si>
  <si>
    <t>7598095130</t>
  </si>
  <si>
    <t>Přezkoušení a regulace kolejových obvodů KOA1 ve stanici</t>
  </si>
  <si>
    <t>1269516716</t>
  </si>
  <si>
    <t>Přezkoušení a regulace kolejových obvodů KOA1 ve stanici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</si>
  <si>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7598095135</t>
  </si>
  <si>
    <t>Přezkoušení a regulace kolejových obvodů KOA1 na trati</t>
  </si>
  <si>
    <t>1106154346</t>
  </si>
  <si>
    <t>Přezkoušení a regulace kolejových obvodů KOA1 na trati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</si>
  <si>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7598095150</t>
  </si>
  <si>
    <t>Regulovaní a aktivování automatického přejezdového zařízení se závorami</t>
  </si>
  <si>
    <t>-1914726271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</si>
  <si>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</si>
  <si>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202</t>
  </si>
  <si>
    <t>7598095155</t>
  </si>
  <si>
    <t>Regulovaní a aktivování automatického přejezdového zařízení bez závor</t>
  </si>
  <si>
    <t>-1726580601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</si>
  <si>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</si>
  <si>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PS100 - VON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</si>
  <si>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</si>
  <si>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</si>
  <si>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</si>
  <si>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VRN9 - Ostatní náklady</t>
  </si>
  <si>
    <t>HZS</t>
  </si>
  <si>
    <t>Hodinové zúčtovací sazby</t>
  </si>
  <si>
    <t>HZS1212</t>
  </si>
  <si>
    <t>Hodinová zúčtovací sazba kopáč</t>
  </si>
  <si>
    <t>-2023540855</t>
  </si>
  <si>
    <t>Hodinové zúčtovací sazby profesí HSV zemní a pomocné práce kopáč</t>
  </si>
  <si>
    <t>https://podminky.urs.cz/item/CS_URS_2023_02/HZS1212</t>
  </si>
  <si>
    <t>HZS2132</t>
  </si>
  <si>
    <t>Hodinová zúčtovací sazba zámečník odborný</t>
  </si>
  <si>
    <t>2113331562</t>
  </si>
  <si>
    <t>Hodinové zúčtovací sazby profesí PSV provádění stavebních konstrukcí zámečník odborný</t>
  </si>
  <si>
    <t>https://podminky.urs.cz/item/CS_URS_2023_02/HZS2132</t>
  </si>
  <si>
    <t>HZS4111</t>
  </si>
  <si>
    <t>Hodinová zúčtovací sazba řidič</t>
  </si>
  <si>
    <t>-1356512418</t>
  </si>
  <si>
    <t>Hodinové zúčtovací sazby ostatních profesí obsluha stavebních strojů a zařízení řidič</t>
  </si>
  <si>
    <t>https://podminky.urs.cz/item/CS_URS_2023_02/HZS4111</t>
  </si>
  <si>
    <t>HZS4131</t>
  </si>
  <si>
    <t>Hodinová zúčtovací sazba jeřábník</t>
  </si>
  <si>
    <t>1693201843</t>
  </si>
  <si>
    <t>Hodinové zúčtovací sazby ostatních profesí obsluha stavebních strojů a zařízení jeřábník</t>
  </si>
  <si>
    <t>https://podminky.urs.cz/item/CS_URS_2023_02/HZS4131</t>
  </si>
  <si>
    <t>HZS4141</t>
  </si>
  <si>
    <t>Hodinová zúčtovací sazba vazač břemen</t>
  </si>
  <si>
    <t>-744227974</t>
  </si>
  <si>
    <t>Hodinové zúčtovací sazby ostatních profesí obsluha stavebních strojů a zařízení vazač břemen</t>
  </si>
  <si>
    <t>https://podminky.urs.cz/item/CS_URS_2023_02/HZS4141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</si>
  <si>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</si>
  <si>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</si>
  <si>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</si>
  <si>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</si>
  <si>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547849032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</si>
  <si>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</si>
  <si>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</si>
  <si>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</si>
  <si>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35129706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</si>
  <si>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</si>
  <si>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024101301</t>
  </si>
  <si>
    <t>Inženýrská činnost posudky a dozory</t>
  </si>
  <si>
    <t>435583356</t>
  </si>
  <si>
    <t>024101401</t>
  </si>
  <si>
    <t>Inženýrská činnost koordinační a kompletační činnost</t>
  </si>
  <si>
    <t>1412602683</t>
  </si>
  <si>
    <t>VRN1</t>
  </si>
  <si>
    <t>Průzkumné, geodetické a projektové práce</t>
  </si>
  <si>
    <t>013244000</t>
  </si>
  <si>
    <t>Dokumentace pro provádění stavby</t>
  </si>
  <si>
    <t>1537093164</t>
  </si>
  <si>
    <t>https://podminky.urs.cz/item/CS_URS_2023_02/013244000</t>
  </si>
  <si>
    <t>VRN9</t>
  </si>
  <si>
    <t>Ostatní náklady</t>
  </si>
  <si>
    <t>090001000R</t>
  </si>
  <si>
    <t xml:space="preserve">Ostatní náklady -  práce specialisty HW a SW</t>
  </si>
  <si>
    <t>1451204182</t>
  </si>
  <si>
    <t>Ostatní náklady - práce specialisty HW a SW</t>
  </si>
  <si>
    <t>090001001R</t>
  </si>
  <si>
    <t>Ostatní náklady - práce elektromechanika</t>
  </si>
  <si>
    <t>-2096385785</t>
  </si>
  <si>
    <t>090001002R</t>
  </si>
  <si>
    <t>Ostatní náklady - řemeslné práce</t>
  </si>
  <si>
    <t>-1739948632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</si>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</sst>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101" TargetMode="External" /><Relationship Id="rId2" Type="http://schemas.openxmlformats.org/officeDocument/2006/relationships/hyperlink" Target="https://podminky.urs.cz/item/CS_URS_2023_02/131251201" TargetMode="External" /><Relationship Id="rId3" Type="http://schemas.openxmlformats.org/officeDocument/2006/relationships/hyperlink" Target="https://podminky.urs.cz/item/CS_URS_2023_02/131353201" TargetMode="External" /><Relationship Id="rId4" Type="http://schemas.openxmlformats.org/officeDocument/2006/relationships/hyperlink" Target="https://podminky.urs.cz/item/CS_URS_2023_02/141721214" TargetMode="External" /><Relationship Id="rId5" Type="http://schemas.openxmlformats.org/officeDocument/2006/relationships/hyperlink" Target="https://podminky.urs.cz/item/CS_URS_2023_02/141721216" TargetMode="External" /><Relationship Id="rId6" Type="http://schemas.openxmlformats.org/officeDocument/2006/relationships/hyperlink" Target="https://podminky.urs.cz/item/CS_URS_2023_02/945421110" TargetMode="External" /><Relationship Id="rId7" Type="http://schemas.openxmlformats.org/officeDocument/2006/relationships/hyperlink" Target="https://podminky.urs.cz/item/CS_URS_2023_02/741122623" TargetMode="External" /><Relationship Id="rId8" Type="http://schemas.openxmlformats.org/officeDocument/2006/relationships/hyperlink" Target="https://podminky.urs.cz/item/CS_URS_2023_02/460010023" TargetMode="External" /><Relationship Id="rId9" Type="http://schemas.openxmlformats.org/officeDocument/2006/relationships/hyperlink" Target="https://podminky.urs.cz/item/CS_URS_2023_02/460010024" TargetMode="External" /><Relationship Id="rId10" Type="http://schemas.openxmlformats.org/officeDocument/2006/relationships/hyperlink" Target="https://podminky.urs.cz/item/CS_URS_2023_02/460161272" TargetMode="External" /><Relationship Id="rId11" Type="http://schemas.openxmlformats.org/officeDocument/2006/relationships/hyperlink" Target="https://podminky.urs.cz/item/CS_URS_2023_02/460161442" TargetMode="External" /><Relationship Id="rId12" Type="http://schemas.openxmlformats.org/officeDocument/2006/relationships/hyperlink" Target="https://podminky.urs.cz/item/CS_URS_2023_02/460411122" TargetMode="External" /><Relationship Id="rId13" Type="http://schemas.openxmlformats.org/officeDocument/2006/relationships/hyperlink" Target="https://podminky.urs.cz/item/CS_URS_2023_02/460431182" TargetMode="External" /><Relationship Id="rId14" Type="http://schemas.openxmlformats.org/officeDocument/2006/relationships/hyperlink" Target="https://podminky.urs.cz/item/CS_URS_2023_02/460431282" TargetMode="External" /><Relationship Id="rId15" Type="http://schemas.openxmlformats.org/officeDocument/2006/relationships/hyperlink" Target="https://podminky.urs.cz/item/CS_URS_2023_02/460431462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1212" TargetMode="External" /><Relationship Id="rId2" Type="http://schemas.openxmlformats.org/officeDocument/2006/relationships/hyperlink" Target="https://podminky.urs.cz/item/CS_URS_2023_02/HZS2132" TargetMode="External" /><Relationship Id="rId3" Type="http://schemas.openxmlformats.org/officeDocument/2006/relationships/hyperlink" Target="https://podminky.urs.cz/item/CS_URS_2023_02/HZS4111" TargetMode="External" /><Relationship Id="rId4" Type="http://schemas.openxmlformats.org/officeDocument/2006/relationships/hyperlink" Target="https://podminky.urs.cz/item/CS_URS_2023_02/HZS4131" TargetMode="External" /><Relationship Id="rId5" Type="http://schemas.openxmlformats.org/officeDocument/2006/relationships/hyperlink" Target="https://podminky.urs.cz/item/CS_URS_2023_02/HZS4141" TargetMode="External" /><Relationship Id="rId6" Type="http://schemas.openxmlformats.org/officeDocument/2006/relationships/hyperlink" Target="https://podminky.urs.cz/item/CS_URS_2023_02/013244000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RD64023xxx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SSZT PCE 2024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SŽ OŘ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'PS01 - Dodávky UOŽI 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'PS01 - Dodávky UOŽI '!P79</f>
        <v>0</v>
      </c>
      <c r="AV55" s="118">
        <f>'PS01 - Dodávky UOŽI '!J33</f>
        <v>0</v>
      </c>
      <c r="AW55" s="118">
        <f>'PS01 - Dodávky UOŽI '!J34</f>
        <v>0</v>
      </c>
      <c r="AX55" s="118">
        <f>'PS01 - Dodávky UOŽI '!J35</f>
        <v>0</v>
      </c>
      <c r="AY55" s="118">
        <f>'PS01 - Dodávky UOŽI '!J36</f>
        <v>0</v>
      </c>
      <c r="AZ55" s="118">
        <f>'PS01 - Dodávky UOŽI '!F33</f>
        <v>0</v>
      </c>
      <c r="BA55" s="118">
        <f>'PS01 - Dodávky UOŽI '!F34</f>
        <v>0</v>
      </c>
      <c r="BB55" s="118">
        <f>'PS01 - Dodávky UOŽI '!F35</f>
        <v>0</v>
      </c>
      <c r="BC55" s="118">
        <f>'PS01 - Dodávky UOŽI '!F36</f>
        <v>0</v>
      </c>
      <c r="BD55" s="120">
        <f>'PS01 - Dodávky UOŽI 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16.5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'PS02 - Montáže URS'!J30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83</v>
      </c>
      <c r="AR56" s="116"/>
      <c r="AS56" s="117">
        <v>0</v>
      </c>
      <c r="AT56" s="118">
        <f>ROUND(SUM(AV56:AW56),2)</f>
        <v>0</v>
      </c>
      <c r="AU56" s="119">
        <f>'PS02 - Montáže URS'!P86</f>
        <v>0</v>
      </c>
      <c r="AV56" s="118">
        <f>'PS02 - Montáže URS'!J33</f>
        <v>0</v>
      </c>
      <c r="AW56" s="118">
        <f>'PS02 - Montáže URS'!J34</f>
        <v>0</v>
      </c>
      <c r="AX56" s="118">
        <f>'PS02 - Montáže URS'!J35</f>
        <v>0</v>
      </c>
      <c r="AY56" s="118">
        <f>'PS02 - Montáže URS'!J36</f>
        <v>0</v>
      </c>
      <c r="AZ56" s="118">
        <f>'PS02 - Montáže URS'!F33</f>
        <v>0</v>
      </c>
      <c r="BA56" s="118">
        <f>'PS02 - Montáže URS'!F34</f>
        <v>0</v>
      </c>
      <c r="BB56" s="118">
        <f>'PS02 - Montáže URS'!F35</f>
        <v>0</v>
      </c>
      <c r="BC56" s="118">
        <f>'PS02 - Montáže URS'!F36</f>
        <v>0</v>
      </c>
      <c r="BD56" s="120">
        <f>'PS02 - Montáže URS'!F37</f>
        <v>0</v>
      </c>
      <c r="BE56" s="7"/>
      <c r="BT56" s="121" t="s">
        <v>78</v>
      </c>
      <c r="BV56" s="121" t="s">
        <v>72</v>
      </c>
      <c r="BW56" s="121" t="s">
        <v>84</v>
      </c>
      <c r="BX56" s="121" t="s">
        <v>5</v>
      </c>
      <c r="CL56" s="121" t="s">
        <v>19</v>
      </c>
      <c r="CM56" s="121" t="s">
        <v>80</v>
      </c>
    </row>
    <row r="57" s="7" customFormat="1" ht="16.5" customHeight="1">
      <c r="A57" s="109" t="s">
        <v>74</v>
      </c>
      <c r="B57" s="110"/>
      <c r="C57" s="111"/>
      <c r="D57" s="112" t="s">
        <v>85</v>
      </c>
      <c r="E57" s="112"/>
      <c r="F57" s="112"/>
      <c r="G57" s="112"/>
      <c r="H57" s="112"/>
      <c r="I57" s="113"/>
      <c r="J57" s="112" t="s">
        <v>86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'PS03 - Montáže ÚOŽI'!J30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77</v>
      </c>
      <c r="AR57" s="116"/>
      <c r="AS57" s="117">
        <v>0</v>
      </c>
      <c r="AT57" s="118">
        <f>ROUND(SUM(AV57:AW57),2)</f>
        <v>0</v>
      </c>
      <c r="AU57" s="119">
        <f>'PS03 - Montáže ÚOŽI'!P82</f>
        <v>0</v>
      </c>
      <c r="AV57" s="118">
        <f>'PS03 - Montáže ÚOŽI'!J33</f>
        <v>0</v>
      </c>
      <c r="AW57" s="118">
        <f>'PS03 - Montáže ÚOŽI'!J34</f>
        <v>0</v>
      </c>
      <c r="AX57" s="118">
        <f>'PS03 - Montáže ÚOŽI'!J35</f>
        <v>0</v>
      </c>
      <c r="AY57" s="118">
        <f>'PS03 - Montáže ÚOŽI'!J36</f>
        <v>0</v>
      </c>
      <c r="AZ57" s="118">
        <f>'PS03 - Montáže ÚOŽI'!F33</f>
        <v>0</v>
      </c>
      <c r="BA57" s="118">
        <f>'PS03 - Montáže ÚOŽI'!F34</f>
        <v>0</v>
      </c>
      <c r="BB57" s="118">
        <f>'PS03 - Montáže ÚOŽI'!F35</f>
        <v>0</v>
      </c>
      <c r="BC57" s="118">
        <f>'PS03 - Montáže ÚOŽI'!F36</f>
        <v>0</v>
      </c>
      <c r="BD57" s="120">
        <f>'PS03 - Montáže ÚOŽI'!F37</f>
        <v>0</v>
      </c>
      <c r="BE57" s="7"/>
      <c r="BT57" s="121" t="s">
        <v>78</v>
      </c>
      <c r="BV57" s="121" t="s">
        <v>72</v>
      </c>
      <c r="BW57" s="121" t="s">
        <v>87</v>
      </c>
      <c r="BX57" s="121" t="s">
        <v>5</v>
      </c>
      <c r="CL57" s="121" t="s">
        <v>19</v>
      </c>
      <c r="CM57" s="121" t="s">
        <v>80</v>
      </c>
    </row>
    <row r="58" s="7" customFormat="1" ht="16.5" customHeight="1">
      <c r="A58" s="109" t="s">
        <v>74</v>
      </c>
      <c r="B58" s="110"/>
      <c r="C58" s="111"/>
      <c r="D58" s="112" t="s">
        <v>88</v>
      </c>
      <c r="E58" s="112"/>
      <c r="F58" s="112"/>
      <c r="G58" s="112"/>
      <c r="H58" s="112"/>
      <c r="I58" s="113"/>
      <c r="J58" s="112" t="s">
        <v>89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'PS100 - VON'!J30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77</v>
      </c>
      <c r="AR58" s="116"/>
      <c r="AS58" s="122">
        <v>0</v>
      </c>
      <c r="AT58" s="123">
        <f>ROUND(SUM(AV58:AW58),2)</f>
        <v>0</v>
      </c>
      <c r="AU58" s="124">
        <f>'PS100 - VON'!P83</f>
        <v>0</v>
      </c>
      <c r="AV58" s="123">
        <f>'PS100 - VON'!J33</f>
        <v>0</v>
      </c>
      <c r="AW58" s="123">
        <f>'PS100 - VON'!J34</f>
        <v>0</v>
      </c>
      <c r="AX58" s="123">
        <f>'PS100 - VON'!J35</f>
        <v>0</v>
      </c>
      <c r="AY58" s="123">
        <f>'PS100 - VON'!J36</f>
        <v>0</v>
      </c>
      <c r="AZ58" s="123">
        <f>'PS100 - VON'!F33</f>
        <v>0</v>
      </c>
      <c r="BA58" s="123">
        <f>'PS100 - VON'!F34</f>
        <v>0</v>
      </c>
      <c r="BB58" s="123">
        <f>'PS100 - VON'!F35</f>
        <v>0</v>
      </c>
      <c r="BC58" s="123">
        <f>'PS100 - VON'!F36</f>
        <v>0</v>
      </c>
      <c r="BD58" s="125">
        <f>'PS100 - VON'!F37</f>
        <v>0</v>
      </c>
      <c r="BE58" s="7"/>
      <c r="BT58" s="121" t="s">
        <v>78</v>
      </c>
      <c r="BV58" s="121" t="s">
        <v>72</v>
      </c>
      <c r="BW58" s="121" t="s">
        <v>90</v>
      </c>
      <c r="BX58" s="121" t="s">
        <v>5</v>
      </c>
      <c r="CL58" s="121" t="s">
        <v>19</v>
      </c>
      <c r="CM58" s="121" t="s">
        <v>80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E4whPiY0R3s407Z0Npb+ROICzFJiQ57ZTebr2JhfSDn9xq1wwHvWpJCHVdfdn6vqz7sWvy+3/L7tuN9Tc88k4g==" hashValue="gtxss4wnDgZlgdr1KqTWFBdVagckRayJ89WkjhlveezHyNF6lxeihLvW1V0ckPgtQ+9uKc9/CrmCAv3r1trQl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Dodávky UOŽI '!C2" display="/"/>
    <hyperlink ref="A56" location="'PS02 - Montáže URS'!C2" display="/"/>
    <hyperlink ref="A57" location="'PS03 - Montáže ÚOŽI'!C2" display="/"/>
    <hyperlink ref="A58" location="'PS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ROUND((SUM(BE79:BE481)),  2)</f>
        <v>0</v>
      </c>
      <c r="G33" s="36"/>
      <c r="H33" s="36"/>
      <c r="I33" s="146">
        <v>0.20999999999999999</v>
      </c>
      <c r="J33" s="145">
        <f>ROUND(((SUM(BE79:BE481))*I33),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ROUND((SUM(BF79:BF481)),  2)</f>
        <v>0</v>
      </c>
      <c r="G34" s="36"/>
      <c r="H34" s="36"/>
      <c r="I34" s="146">
        <v>0.14999999999999999</v>
      </c>
      <c r="J34" s="145">
        <f>ROUND(((SUM(BF79:BF481))*I34),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ROUND((SUM(BG79:BG481)),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ROUND((SUM(BH79:BH481)),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ROUND((SUM(BI79:BI481)),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94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PS01 - Dodávky UOŽI 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SŽ 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95</v>
      </c>
      <c r="D57" s="160"/>
      <c r="E57" s="160"/>
      <c r="F57" s="160"/>
      <c r="G57" s="160"/>
      <c r="H57" s="160"/>
      <c r="I57" s="160"/>
      <c r="J57" s="161" t="s">
        <v>96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97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98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Údržba, opravy a odstraňování závad u SSZT PCE 2024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92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 xml:space="preserve">PS01 - Dodávky UOŽI 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>SŽ OŘ Hradec Králové</v>
      </c>
      <c r="G73" s="38"/>
      <c r="H73" s="38"/>
      <c r="I73" s="30" t="s">
        <v>23</v>
      </c>
      <c r="J73" s="70" t="str">
        <f>IF(J12="","",J12)</f>
        <v>11. 9. 2023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30" t="s">
        <v>31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29</v>
      </c>
      <c r="D76" s="38"/>
      <c r="E76" s="38"/>
      <c r="F76" s="25" t="str">
        <f>IF(E18="","",E18)</f>
        <v>Vyplň údaj</v>
      </c>
      <c r="G76" s="38"/>
      <c r="H76" s="38"/>
      <c r="I76" s="30" t="s">
        <v>33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63"/>
      <c r="B78" s="164"/>
      <c r="C78" s="165" t="s">
        <v>99</v>
      </c>
      <c r="D78" s="166" t="s">
        <v>55</v>
      </c>
      <c r="E78" s="166" t="s">
        <v>51</v>
      </c>
      <c r="F78" s="166" t="s">
        <v>52</v>
      </c>
      <c r="G78" s="166" t="s">
        <v>100</v>
      </c>
      <c r="H78" s="166" t="s">
        <v>101</v>
      </c>
      <c r="I78" s="166" t="s">
        <v>102</v>
      </c>
      <c r="J78" s="166" t="s">
        <v>96</v>
      </c>
      <c r="K78" s="167" t="s">
        <v>103</v>
      </c>
      <c r="L78" s="168"/>
      <c r="M78" s="90" t="s">
        <v>19</v>
      </c>
      <c r="N78" s="91" t="s">
        <v>40</v>
      </c>
      <c r="O78" s="91" t="s">
        <v>104</v>
      </c>
      <c r="P78" s="91" t="s">
        <v>105</v>
      </c>
      <c r="Q78" s="91" t="s">
        <v>106</v>
      </c>
      <c r="R78" s="91" t="s">
        <v>107</v>
      </c>
      <c r="S78" s="91" t="s">
        <v>108</v>
      </c>
      <c r="T78" s="92" t="s">
        <v>109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</row>
    <row r="79" s="2" customFormat="1" ht="22.8" customHeight="1">
      <c r="A79" s="36"/>
      <c r="B79" s="37"/>
      <c r="C79" s="97" t="s">
        <v>110</v>
      </c>
      <c r="D79" s="38"/>
      <c r="E79" s="38"/>
      <c r="F79" s="38"/>
      <c r="G79" s="38"/>
      <c r="H79" s="38"/>
      <c r="I79" s="38"/>
      <c r="J79" s="169">
        <f>BK79</f>
        <v>0</v>
      </c>
      <c r="K79" s="38"/>
      <c r="L79" s="42"/>
      <c r="M79" s="93"/>
      <c r="N79" s="170"/>
      <c r="O79" s="94"/>
      <c r="P79" s="171">
        <f>SUM(P80:P481)</f>
        <v>0</v>
      </c>
      <c r="Q79" s="94"/>
      <c r="R79" s="171">
        <f>SUM(R80:R481)</f>
        <v>1.79</v>
      </c>
      <c r="S79" s="94"/>
      <c r="T79" s="172">
        <f>SUM(T80:T481)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69</v>
      </c>
      <c r="AU79" s="15" t="s">
        <v>97</v>
      </c>
      <c r="BK79" s="173">
        <f>SUM(BK80:BK481)</f>
        <v>0</v>
      </c>
    </row>
    <row r="80" s="2" customFormat="1" ht="24.15" customHeight="1">
      <c r="A80" s="36"/>
      <c r="B80" s="37"/>
      <c r="C80" s="174" t="s">
        <v>78</v>
      </c>
      <c r="D80" s="174" t="s">
        <v>111</v>
      </c>
      <c r="E80" s="175" t="s">
        <v>112</v>
      </c>
      <c r="F80" s="176" t="s">
        <v>113</v>
      </c>
      <c r="G80" s="177" t="s">
        <v>114</v>
      </c>
      <c r="H80" s="178">
        <v>1</v>
      </c>
      <c r="I80" s="179"/>
      <c r="J80" s="180">
        <f>ROUND(I80*H80,2)</f>
        <v>0</v>
      </c>
      <c r="K80" s="176" t="s">
        <v>19</v>
      </c>
      <c r="L80" s="181"/>
      <c r="M80" s="182" t="s">
        <v>19</v>
      </c>
      <c r="N80" s="183" t="s">
        <v>41</v>
      </c>
      <c r="O80" s="82"/>
      <c r="P80" s="184">
        <f>O80*H80</f>
        <v>0</v>
      </c>
      <c r="Q80" s="184">
        <v>0</v>
      </c>
      <c r="R80" s="184">
        <f>Q80*H80</f>
        <v>0</v>
      </c>
      <c r="S80" s="184">
        <v>0</v>
      </c>
      <c r="T80" s="185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6" t="s">
        <v>80</v>
      </c>
      <c r="AT80" s="186" t="s">
        <v>111</v>
      </c>
      <c r="AU80" s="186" t="s">
        <v>70</v>
      </c>
      <c r="AY80" s="15" t="s">
        <v>115</v>
      </c>
      <c r="BE80" s="187">
        <f>IF(N80="základní",J80,0)</f>
        <v>0</v>
      </c>
      <c r="BF80" s="187">
        <f>IF(N80="snížená",J80,0)</f>
        <v>0</v>
      </c>
      <c r="BG80" s="187">
        <f>IF(N80="zákl. přenesená",J80,0)</f>
        <v>0</v>
      </c>
      <c r="BH80" s="187">
        <f>IF(N80="sníž. přenesená",J80,0)</f>
        <v>0</v>
      </c>
      <c r="BI80" s="187">
        <f>IF(N80="nulová",J80,0)</f>
        <v>0</v>
      </c>
      <c r="BJ80" s="15" t="s">
        <v>78</v>
      </c>
      <c r="BK80" s="187">
        <f>ROUND(I80*H80,2)</f>
        <v>0</v>
      </c>
      <c r="BL80" s="15" t="s">
        <v>78</v>
      </c>
      <c r="BM80" s="186" t="s">
        <v>116</v>
      </c>
    </row>
    <row r="81" s="2" customFormat="1">
      <c r="A81" s="36"/>
      <c r="B81" s="37"/>
      <c r="C81" s="38"/>
      <c r="D81" s="188" t="s">
        <v>117</v>
      </c>
      <c r="E81" s="38"/>
      <c r="F81" s="189" t="s">
        <v>113</v>
      </c>
      <c r="G81" s="38"/>
      <c r="H81" s="38"/>
      <c r="I81" s="190"/>
      <c r="J81" s="38"/>
      <c r="K81" s="38"/>
      <c r="L81" s="42"/>
      <c r="M81" s="191"/>
      <c r="N81" s="192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117</v>
      </c>
      <c r="AU81" s="15" t="s">
        <v>70</v>
      </c>
    </row>
    <row r="82" s="2" customFormat="1" ht="24.15" customHeight="1">
      <c r="A82" s="36"/>
      <c r="B82" s="37"/>
      <c r="C82" s="174" t="s">
        <v>80</v>
      </c>
      <c r="D82" s="174" t="s">
        <v>111</v>
      </c>
      <c r="E82" s="175" t="s">
        <v>118</v>
      </c>
      <c r="F82" s="176" t="s">
        <v>119</v>
      </c>
      <c r="G82" s="177" t="s">
        <v>114</v>
      </c>
      <c r="H82" s="178">
        <v>1</v>
      </c>
      <c r="I82" s="179"/>
      <c r="J82" s="180">
        <f>ROUND(I82*H82,2)</f>
        <v>0</v>
      </c>
      <c r="K82" s="176" t="s">
        <v>19</v>
      </c>
      <c r="L82" s="181"/>
      <c r="M82" s="182" t="s">
        <v>19</v>
      </c>
      <c r="N82" s="183" t="s">
        <v>41</v>
      </c>
      <c r="O82" s="82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80</v>
      </c>
      <c r="AT82" s="186" t="s">
        <v>111</v>
      </c>
      <c r="AU82" s="186" t="s">
        <v>70</v>
      </c>
      <c r="AY82" s="15" t="s">
        <v>115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5" t="s">
        <v>78</v>
      </c>
      <c r="BK82" s="187">
        <f>ROUND(I82*H82,2)</f>
        <v>0</v>
      </c>
      <c r="BL82" s="15" t="s">
        <v>78</v>
      </c>
      <c r="BM82" s="186" t="s">
        <v>120</v>
      </c>
    </row>
    <row r="83" s="2" customFormat="1">
      <c r="A83" s="36"/>
      <c r="B83" s="37"/>
      <c r="C83" s="38"/>
      <c r="D83" s="188" t="s">
        <v>117</v>
      </c>
      <c r="E83" s="38"/>
      <c r="F83" s="189" t="s">
        <v>119</v>
      </c>
      <c r="G83" s="38"/>
      <c r="H83" s="38"/>
      <c r="I83" s="190"/>
      <c r="J83" s="38"/>
      <c r="K83" s="38"/>
      <c r="L83" s="42"/>
      <c r="M83" s="191"/>
      <c r="N83" s="192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117</v>
      </c>
      <c r="AU83" s="15" t="s">
        <v>70</v>
      </c>
    </row>
    <row r="84" s="2" customFormat="1" ht="24.15" customHeight="1">
      <c r="A84" s="36"/>
      <c r="B84" s="37"/>
      <c r="C84" s="174" t="s">
        <v>121</v>
      </c>
      <c r="D84" s="174" t="s">
        <v>111</v>
      </c>
      <c r="E84" s="175" t="s">
        <v>122</v>
      </c>
      <c r="F84" s="176" t="s">
        <v>123</v>
      </c>
      <c r="G84" s="177" t="s">
        <v>114</v>
      </c>
      <c r="H84" s="178">
        <v>1</v>
      </c>
      <c r="I84" s="179"/>
      <c r="J84" s="180">
        <f>ROUND(I84*H84,2)</f>
        <v>0</v>
      </c>
      <c r="K84" s="176" t="s">
        <v>19</v>
      </c>
      <c r="L84" s="181"/>
      <c r="M84" s="182" t="s">
        <v>19</v>
      </c>
      <c r="N84" s="183" t="s">
        <v>41</v>
      </c>
      <c r="O84" s="82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6" t="s">
        <v>80</v>
      </c>
      <c r="AT84" s="186" t="s">
        <v>111</v>
      </c>
      <c r="AU84" s="186" t="s">
        <v>70</v>
      </c>
      <c r="AY84" s="15" t="s">
        <v>115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5" t="s">
        <v>78</v>
      </c>
      <c r="BK84" s="187">
        <f>ROUND(I84*H84,2)</f>
        <v>0</v>
      </c>
      <c r="BL84" s="15" t="s">
        <v>78</v>
      </c>
      <c r="BM84" s="186" t="s">
        <v>124</v>
      </c>
    </row>
    <row r="85" s="2" customFormat="1">
      <c r="A85" s="36"/>
      <c r="B85" s="37"/>
      <c r="C85" s="38"/>
      <c r="D85" s="188" t="s">
        <v>117</v>
      </c>
      <c r="E85" s="38"/>
      <c r="F85" s="189" t="s">
        <v>123</v>
      </c>
      <c r="G85" s="38"/>
      <c r="H85" s="38"/>
      <c r="I85" s="190"/>
      <c r="J85" s="38"/>
      <c r="K85" s="38"/>
      <c r="L85" s="42"/>
      <c r="M85" s="191"/>
      <c r="N85" s="192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70</v>
      </c>
    </row>
    <row r="86" s="2" customFormat="1" ht="24.15" customHeight="1">
      <c r="A86" s="36"/>
      <c r="B86" s="37"/>
      <c r="C86" s="174" t="s">
        <v>125</v>
      </c>
      <c r="D86" s="174" t="s">
        <v>111</v>
      </c>
      <c r="E86" s="175" t="s">
        <v>126</v>
      </c>
      <c r="F86" s="176" t="s">
        <v>127</v>
      </c>
      <c r="G86" s="177" t="s">
        <v>128</v>
      </c>
      <c r="H86" s="178">
        <v>1</v>
      </c>
      <c r="I86" s="179"/>
      <c r="J86" s="180">
        <f>ROUND(I86*H86,2)</f>
        <v>0</v>
      </c>
      <c r="K86" s="176" t="s">
        <v>19</v>
      </c>
      <c r="L86" s="181"/>
      <c r="M86" s="182" t="s">
        <v>19</v>
      </c>
      <c r="N86" s="183" t="s">
        <v>41</v>
      </c>
      <c r="O86" s="82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80</v>
      </c>
      <c r="AT86" s="186" t="s">
        <v>111</v>
      </c>
      <c r="AU86" s="186" t="s">
        <v>70</v>
      </c>
      <c r="AY86" s="15" t="s">
        <v>115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5" t="s">
        <v>78</v>
      </c>
      <c r="BK86" s="187">
        <f>ROUND(I86*H86,2)</f>
        <v>0</v>
      </c>
      <c r="BL86" s="15" t="s">
        <v>78</v>
      </c>
      <c r="BM86" s="186" t="s">
        <v>129</v>
      </c>
    </row>
    <row r="87" s="2" customFormat="1">
      <c r="A87" s="36"/>
      <c r="B87" s="37"/>
      <c r="C87" s="38"/>
      <c r="D87" s="188" t="s">
        <v>117</v>
      </c>
      <c r="E87" s="38"/>
      <c r="F87" s="189" t="s">
        <v>127</v>
      </c>
      <c r="G87" s="38"/>
      <c r="H87" s="38"/>
      <c r="I87" s="190"/>
      <c r="J87" s="38"/>
      <c r="K87" s="38"/>
      <c r="L87" s="42"/>
      <c r="M87" s="191"/>
      <c r="N87" s="19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117</v>
      </c>
      <c r="AU87" s="15" t="s">
        <v>70</v>
      </c>
    </row>
    <row r="88" s="2" customFormat="1">
      <c r="A88" s="36"/>
      <c r="B88" s="37"/>
      <c r="C88" s="174" t="s">
        <v>130</v>
      </c>
      <c r="D88" s="174" t="s">
        <v>111</v>
      </c>
      <c r="E88" s="175" t="s">
        <v>131</v>
      </c>
      <c r="F88" s="176" t="s">
        <v>132</v>
      </c>
      <c r="G88" s="177" t="s">
        <v>128</v>
      </c>
      <c r="H88" s="178">
        <v>1</v>
      </c>
      <c r="I88" s="179"/>
      <c r="J88" s="180">
        <f>ROUND(I88*H88,2)</f>
        <v>0</v>
      </c>
      <c r="K88" s="176" t="s">
        <v>19</v>
      </c>
      <c r="L88" s="181"/>
      <c r="M88" s="182" t="s">
        <v>19</v>
      </c>
      <c r="N88" s="183" t="s">
        <v>41</v>
      </c>
      <c r="O88" s="82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80</v>
      </c>
      <c r="AT88" s="186" t="s">
        <v>111</v>
      </c>
      <c r="AU88" s="186" t="s">
        <v>70</v>
      </c>
      <c r="AY88" s="15" t="s">
        <v>115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5" t="s">
        <v>78</v>
      </c>
      <c r="BK88" s="187">
        <f>ROUND(I88*H88,2)</f>
        <v>0</v>
      </c>
      <c r="BL88" s="15" t="s">
        <v>78</v>
      </c>
      <c r="BM88" s="186" t="s">
        <v>133</v>
      </c>
    </row>
    <row r="89" s="2" customFormat="1">
      <c r="A89" s="36"/>
      <c r="B89" s="37"/>
      <c r="C89" s="38"/>
      <c r="D89" s="188" t="s">
        <v>117</v>
      </c>
      <c r="E89" s="38"/>
      <c r="F89" s="189" t="s">
        <v>132</v>
      </c>
      <c r="G89" s="38"/>
      <c r="H89" s="38"/>
      <c r="I89" s="190"/>
      <c r="J89" s="38"/>
      <c r="K89" s="38"/>
      <c r="L89" s="42"/>
      <c r="M89" s="191"/>
      <c r="N89" s="19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117</v>
      </c>
      <c r="AU89" s="15" t="s">
        <v>70</v>
      </c>
    </row>
    <row r="90" s="2" customFormat="1" ht="24.15" customHeight="1">
      <c r="A90" s="36"/>
      <c r="B90" s="37"/>
      <c r="C90" s="174" t="s">
        <v>134</v>
      </c>
      <c r="D90" s="174" t="s">
        <v>111</v>
      </c>
      <c r="E90" s="175" t="s">
        <v>135</v>
      </c>
      <c r="F90" s="176" t="s">
        <v>136</v>
      </c>
      <c r="G90" s="177" t="s">
        <v>114</v>
      </c>
      <c r="H90" s="178">
        <v>1</v>
      </c>
      <c r="I90" s="179"/>
      <c r="J90" s="180">
        <f>ROUND(I90*H90,2)</f>
        <v>0</v>
      </c>
      <c r="K90" s="176" t="s">
        <v>19</v>
      </c>
      <c r="L90" s="181"/>
      <c r="M90" s="182" t="s">
        <v>19</v>
      </c>
      <c r="N90" s="183" t="s">
        <v>41</v>
      </c>
      <c r="O90" s="82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80</v>
      </c>
      <c r="AT90" s="186" t="s">
        <v>111</v>
      </c>
      <c r="AU90" s="186" t="s">
        <v>70</v>
      </c>
      <c r="AY90" s="15" t="s">
        <v>115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5" t="s">
        <v>78</v>
      </c>
      <c r="BK90" s="187">
        <f>ROUND(I90*H90,2)</f>
        <v>0</v>
      </c>
      <c r="BL90" s="15" t="s">
        <v>78</v>
      </c>
      <c r="BM90" s="186" t="s">
        <v>137</v>
      </c>
    </row>
    <row r="91" s="2" customFormat="1">
      <c r="A91" s="36"/>
      <c r="B91" s="37"/>
      <c r="C91" s="38"/>
      <c r="D91" s="188" t="s">
        <v>117</v>
      </c>
      <c r="E91" s="38"/>
      <c r="F91" s="189" t="s">
        <v>136</v>
      </c>
      <c r="G91" s="38"/>
      <c r="H91" s="38"/>
      <c r="I91" s="190"/>
      <c r="J91" s="38"/>
      <c r="K91" s="38"/>
      <c r="L91" s="42"/>
      <c r="M91" s="191"/>
      <c r="N91" s="19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70</v>
      </c>
    </row>
    <row r="92" s="2" customFormat="1" ht="16.5" customHeight="1">
      <c r="A92" s="36"/>
      <c r="B92" s="37"/>
      <c r="C92" s="174" t="s">
        <v>138</v>
      </c>
      <c r="D92" s="174" t="s">
        <v>111</v>
      </c>
      <c r="E92" s="175" t="s">
        <v>139</v>
      </c>
      <c r="F92" s="176" t="s">
        <v>140</v>
      </c>
      <c r="G92" s="177" t="s">
        <v>114</v>
      </c>
      <c r="H92" s="178">
        <v>1</v>
      </c>
      <c r="I92" s="179"/>
      <c r="J92" s="180">
        <f>ROUND(I92*H92,2)</f>
        <v>0</v>
      </c>
      <c r="K92" s="176" t="s">
        <v>19</v>
      </c>
      <c r="L92" s="181"/>
      <c r="M92" s="182" t="s">
        <v>19</v>
      </c>
      <c r="N92" s="183" t="s">
        <v>41</v>
      </c>
      <c r="O92" s="82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80</v>
      </c>
      <c r="AT92" s="186" t="s">
        <v>111</v>
      </c>
      <c r="AU92" s="186" t="s">
        <v>70</v>
      </c>
      <c r="AY92" s="15" t="s">
        <v>115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5" t="s">
        <v>78</v>
      </c>
      <c r="BK92" s="187">
        <f>ROUND(I92*H92,2)</f>
        <v>0</v>
      </c>
      <c r="BL92" s="15" t="s">
        <v>78</v>
      </c>
      <c r="BM92" s="186" t="s">
        <v>141</v>
      </c>
    </row>
    <row r="93" s="2" customFormat="1">
      <c r="A93" s="36"/>
      <c r="B93" s="37"/>
      <c r="C93" s="38"/>
      <c r="D93" s="188" t="s">
        <v>117</v>
      </c>
      <c r="E93" s="38"/>
      <c r="F93" s="189" t="s">
        <v>140</v>
      </c>
      <c r="G93" s="38"/>
      <c r="H93" s="38"/>
      <c r="I93" s="190"/>
      <c r="J93" s="38"/>
      <c r="K93" s="38"/>
      <c r="L93" s="42"/>
      <c r="M93" s="191"/>
      <c r="N93" s="19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117</v>
      </c>
      <c r="AU93" s="15" t="s">
        <v>70</v>
      </c>
    </row>
    <row r="94" s="2" customFormat="1" ht="24.15" customHeight="1">
      <c r="A94" s="36"/>
      <c r="B94" s="37"/>
      <c r="C94" s="174" t="s">
        <v>142</v>
      </c>
      <c r="D94" s="174" t="s">
        <v>111</v>
      </c>
      <c r="E94" s="175" t="s">
        <v>143</v>
      </c>
      <c r="F94" s="176" t="s">
        <v>144</v>
      </c>
      <c r="G94" s="177" t="s">
        <v>114</v>
      </c>
      <c r="H94" s="178">
        <v>1</v>
      </c>
      <c r="I94" s="179"/>
      <c r="J94" s="180">
        <f>ROUND(I94*H94,2)</f>
        <v>0</v>
      </c>
      <c r="K94" s="176" t="s">
        <v>19</v>
      </c>
      <c r="L94" s="181"/>
      <c r="M94" s="182" t="s">
        <v>19</v>
      </c>
      <c r="N94" s="183" t="s">
        <v>41</v>
      </c>
      <c r="O94" s="82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80</v>
      </c>
      <c r="AT94" s="186" t="s">
        <v>111</v>
      </c>
      <c r="AU94" s="186" t="s">
        <v>70</v>
      </c>
      <c r="AY94" s="15" t="s">
        <v>115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5" t="s">
        <v>78</v>
      </c>
      <c r="BK94" s="187">
        <f>ROUND(I94*H94,2)</f>
        <v>0</v>
      </c>
      <c r="BL94" s="15" t="s">
        <v>78</v>
      </c>
      <c r="BM94" s="186" t="s">
        <v>145</v>
      </c>
    </row>
    <row r="95" s="2" customFormat="1">
      <c r="A95" s="36"/>
      <c r="B95" s="37"/>
      <c r="C95" s="38"/>
      <c r="D95" s="188" t="s">
        <v>117</v>
      </c>
      <c r="E95" s="38"/>
      <c r="F95" s="189" t="s">
        <v>144</v>
      </c>
      <c r="G95" s="38"/>
      <c r="H95" s="38"/>
      <c r="I95" s="190"/>
      <c r="J95" s="38"/>
      <c r="K95" s="38"/>
      <c r="L95" s="42"/>
      <c r="M95" s="191"/>
      <c r="N95" s="19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117</v>
      </c>
      <c r="AU95" s="15" t="s">
        <v>70</v>
      </c>
    </row>
    <row r="96" s="2" customFormat="1" ht="21.75" customHeight="1">
      <c r="A96" s="36"/>
      <c r="B96" s="37"/>
      <c r="C96" s="174" t="s">
        <v>146</v>
      </c>
      <c r="D96" s="174" t="s">
        <v>111</v>
      </c>
      <c r="E96" s="175" t="s">
        <v>147</v>
      </c>
      <c r="F96" s="176" t="s">
        <v>148</v>
      </c>
      <c r="G96" s="177" t="s">
        <v>114</v>
      </c>
      <c r="H96" s="178">
        <v>1</v>
      </c>
      <c r="I96" s="179"/>
      <c r="J96" s="180">
        <f>ROUND(I96*H96,2)</f>
        <v>0</v>
      </c>
      <c r="K96" s="176" t="s">
        <v>19</v>
      </c>
      <c r="L96" s="181"/>
      <c r="M96" s="182" t="s">
        <v>19</v>
      </c>
      <c r="N96" s="183" t="s">
        <v>41</v>
      </c>
      <c r="O96" s="82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80</v>
      </c>
      <c r="AT96" s="186" t="s">
        <v>111</v>
      </c>
      <c r="AU96" s="186" t="s">
        <v>70</v>
      </c>
      <c r="AY96" s="15" t="s">
        <v>115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5" t="s">
        <v>78</v>
      </c>
      <c r="BK96" s="187">
        <f>ROUND(I96*H96,2)</f>
        <v>0</v>
      </c>
      <c r="BL96" s="15" t="s">
        <v>78</v>
      </c>
      <c r="BM96" s="186" t="s">
        <v>149</v>
      </c>
    </row>
    <row r="97" s="2" customFormat="1">
      <c r="A97" s="36"/>
      <c r="B97" s="37"/>
      <c r="C97" s="38"/>
      <c r="D97" s="188" t="s">
        <v>117</v>
      </c>
      <c r="E97" s="38"/>
      <c r="F97" s="189" t="s">
        <v>148</v>
      </c>
      <c r="G97" s="38"/>
      <c r="H97" s="38"/>
      <c r="I97" s="190"/>
      <c r="J97" s="38"/>
      <c r="K97" s="38"/>
      <c r="L97" s="42"/>
      <c r="M97" s="191"/>
      <c r="N97" s="19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70</v>
      </c>
    </row>
    <row r="98" s="2" customFormat="1" ht="21.75" customHeight="1">
      <c r="A98" s="36"/>
      <c r="B98" s="37"/>
      <c r="C98" s="174" t="s">
        <v>150</v>
      </c>
      <c r="D98" s="174" t="s">
        <v>111</v>
      </c>
      <c r="E98" s="175" t="s">
        <v>151</v>
      </c>
      <c r="F98" s="176" t="s">
        <v>152</v>
      </c>
      <c r="G98" s="177" t="s">
        <v>114</v>
      </c>
      <c r="H98" s="178">
        <v>1</v>
      </c>
      <c r="I98" s="179"/>
      <c r="J98" s="180">
        <f>ROUND(I98*H98,2)</f>
        <v>0</v>
      </c>
      <c r="K98" s="176" t="s">
        <v>19</v>
      </c>
      <c r="L98" s="181"/>
      <c r="M98" s="182" t="s">
        <v>19</v>
      </c>
      <c r="N98" s="183" t="s">
        <v>41</v>
      </c>
      <c r="O98" s="82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80</v>
      </c>
      <c r="AT98" s="186" t="s">
        <v>111</v>
      </c>
      <c r="AU98" s="186" t="s">
        <v>70</v>
      </c>
      <c r="AY98" s="15" t="s">
        <v>115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78</v>
      </c>
      <c r="BK98" s="187">
        <f>ROUND(I98*H98,2)</f>
        <v>0</v>
      </c>
      <c r="BL98" s="15" t="s">
        <v>78</v>
      </c>
      <c r="BM98" s="186" t="s">
        <v>153</v>
      </c>
    </row>
    <row r="99" s="2" customFormat="1">
      <c r="A99" s="36"/>
      <c r="B99" s="37"/>
      <c r="C99" s="38"/>
      <c r="D99" s="188" t="s">
        <v>117</v>
      </c>
      <c r="E99" s="38"/>
      <c r="F99" s="189" t="s">
        <v>152</v>
      </c>
      <c r="G99" s="38"/>
      <c r="H99" s="38"/>
      <c r="I99" s="190"/>
      <c r="J99" s="38"/>
      <c r="K99" s="38"/>
      <c r="L99" s="42"/>
      <c r="M99" s="191"/>
      <c r="N99" s="19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117</v>
      </c>
      <c r="AU99" s="15" t="s">
        <v>70</v>
      </c>
    </row>
    <row r="100" s="2" customFormat="1" ht="21.75" customHeight="1">
      <c r="A100" s="36"/>
      <c r="B100" s="37"/>
      <c r="C100" s="174" t="s">
        <v>154</v>
      </c>
      <c r="D100" s="174" t="s">
        <v>111</v>
      </c>
      <c r="E100" s="175" t="s">
        <v>155</v>
      </c>
      <c r="F100" s="176" t="s">
        <v>156</v>
      </c>
      <c r="G100" s="177" t="s">
        <v>114</v>
      </c>
      <c r="H100" s="178">
        <v>1</v>
      </c>
      <c r="I100" s="179"/>
      <c r="J100" s="180">
        <f>ROUND(I100*H100,2)</f>
        <v>0</v>
      </c>
      <c r="K100" s="176" t="s">
        <v>19</v>
      </c>
      <c r="L100" s="181"/>
      <c r="M100" s="182" t="s">
        <v>19</v>
      </c>
      <c r="N100" s="183" t="s">
        <v>41</v>
      </c>
      <c r="O100" s="82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80</v>
      </c>
      <c r="AT100" s="186" t="s">
        <v>111</v>
      </c>
      <c r="AU100" s="186" t="s">
        <v>70</v>
      </c>
      <c r="AY100" s="15" t="s">
        <v>115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5" t="s">
        <v>78</v>
      </c>
      <c r="BK100" s="187">
        <f>ROUND(I100*H100,2)</f>
        <v>0</v>
      </c>
      <c r="BL100" s="15" t="s">
        <v>78</v>
      </c>
      <c r="BM100" s="186" t="s">
        <v>157</v>
      </c>
    </row>
    <row r="101" s="2" customFormat="1">
      <c r="A101" s="36"/>
      <c r="B101" s="37"/>
      <c r="C101" s="38"/>
      <c r="D101" s="188" t="s">
        <v>117</v>
      </c>
      <c r="E101" s="38"/>
      <c r="F101" s="189" t="s">
        <v>156</v>
      </c>
      <c r="G101" s="38"/>
      <c r="H101" s="38"/>
      <c r="I101" s="190"/>
      <c r="J101" s="38"/>
      <c r="K101" s="38"/>
      <c r="L101" s="42"/>
      <c r="M101" s="191"/>
      <c r="N101" s="192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117</v>
      </c>
      <c r="AU101" s="15" t="s">
        <v>70</v>
      </c>
    </row>
    <row r="102" s="2" customFormat="1" ht="16.5" customHeight="1">
      <c r="A102" s="36"/>
      <c r="B102" s="37"/>
      <c r="C102" s="174" t="s">
        <v>158</v>
      </c>
      <c r="D102" s="174" t="s">
        <v>111</v>
      </c>
      <c r="E102" s="175" t="s">
        <v>159</v>
      </c>
      <c r="F102" s="176" t="s">
        <v>160</v>
      </c>
      <c r="G102" s="177" t="s">
        <v>114</v>
      </c>
      <c r="H102" s="178">
        <v>1</v>
      </c>
      <c r="I102" s="179"/>
      <c r="J102" s="180">
        <f>ROUND(I102*H102,2)</f>
        <v>0</v>
      </c>
      <c r="K102" s="176" t="s">
        <v>19</v>
      </c>
      <c r="L102" s="181"/>
      <c r="M102" s="182" t="s">
        <v>19</v>
      </c>
      <c r="N102" s="183" t="s">
        <v>41</v>
      </c>
      <c r="O102" s="82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80</v>
      </c>
      <c r="AT102" s="186" t="s">
        <v>111</v>
      </c>
      <c r="AU102" s="186" t="s">
        <v>70</v>
      </c>
      <c r="AY102" s="15" t="s">
        <v>115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5" t="s">
        <v>78</v>
      </c>
      <c r="BK102" s="187">
        <f>ROUND(I102*H102,2)</f>
        <v>0</v>
      </c>
      <c r="BL102" s="15" t="s">
        <v>78</v>
      </c>
      <c r="BM102" s="186" t="s">
        <v>161</v>
      </c>
    </row>
    <row r="103" s="2" customFormat="1">
      <c r="A103" s="36"/>
      <c r="B103" s="37"/>
      <c r="C103" s="38"/>
      <c r="D103" s="188" t="s">
        <v>117</v>
      </c>
      <c r="E103" s="38"/>
      <c r="F103" s="189" t="s">
        <v>160</v>
      </c>
      <c r="G103" s="38"/>
      <c r="H103" s="38"/>
      <c r="I103" s="190"/>
      <c r="J103" s="38"/>
      <c r="K103" s="38"/>
      <c r="L103" s="42"/>
      <c r="M103" s="191"/>
      <c r="N103" s="19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70</v>
      </c>
    </row>
    <row r="104" s="2" customFormat="1" ht="16.5" customHeight="1">
      <c r="A104" s="36"/>
      <c r="B104" s="37"/>
      <c r="C104" s="174" t="s">
        <v>162</v>
      </c>
      <c r="D104" s="174" t="s">
        <v>111</v>
      </c>
      <c r="E104" s="175" t="s">
        <v>163</v>
      </c>
      <c r="F104" s="176" t="s">
        <v>164</v>
      </c>
      <c r="G104" s="177" t="s">
        <v>114</v>
      </c>
      <c r="H104" s="178">
        <v>1</v>
      </c>
      <c r="I104" s="179"/>
      <c r="J104" s="180">
        <f>ROUND(I104*H104,2)</f>
        <v>0</v>
      </c>
      <c r="K104" s="176" t="s">
        <v>19</v>
      </c>
      <c r="L104" s="181"/>
      <c r="M104" s="182" t="s">
        <v>19</v>
      </c>
      <c r="N104" s="183" t="s">
        <v>41</v>
      </c>
      <c r="O104" s="8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80</v>
      </c>
      <c r="AT104" s="186" t="s">
        <v>111</v>
      </c>
      <c r="AU104" s="186" t="s">
        <v>70</v>
      </c>
      <c r="AY104" s="15" t="s">
        <v>115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5" t="s">
        <v>78</v>
      </c>
      <c r="BK104" s="187">
        <f>ROUND(I104*H104,2)</f>
        <v>0</v>
      </c>
      <c r="BL104" s="15" t="s">
        <v>78</v>
      </c>
      <c r="BM104" s="186" t="s">
        <v>165</v>
      </c>
    </row>
    <row r="105" s="2" customFormat="1">
      <c r="A105" s="36"/>
      <c r="B105" s="37"/>
      <c r="C105" s="38"/>
      <c r="D105" s="188" t="s">
        <v>117</v>
      </c>
      <c r="E105" s="38"/>
      <c r="F105" s="189" t="s">
        <v>164</v>
      </c>
      <c r="G105" s="38"/>
      <c r="H105" s="38"/>
      <c r="I105" s="190"/>
      <c r="J105" s="38"/>
      <c r="K105" s="38"/>
      <c r="L105" s="42"/>
      <c r="M105" s="191"/>
      <c r="N105" s="19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70</v>
      </c>
    </row>
    <row r="106" s="2" customFormat="1" ht="16.5" customHeight="1">
      <c r="A106" s="36"/>
      <c r="B106" s="37"/>
      <c r="C106" s="174" t="s">
        <v>166</v>
      </c>
      <c r="D106" s="174" t="s">
        <v>111</v>
      </c>
      <c r="E106" s="175" t="s">
        <v>167</v>
      </c>
      <c r="F106" s="176" t="s">
        <v>168</v>
      </c>
      <c r="G106" s="177" t="s">
        <v>114</v>
      </c>
      <c r="H106" s="178">
        <v>1</v>
      </c>
      <c r="I106" s="179"/>
      <c r="J106" s="180">
        <f>ROUND(I106*H106,2)</f>
        <v>0</v>
      </c>
      <c r="K106" s="176" t="s">
        <v>19</v>
      </c>
      <c r="L106" s="181"/>
      <c r="M106" s="182" t="s">
        <v>19</v>
      </c>
      <c r="N106" s="183" t="s">
        <v>41</v>
      </c>
      <c r="O106" s="82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80</v>
      </c>
      <c r="AT106" s="186" t="s">
        <v>111</v>
      </c>
      <c r="AU106" s="186" t="s">
        <v>70</v>
      </c>
      <c r="AY106" s="15" t="s">
        <v>115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5" t="s">
        <v>78</v>
      </c>
      <c r="BK106" s="187">
        <f>ROUND(I106*H106,2)</f>
        <v>0</v>
      </c>
      <c r="BL106" s="15" t="s">
        <v>78</v>
      </c>
      <c r="BM106" s="186" t="s">
        <v>169</v>
      </c>
    </row>
    <row r="107" s="2" customFormat="1">
      <c r="A107" s="36"/>
      <c r="B107" s="37"/>
      <c r="C107" s="38"/>
      <c r="D107" s="188" t="s">
        <v>117</v>
      </c>
      <c r="E107" s="38"/>
      <c r="F107" s="189" t="s">
        <v>168</v>
      </c>
      <c r="G107" s="38"/>
      <c r="H107" s="38"/>
      <c r="I107" s="190"/>
      <c r="J107" s="38"/>
      <c r="K107" s="38"/>
      <c r="L107" s="42"/>
      <c r="M107" s="191"/>
      <c r="N107" s="19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117</v>
      </c>
      <c r="AU107" s="15" t="s">
        <v>70</v>
      </c>
    </row>
    <row r="108" s="2" customFormat="1" ht="16.5" customHeight="1">
      <c r="A108" s="36"/>
      <c r="B108" s="37"/>
      <c r="C108" s="174" t="s">
        <v>8</v>
      </c>
      <c r="D108" s="174" t="s">
        <v>111</v>
      </c>
      <c r="E108" s="175" t="s">
        <v>170</v>
      </c>
      <c r="F108" s="176" t="s">
        <v>171</v>
      </c>
      <c r="G108" s="177" t="s">
        <v>114</v>
      </c>
      <c r="H108" s="178">
        <v>1</v>
      </c>
      <c r="I108" s="179"/>
      <c r="J108" s="180">
        <f>ROUND(I108*H108,2)</f>
        <v>0</v>
      </c>
      <c r="K108" s="176" t="s">
        <v>19</v>
      </c>
      <c r="L108" s="181"/>
      <c r="M108" s="182" t="s">
        <v>19</v>
      </c>
      <c r="N108" s="183" t="s">
        <v>41</v>
      </c>
      <c r="O108" s="82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80</v>
      </c>
      <c r="AT108" s="186" t="s">
        <v>111</v>
      </c>
      <c r="AU108" s="186" t="s">
        <v>70</v>
      </c>
      <c r="AY108" s="15" t="s">
        <v>115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5" t="s">
        <v>78</v>
      </c>
      <c r="BK108" s="187">
        <f>ROUND(I108*H108,2)</f>
        <v>0</v>
      </c>
      <c r="BL108" s="15" t="s">
        <v>78</v>
      </c>
      <c r="BM108" s="186" t="s">
        <v>172</v>
      </c>
    </row>
    <row r="109" s="2" customFormat="1">
      <c r="A109" s="36"/>
      <c r="B109" s="37"/>
      <c r="C109" s="38"/>
      <c r="D109" s="188" t="s">
        <v>117</v>
      </c>
      <c r="E109" s="38"/>
      <c r="F109" s="189" t="s">
        <v>171</v>
      </c>
      <c r="G109" s="38"/>
      <c r="H109" s="38"/>
      <c r="I109" s="190"/>
      <c r="J109" s="38"/>
      <c r="K109" s="38"/>
      <c r="L109" s="42"/>
      <c r="M109" s="191"/>
      <c r="N109" s="19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117</v>
      </c>
      <c r="AU109" s="15" t="s">
        <v>70</v>
      </c>
    </row>
    <row r="110" s="2" customFormat="1" ht="16.5" customHeight="1">
      <c r="A110" s="36"/>
      <c r="B110" s="37"/>
      <c r="C110" s="174" t="s">
        <v>173</v>
      </c>
      <c r="D110" s="174" t="s">
        <v>111</v>
      </c>
      <c r="E110" s="175" t="s">
        <v>174</v>
      </c>
      <c r="F110" s="176" t="s">
        <v>175</v>
      </c>
      <c r="G110" s="177" t="s">
        <v>114</v>
      </c>
      <c r="H110" s="178">
        <v>1</v>
      </c>
      <c r="I110" s="179"/>
      <c r="J110" s="180">
        <f>ROUND(I110*H110,2)</f>
        <v>0</v>
      </c>
      <c r="K110" s="176" t="s">
        <v>19</v>
      </c>
      <c r="L110" s="181"/>
      <c r="M110" s="182" t="s">
        <v>19</v>
      </c>
      <c r="N110" s="183" t="s">
        <v>41</v>
      </c>
      <c r="O110" s="82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80</v>
      </c>
      <c r="AT110" s="186" t="s">
        <v>111</v>
      </c>
      <c r="AU110" s="186" t="s">
        <v>70</v>
      </c>
      <c r="AY110" s="15" t="s">
        <v>115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78</v>
      </c>
      <c r="BK110" s="187">
        <f>ROUND(I110*H110,2)</f>
        <v>0</v>
      </c>
      <c r="BL110" s="15" t="s">
        <v>78</v>
      </c>
      <c r="BM110" s="186" t="s">
        <v>176</v>
      </c>
    </row>
    <row r="111" s="2" customFormat="1">
      <c r="A111" s="36"/>
      <c r="B111" s="37"/>
      <c r="C111" s="38"/>
      <c r="D111" s="188" t="s">
        <v>117</v>
      </c>
      <c r="E111" s="38"/>
      <c r="F111" s="189" t="s">
        <v>175</v>
      </c>
      <c r="G111" s="38"/>
      <c r="H111" s="38"/>
      <c r="I111" s="190"/>
      <c r="J111" s="38"/>
      <c r="K111" s="38"/>
      <c r="L111" s="42"/>
      <c r="M111" s="191"/>
      <c r="N111" s="19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117</v>
      </c>
      <c r="AU111" s="15" t="s">
        <v>70</v>
      </c>
    </row>
    <row r="112" s="2" customFormat="1" ht="16.5" customHeight="1">
      <c r="A112" s="36"/>
      <c r="B112" s="37"/>
      <c r="C112" s="174" t="s">
        <v>177</v>
      </c>
      <c r="D112" s="174" t="s">
        <v>111</v>
      </c>
      <c r="E112" s="175" t="s">
        <v>178</v>
      </c>
      <c r="F112" s="176" t="s">
        <v>179</v>
      </c>
      <c r="G112" s="177" t="s">
        <v>114</v>
      </c>
      <c r="H112" s="178">
        <v>1</v>
      </c>
      <c r="I112" s="179"/>
      <c r="J112" s="180">
        <f>ROUND(I112*H112,2)</f>
        <v>0</v>
      </c>
      <c r="K112" s="176" t="s">
        <v>19</v>
      </c>
      <c r="L112" s="181"/>
      <c r="M112" s="182" t="s">
        <v>19</v>
      </c>
      <c r="N112" s="183" t="s">
        <v>41</v>
      </c>
      <c r="O112" s="82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80</v>
      </c>
      <c r="AT112" s="186" t="s">
        <v>111</v>
      </c>
      <c r="AU112" s="186" t="s">
        <v>70</v>
      </c>
      <c r="AY112" s="15" t="s">
        <v>115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78</v>
      </c>
      <c r="BK112" s="187">
        <f>ROUND(I112*H112,2)</f>
        <v>0</v>
      </c>
      <c r="BL112" s="15" t="s">
        <v>78</v>
      </c>
      <c r="BM112" s="186" t="s">
        <v>180</v>
      </c>
    </row>
    <row r="113" s="2" customFormat="1">
      <c r="A113" s="36"/>
      <c r="B113" s="37"/>
      <c r="C113" s="38"/>
      <c r="D113" s="188" t="s">
        <v>117</v>
      </c>
      <c r="E113" s="38"/>
      <c r="F113" s="189" t="s">
        <v>179</v>
      </c>
      <c r="G113" s="38"/>
      <c r="H113" s="38"/>
      <c r="I113" s="190"/>
      <c r="J113" s="38"/>
      <c r="K113" s="38"/>
      <c r="L113" s="42"/>
      <c r="M113" s="191"/>
      <c r="N113" s="19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117</v>
      </c>
      <c r="AU113" s="15" t="s">
        <v>70</v>
      </c>
    </row>
    <row r="114" s="2" customFormat="1" ht="16.5" customHeight="1">
      <c r="A114" s="36"/>
      <c r="B114" s="37"/>
      <c r="C114" s="174" t="s">
        <v>181</v>
      </c>
      <c r="D114" s="174" t="s">
        <v>111</v>
      </c>
      <c r="E114" s="175" t="s">
        <v>182</v>
      </c>
      <c r="F114" s="176" t="s">
        <v>183</v>
      </c>
      <c r="G114" s="177" t="s">
        <v>114</v>
      </c>
      <c r="H114" s="178">
        <v>1</v>
      </c>
      <c r="I114" s="179"/>
      <c r="J114" s="180">
        <f>ROUND(I114*H114,2)</f>
        <v>0</v>
      </c>
      <c r="K114" s="176" t="s">
        <v>19</v>
      </c>
      <c r="L114" s="181"/>
      <c r="M114" s="182" t="s">
        <v>19</v>
      </c>
      <c r="N114" s="183" t="s">
        <v>41</v>
      </c>
      <c r="O114" s="8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142</v>
      </c>
      <c r="AT114" s="186" t="s">
        <v>111</v>
      </c>
      <c r="AU114" s="186" t="s">
        <v>70</v>
      </c>
      <c r="AY114" s="15" t="s">
        <v>115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5" t="s">
        <v>78</v>
      </c>
      <c r="BK114" s="187">
        <f>ROUND(I114*H114,2)</f>
        <v>0</v>
      </c>
      <c r="BL114" s="15" t="s">
        <v>125</v>
      </c>
      <c r="BM114" s="186" t="s">
        <v>184</v>
      </c>
    </row>
    <row r="115" s="2" customFormat="1">
      <c r="A115" s="36"/>
      <c r="B115" s="37"/>
      <c r="C115" s="38"/>
      <c r="D115" s="188" t="s">
        <v>117</v>
      </c>
      <c r="E115" s="38"/>
      <c r="F115" s="189" t="s">
        <v>183</v>
      </c>
      <c r="G115" s="38"/>
      <c r="H115" s="38"/>
      <c r="I115" s="190"/>
      <c r="J115" s="38"/>
      <c r="K115" s="38"/>
      <c r="L115" s="42"/>
      <c r="M115" s="191"/>
      <c r="N115" s="19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117</v>
      </c>
      <c r="AU115" s="15" t="s">
        <v>70</v>
      </c>
    </row>
    <row r="116" s="2" customFormat="1" ht="16.5" customHeight="1">
      <c r="A116" s="36"/>
      <c r="B116" s="37"/>
      <c r="C116" s="174" t="s">
        <v>185</v>
      </c>
      <c r="D116" s="174" t="s">
        <v>111</v>
      </c>
      <c r="E116" s="175" t="s">
        <v>186</v>
      </c>
      <c r="F116" s="176" t="s">
        <v>187</v>
      </c>
      <c r="G116" s="177" t="s">
        <v>188</v>
      </c>
      <c r="H116" s="178">
        <v>3</v>
      </c>
      <c r="I116" s="179"/>
      <c r="J116" s="180">
        <f>ROUND(I116*H116,2)</f>
        <v>0</v>
      </c>
      <c r="K116" s="176" t="s">
        <v>19</v>
      </c>
      <c r="L116" s="181"/>
      <c r="M116" s="182" t="s">
        <v>19</v>
      </c>
      <c r="N116" s="183" t="s">
        <v>41</v>
      </c>
      <c r="O116" s="82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80</v>
      </c>
      <c r="AT116" s="186" t="s">
        <v>111</v>
      </c>
      <c r="AU116" s="186" t="s">
        <v>70</v>
      </c>
      <c r="AY116" s="15" t="s">
        <v>115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5" t="s">
        <v>78</v>
      </c>
      <c r="BK116" s="187">
        <f>ROUND(I116*H116,2)</f>
        <v>0</v>
      </c>
      <c r="BL116" s="15" t="s">
        <v>78</v>
      </c>
      <c r="BM116" s="186" t="s">
        <v>189</v>
      </c>
    </row>
    <row r="117" s="2" customFormat="1">
      <c r="A117" s="36"/>
      <c r="B117" s="37"/>
      <c r="C117" s="38"/>
      <c r="D117" s="188" t="s">
        <v>117</v>
      </c>
      <c r="E117" s="38"/>
      <c r="F117" s="189" t="s">
        <v>187</v>
      </c>
      <c r="G117" s="38"/>
      <c r="H117" s="38"/>
      <c r="I117" s="190"/>
      <c r="J117" s="38"/>
      <c r="K117" s="38"/>
      <c r="L117" s="42"/>
      <c r="M117" s="191"/>
      <c r="N117" s="19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117</v>
      </c>
      <c r="AU117" s="15" t="s">
        <v>70</v>
      </c>
    </row>
    <row r="118" s="2" customFormat="1" ht="16.5" customHeight="1">
      <c r="A118" s="36"/>
      <c r="B118" s="37"/>
      <c r="C118" s="174" t="s">
        <v>190</v>
      </c>
      <c r="D118" s="174" t="s">
        <v>111</v>
      </c>
      <c r="E118" s="175" t="s">
        <v>191</v>
      </c>
      <c r="F118" s="176" t="s">
        <v>192</v>
      </c>
      <c r="G118" s="177" t="s">
        <v>114</v>
      </c>
      <c r="H118" s="178">
        <v>1</v>
      </c>
      <c r="I118" s="179"/>
      <c r="J118" s="180">
        <f>ROUND(I118*H118,2)</f>
        <v>0</v>
      </c>
      <c r="K118" s="176" t="s">
        <v>19</v>
      </c>
      <c r="L118" s="181"/>
      <c r="M118" s="182" t="s">
        <v>19</v>
      </c>
      <c r="N118" s="183" t="s">
        <v>41</v>
      </c>
      <c r="O118" s="82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80</v>
      </c>
      <c r="AT118" s="186" t="s">
        <v>111</v>
      </c>
      <c r="AU118" s="186" t="s">
        <v>70</v>
      </c>
      <c r="AY118" s="15" t="s">
        <v>115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78</v>
      </c>
      <c r="BK118" s="187">
        <f>ROUND(I118*H118,2)</f>
        <v>0</v>
      </c>
      <c r="BL118" s="15" t="s">
        <v>78</v>
      </c>
      <c r="BM118" s="186" t="s">
        <v>193</v>
      </c>
    </row>
    <row r="119" s="2" customFormat="1">
      <c r="A119" s="36"/>
      <c r="B119" s="37"/>
      <c r="C119" s="38"/>
      <c r="D119" s="188" t="s">
        <v>117</v>
      </c>
      <c r="E119" s="38"/>
      <c r="F119" s="189" t="s">
        <v>192</v>
      </c>
      <c r="G119" s="38"/>
      <c r="H119" s="38"/>
      <c r="I119" s="190"/>
      <c r="J119" s="38"/>
      <c r="K119" s="38"/>
      <c r="L119" s="42"/>
      <c r="M119" s="191"/>
      <c r="N119" s="19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117</v>
      </c>
      <c r="AU119" s="15" t="s">
        <v>70</v>
      </c>
    </row>
    <row r="120" s="2" customFormat="1" ht="16.5" customHeight="1">
      <c r="A120" s="36"/>
      <c r="B120" s="37"/>
      <c r="C120" s="174" t="s">
        <v>7</v>
      </c>
      <c r="D120" s="174" t="s">
        <v>111</v>
      </c>
      <c r="E120" s="175" t="s">
        <v>194</v>
      </c>
      <c r="F120" s="176" t="s">
        <v>195</v>
      </c>
      <c r="G120" s="177" t="s">
        <v>114</v>
      </c>
      <c r="H120" s="178">
        <v>1</v>
      </c>
      <c r="I120" s="179"/>
      <c r="J120" s="180">
        <f>ROUND(I120*H120,2)</f>
        <v>0</v>
      </c>
      <c r="K120" s="176" t="s">
        <v>19</v>
      </c>
      <c r="L120" s="181"/>
      <c r="M120" s="182" t="s">
        <v>19</v>
      </c>
      <c r="N120" s="183" t="s">
        <v>41</v>
      </c>
      <c r="O120" s="82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80</v>
      </c>
      <c r="AT120" s="186" t="s">
        <v>111</v>
      </c>
      <c r="AU120" s="186" t="s">
        <v>70</v>
      </c>
      <c r="AY120" s="15" t="s">
        <v>115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5" t="s">
        <v>78</v>
      </c>
      <c r="BK120" s="187">
        <f>ROUND(I120*H120,2)</f>
        <v>0</v>
      </c>
      <c r="BL120" s="15" t="s">
        <v>78</v>
      </c>
      <c r="BM120" s="186" t="s">
        <v>196</v>
      </c>
    </row>
    <row r="121" s="2" customFormat="1">
      <c r="A121" s="36"/>
      <c r="B121" s="37"/>
      <c r="C121" s="38"/>
      <c r="D121" s="188" t="s">
        <v>117</v>
      </c>
      <c r="E121" s="38"/>
      <c r="F121" s="189" t="s">
        <v>195</v>
      </c>
      <c r="G121" s="38"/>
      <c r="H121" s="38"/>
      <c r="I121" s="190"/>
      <c r="J121" s="38"/>
      <c r="K121" s="38"/>
      <c r="L121" s="42"/>
      <c r="M121" s="191"/>
      <c r="N121" s="19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117</v>
      </c>
      <c r="AU121" s="15" t="s">
        <v>70</v>
      </c>
    </row>
    <row r="122" s="2" customFormat="1" ht="16.5" customHeight="1">
      <c r="A122" s="36"/>
      <c r="B122" s="37"/>
      <c r="C122" s="174" t="s">
        <v>197</v>
      </c>
      <c r="D122" s="174" t="s">
        <v>111</v>
      </c>
      <c r="E122" s="175" t="s">
        <v>198</v>
      </c>
      <c r="F122" s="176" t="s">
        <v>199</v>
      </c>
      <c r="G122" s="177" t="s">
        <v>114</v>
      </c>
      <c r="H122" s="178">
        <v>1</v>
      </c>
      <c r="I122" s="179"/>
      <c r="J122" s="180">
        <f>ROUND(I122*H122,2)</f>
        <v>0</v>
      </c>
      <c r="K122" s="176" t="s">
        <v>19</v>
      </c>
      <c r="L122" s="181"/>
      <c r="M122" s="182" t="s">
        <v>19</v>
      </c>
      <c r="N122" s="183" t="s">
        <v>41</v>
      </c>
      <c r="O122" s="82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80</v>
      </c>
      <c r="AT122" s="186" t="s">
        <v>111</v>
      </c>
      <c r="AU122" s="186" t="s">
        <v>70</v>
      </c>
      <c r="AY122" s="15" t="s">
        <v>115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5" t="s">
        <v>78</v>
      </c>
      <c r="BK122" s="187">
        <f>ROUND(I122*H122,2)</f>
        <v>0</v>
      </c>
      <c r="BL122" s="15" t="s">
        <v>78</v>
      </c>
      <c r="BM122" s="186" t="s">
        <v>200</v>
      </c>
    </row>
    <row r="123" s="2" customFormat="1">
      <c r="A123" s="36"/>
      <c r="B123" s="37"/>
      <c r="C123" s="38"/>
      <c r="D123" s="188" t="s">
        <v>117</v>
      </c>
      <c r="E123" s="38"/>
      <c r="F123" s="189" t="s">
        <v>199</v>
      </c>
      <c r="G123" s="38"/>
      <c r="H123" s="38"/>
      <c r="I123" s="190"/>
      <c r="J123" s="38"/>
      <c r="K123" s="38"/>
      <c r="L123" s="42"/>
      <c r="M123" s="191"/>
      <c r="N123" s="19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117</v>
      </c>
      <c r="AU123" s="15" t="s">
        <v>70</v>
      </c>
    </row>
    <row r="124" s="2" customFormat="1" ht="16.5" customHeight="1">
      <c r="A124" s="36"/>
      <c r="B124" s="37"/>
      <c r="C124" s="174" t="s">
        <v>201</v>
      </c>
      <c r="D124" s="174" t="s">
        <v>111</v>
      </c>
      <c r="E124" s="175" t="s">
        <v>202</v>
      </c>
      <c r="F124" s="176" t="s">
        <v>203</v>
      </c>
      <c r="G124" s="177" t="s">
        <v>114</v>
      </c>
      <c r="H124" s="178">
        <v>3</v>
      </c>
      <c r="I124" s="179"/>
      <c r="J124" s="180">
        <f>ROUND(I124*H124,2)</f>
        <v>0</v>
      </c>
      <c r="K124" s="176" t="s">
        <v>19</v>
      </c>
      <c r="L124" s="181"/>
      <c r="M124" s="182" t="s">
        <v>19</v>
      </c>
      <c r="N124" s="183" t="s">
        <v>41</v>
      </c>
      <c r="O124" s="8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80</v>
      </c>
      <c r="AT124" s="186" t="s">
        <v>111</v>
      </c>
      <c r="AU124" s="186" t="s">
        <v>70</v>
      </c>
      <c r="AY124" s="15" t="s">
        <v>115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5" t="s">
        <v>78</v>
      </c>
      <c r="BK124" s="187">
        <f>ROUND(I124*H124,2)</f>
        <v>0</v>
      </c>
      <c r="BL124" s="15" t="s">
        <v>78</v>
      </c>
      <c r="BM124" s="186" t="s">
        <v>204</v>
      </c>
    </row>
    <row r="125" s="2" customFormat="1">
      <c r="A125" s="36"/>
      <c r="B125" s="37"/>
      <c r="C125" s="38"/>
      <c r="D125" s="188" t="s">
        <v>117</v>
      </c>
      <c r="E125" s="38"/>
      <c r="F125" s="189" t="s">
        <v>203</v>
      </c>
      <c r="G125" s="38"/>
      <c r="H125" s="38"/>
      <c r="I125" s="190"/>
      <c r="J125" s="38"/>
      <c r="K125" s="38"/>
      <c r="L125" s="42"/>
      <c r="M125" s="191"/>
      <c r="N125" s="19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117</v>
      </c>
      <c r="AU125" s="15" t="s">
        <v>70</v>
      </c>
    </row>
    <row r="126" s="2" customFormat="1" ht="21.75" customHeight="1">
      <c r="A126" s="36"/>
      <c r="B126" s="37"/>
      <c r="C126" s="174" t="s">
        <v>205</v>
      </c>
      <c r="D126" s="174" t="s">
        <v>111</v>
      </c>
      <c r="E126" s="175" t="s">
        <v>206</v>
      </c>
      <c r="F126" s="176" t="s">
        <v>207</v>
      </c>
      <c r="G126" s="177" t="s">
        <v>114</v>
      </c>
      <c r="H126" s="178">
        <v>1</v>
      </c>
      <c r="I126" s="179"/>
      <c r="J126" s="180">
        <f>ROUND(I126*H126,2)</f>
        <v>0</v>
      </c>
      <c r="K126" s="176" t="s">
        <v>19</v>
      </c>
      <c r="L126" s="181"/>
      <c r="M126" s="182" t="s">
        <v>19</v>
      </c>
      <c r="N126" s="183" t="s">
        <v>41</v>
      </c>
      <c r="O126" s="82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80</v>
      </c>
      <c r="AT126" s="186" t="s">
        <v>111</v>
      </c>
      <c r="AU126" s="186" t="s">
        <v>70</v>
      </c>
      <c r="AY126" s="15" t="s">
        <v>115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5" t="s">
        <v>78</v>
      </c>
      <c r="BK126" s="187">
        <f>ROUND(I126*H126,2)</f>
        <v>0</v>
      </c>
      <c r="BL126" s="15" t="s">
        <v>78</v>
      </c>
      <c r="BM126" s="186" t="s">
        <v>208</v>
      </c>
    </row>
    <row r="127" s="2" customFormat="1">
      <c r="A127" s="36"/>
      <c r="B127" s="37"/>
      <c r="C127" s="38"/>
      <c r="D127" s="188" t="s">
        <v>117</v>
      </c>
      <c r="E127" s="38"/>
      <c r="F127" s="189" t="s">
        <v>207</v>
      </c>
      <c r="G127" s="38"/>
      <c r="H127" s="38"/>
      <c r="I127" s="190"/>
      <c r="J127" s="38"/>
      <c r="K127" s="38"/>
      <c r="L127" s="42"/>
      <c r="M127" s="191"/>
      <c r="N127" s="19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117</v>
      </c>
      <c r="AU127" s="15" t="s">
        <v>70</v>
      </c>
    </row>
    <row r="128" s="2" customFormat="1" ht="16.5" customHeight="1">
      <c r="A128" s="36"/>
      <c r="B128" s="37"/>
      <c r="C128" s="174" t="s">
        <v>209</v>
      </c>
      <c r="D128" s="174" t="s">
        <v>111</v>
      </c>
      <c r="E128" s="175" t="s">
        <v>210</v>
      </c>
      <c r="F128" s="176" t="s">
        <v>211</v>
      </c>
      <c r="G128" s="177" t="s">
        <v>212</v>
      </c>
      <c r="H128" s="178">
        <v>50</v>
      </c>
      <c r="I128" s="179"/>
      <c r="J128" s="180">
        <f>ROUND(I128*H128,2)</f>
        <v>0</v>
      </c>
      <c r="K128" s="176" t="s">
        <v>19</v>
      </c>
      <c r="L128" s="181"/>
      <c r="M128" s="182" t="s">
        <v>19</v>
      </c>
      <c r="N128" s="183" t="s">
        <v>41</v>
      </c>
      <c r="O128" s="8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80</v>
      </c>
      <c r="AT128" s="186" t="s">
        <v>111</v>
      </c>
      <c r="AU128" s="186" t="s">
        <v>70</v>
      </c>
      <c r="AY128" s="15" t="s">
        <v>115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5" t="s">
        <v>78</v>
      </c>
      <c r="BK128" s="187">
        <f>ROUND(I128*H128,2)</f>
        <v>0</v>
      </c>
      <c r="BL128" s="15" t="s">
        <v>78</v>
      </c>
      <c r="BM128" s="186" t="s">
        <v>213</v>
      </c>
    </row>
    <row r="129" s="2" customFormat="1">
      <c r="A129" s="36"/>
      <c r="B129" s="37"/>
      <c r="C129" s="38"/>
      <c r="D129" s="188" t="s">
        <v>117</v>
      </c>
      <c r="E129" s="38"/>
      <c r="F129" s="189" t="s">
        <v>211</v>
      </c>
      <c r="G129" s="38"/>
      <c r="H129" s="38"/>
      <c r="I129" s="190"/>
      <c r="J129" s="38"/>
      <c r="K129" s="38"/>
      <c r="L129" s="42"/>
      <c r="M129" s="191"/>
      <c r="N129" s="19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117</v>
      </c>
      <c r="AU129" s="15" t="s">
        <v>70</v>
      </c>
    </row>
    <row r="130" s="2" customFormat="1" ht="16.5" customHeight="1">
      <c r="A130" s="36"/>
      <c r="B130" s="37"/>
      <c r="C130" s="174" t="s">
        <v>214</v>
      </c>
      <c r="D130" s="174" t="s">
        <v>111</v>
      </c>
      <c r="E130" s="175" t="s">
        <v>215</v>
      </c>
      <c r="F130" s="176" t="s">
        <v>216</v>
      </c>
      <c r="G130" s="177" t="s">
        <v>114</v>
      </c>
      <c r="H130" s="178">
        <v>10</v>
      </c>
      <c r="I130" s="179"/>
      <c r="J130" s="180">
        <f>ROUND(I130*H130,2)</f>
        <v>0</v>
      </c>
      <c r="K130" s="176" t="s">
        <v>19</v>
      </c>
      <c r="L130" s="181"/>
      <c r="M130" s="182" t="s">
        <v>19</v>
      </c>
      <c r="N130" s="183" t="s">
        <v>41</v>
      </c>
      <c r="O130" s="8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80</v>
      </c>
      <c r="AT130" s="186" t="s">
        <v>111</v>
      </c>
      <c r="AU130" s="186" t="s">
        <v>70</v>
      </c>
      <c r="AY130" s="15" t="s">
        <v>115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78</v>
      </c>
      <c r="BK130" s="187">
        <f>ROUND(I130*H130,2)</f>
        <v>0</v>
      </c>
      <c r="BL130" s="15" t="s">
        <v>78</v>
      </c>
      <c r="BM130" s="186" t="s">
        <v>217</v>
      </c>
    </row>
    <row r="131" s="2" customFormat="1">
      <c r="A131" s="36"/>
      <c r="B131" s="37"/>
      <c r="C131" s="38"/>
      <c r="D131" s="188" t="s">
        <v>117</v>
      </c>
      <c r="E131" s="38"/>
      <c r="F131" s="189" t="s">
        <v>216</v>
      </c>
      <c r="G131" s="38"/>
      <c r="H131" s="38"/>
      <c r="I131" s="190"/>
      <c r="J131" s="38"/>
      <c r="K131" s="38"/>
      <c r="L131" s="42"/>
      <c r="M131" s="191"/>
      <c r="N131" s="19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117</v>
      </c>
      <c r="AU131" s="15" t="s">
        <v>70</v>
      </c>
    </row>
    <row r="132" s="2" customFormat="1" ht="24.15" customHeight="1">
      <c r="A132" s="36"/>
      <c r="B132" s="37"/>
      <c r="C132" s="174" t="s">
        <v>218</v>
      </c>
      <c r="D132" s="174" t="s">
        <v>111</v>
      </c>
      <c r="E132" s="175" t="s">
        <v>219</v>
      </c>
      <c r="F132" s="176" t="s">
        <v>220</v>
      </c>
      <c r="G132" s="177" t="s">
        <v>114</v>
      </c>
      <c r="H132" s="178">
        <v>1</v>
      </c>
      <c r="I132" s="179"/>
      <c r="J132" s="180">
        <f>ROUND(I132*H132,2)</f>
        <v>0</v>
      </c>
      <c r="K132" s="176" t="s">
        <v>19</v>
      </c>
      <c r="L132" s="181"/>
      <c r="M132" s="182" t="s">
        <v>19</v>
      </c>
      <c r="N132" s="183" t="s">
        <v>41</v>
      </c>
      <c r="O132" s="8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80</v>
      </c>
      <c r="AT132" s="186" t="s">
        <v>111</v>
      </c>
      <c r="AU132" s="186" t="s">
        <v>70</v>
      </c>
      <c r="AY132" s="15" t="s">
        <v>115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5" t="s">
        <v>78</v>
      </c>
      <c r="BK132" s="187">
        <f>ROUND(I132*H132,2)</f>
        <v>0</v>
      </c>
      <c r="BL132" s="15" t="s">
        <v>78</v>
      </c>
      <c r="BM132" s="186" t="s">
        <v>221</v>
      </c>
    </row>
    <row r="133" s="2" customFormat="1">
      <c r="A133" s="36"/>
      <c r="B133" s="37"/>
      <c r="C133" s="38"/>
      <c r="D133" s="188" t="s">
        <v>117</v>
      </c>
      <c r="E133" s="38"/>
      <c r="F133" s="189" t="s">
        <v>220</v>
      </c>
      <c r="G133" s="38"/>
      <c r="H133" s="38"/>
      <c r="I133" s="190"/>
      <c r="J133" s="38"/>
      <c r="K133" s="38"/>
      <c r="L133" s="42"/>
      <c r="M133" s="191"/>
      <c r="N133" s="19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117</v>
      </c>
      <c r="AU133" s="15" t="s">
        <v>70</v>
      </c>
    </row>
    <row r="134" s="2" customFormat="1" ht="24.15" customHeight="1">
      <c r="A134" s="36"/>
      <c r="B134" s="37"/>
      <c r="C134" s="174" t="s">
        <v>222</v>
      </c>
      <c r="D134" s="174" t="s">
        <v>111</v>
      </c>
      <c r="E134" s="175" t="s">
        <v>223</v>
      </c>
      <c r="F134" s="176" t="s">
        <v>224</v>
      </c>
      <c r="G134" s="177" t="s">
        <v>114</v>
      </c>
      <c r="H134" s="178">
        <v>1</v>
      </c>
      <c r="I134" s="179"/>
      <c r="J134" s="180">
        <f>ROUND(I134*H134,2)</f>
        <v>0</v>
      </c>
      <c r="K134" s="176" t="s">
        <v>19</v>
      </c>
      <c r="L134" s="181"/>
      <c r="M134" s="182" t="s">
        <v>19</v>
      </c>
      <c r="N134" s="183" t="s">
        <v>41</v>
      </c>
      <c r="O134" s="8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80</v>
      </c>
      <c r="AT134" s="186" t="s">
        <v>111</v>
      </c>
      <c r="AU134" s="186" t="s">
        <v>70</v>
      </c>
      <c r="AY134" s="15" t="s">
        <v>115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5" t="s">
        <v>78</v>
      </c>
      <c r="BK134" s="187">
        <f>ROUND(I134*H134,2)</f>
        <v>0</v>
      </c>
      <c r="BL134" s="15" t="s">
        <v>78</v>
      </c>
      <c r="BM134" s="186" t="s">
        <v>225</v>
      </c>
    </row>
    <row r="135" s="2" customFormat="1">
      <c r="A135" s="36"/>
      <c r="B135" s="37"/>
      <c r="C135" s="38"/>
      <c r="D135" s="188" t="s">
        <v>117</v>
      </c>
      <c r="E135" s="38"/>
      <c r="F135" s="189" t="s">
        <v>224</v>
      </c>
      <c r="G135" s="38"/>
      <c r="H135" s="38"/>
      <c r="I135" s="190"/>
      <c r="J135" s="38"/>
      <c r="K135" s="38"/>
      <c r="L135" s="42"/>
      <c r="M135" s="191"/>
      <c r="N135" s="19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117</v>
      </c>
      <c r="AU135" s="15" t="s">
        <v>70</v>
      </c>
    </row>
    <row r="136" s="2" customFormat="1" ht="24.15" customHeight="1">
      <c r="A136" s="36"/>
      <c r="B136" s="37"/>
      <c r="C136" s="174" t="s">
        <v>226</v>
      </c>
      <c r="D136" s="174" t="s">
        <v>111</v>
      </c>
      <c r="E136" s="175" t="s">
        <v>227</v>
      </c>
      <c r="F136" s="176" t="s">
        <v>228</v>
      </c>
      <c r="G136" s="177" t="s">
        <v>114</v>
      </c>
      <c r="H136" s="178">
        <v>5</v>
      </c>
      <c r="I136" s="179"/>
      <c r="J136" s="180">
        <f>ROUND(I136*H136,2)</f>
        <v>0</v>
      </c>
      <c r="K136" s="176" t="s">
        <v>19</v>
      </c>
      <c r="L136" s="181"/>
      <c r="M136" s="182" t="s">
        <v>19</v>
      </c>
      <c r="N136" s="183" t="s">
        <v>41</v>
      </c>
      <c r="O136" s="8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80</v>
      </c>
      <c r="AT136" s="186" t="s">
        <v>111</v>
      </c>
      <c r="AU136" s="186" t="s">
        <v>70</v>
      </c>
      <c r="AY136" s="15" t="s">
        <v>115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5" t="s">
        <v>78</v>
      </c>
      <c r="BK136" s="187">
        <f>ROUND(I136*H136,2)</f>
        <v>0</v>
      </c>
      <c r="BL136" s="15" t="s">
        <v>78</v>
      </c>
      <c r="BM136" s="186" t="s">
        <v>229</v>
      </c>
    </row>
    <row r="137" s="2" customFormat="1">
      <c r="A137" s="36"/>
      <c r="B137" s="37"/>
      <c r="C137" s="38"/>
      <c r="D137" s="188" t="s">
        <v>117</v>
      </c>
      <c r="E137" s="38"/>
      <c r="F137" s="189" t="s">
        <v>228</v>
      </c>
      <c r="G137" s="38"/>
      <c r="H137" s="38"/>
      <c r="I137" s="190"/>
      <c r="J137" s="38"/>
      <c r="K137" s="38"/>
      <c r="L137" s="42"/>
      <c r="M137" s="191"/>
      <c r="N137" s="19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117</v>
      </c>
      <c r="AU137" s="15" t="s">
        <v>70</v>
      </c>
    </row>
    <row r="138" s="2" customFormat="1" ht="24.15" customHeight="1">
      <c r="A138" s="36"/>
      <c r="B138" s="37"/>
      <c r="C138" s="174" t="s">
        <v>230</v>
      </c>
      <c r="D138" s="174" t="s">
        <v>111</v>
      </c>
      <c r="E138" s="175" t="s">
        <v>231</v>
      </c>
      <c r="F138" s="176" t="s">
        <v>232</v>
      </c>
      <c r="G138" s="177" t="s">
        <v>114</v>
      </c>
      <c r="H138" s="178">
        <v>5</v>
      </c>
      <c r="I138" s="179"/>
      <c r="J138" s="180">
        <f>ROUND(I138*H138,2)</f>
        <v>0</v>
      </c>
      <c r="K138" s="176" t="s">
        <v>19</v>
      </c>
      <c r="L138" s="181"/>
      <c r="M138" s="182" t="s">
        <v>19</v>
      </c>
      <c r="N138" s="183" t="s">
        <v>41</v>
      </c>
      <c r="O138" s="82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80</v>
      </c>
      <c r="AT138" s="186" t="s">
        <v>111</v>
      </c>
      <c r="AU138" s="186" t="s">
        <v>70</v>
      </c>
      <c r="AY138" s="15" t="s">
        <v>115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5" t="s">
        <v>78</v>
      </c>
      <c r="BK138" s="187">
        <f>ROUND(I138*H138,2)</f>
        <v>0</v>
      </c>
      <c r="BL138" s="15" t="s">
        <v>78</v>
      </c>
      <c r="BM138" s="186" t="s">
        <v>233</v>
      </c>
    </row>
    <row r="139" s="2" customFormat="1">
      <c r="A139" s="36"/>
      <c r="B139" s="37"/>
      <c r="C139" s="38"/>
      <c r="D139" s="188" t="s">
        <v>117</v>
      </c>
      <c r="E139" s="38"/>
      <c r="F139" s="189" t="s">
        <v>232</v>
      </c>
      <c r="G139" s="38"/>
      <c r="H139" s="38"/>
      <c r="I139" s="190"/>
      <c r="J139" s="38"/>
      <c r="K139" s="38"/>
      <c r="L139" s="42"/>
      <c r="M139" s="191"/>
      <c r="N139" s="192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117</v>
      </c>
      <c r="AU139" s="15" t="s">
        <v>70</v>
      </c>
    </row>
    <row r="140" s="2" customFormat="1" ht="24.15" customHeight="1">
      <c r="A140" s="36"/>
      <c r="B140" s="37"/>
      <c r="C140" s="174" t="s">
        <v>234</v>
      </c>
      <c r="D140" s="174" t="s">
        <v>111</v>
      </c>
      <c r="E140" s="175" t="s">
        <v>235</v>
      </c>
      <c r="F140" s="176" t="s">
        <v>236</v>
      </c>
      <c r="G140" s="177" t="s">
        <v>114</v>
      </c>
      <c r="H140" s="178">
        <v>5</v>
      </c>
      <c r="I140" s="179"/>
      <c r="J140" s="180">
        <f>ROUND(I140*H140,2)</f>
        <v>0</v>
      </c>
      <c r="K140" s="176" t="s">
        <v>19</v>
      </c>
      <c r="L140" s="181"/>
      <c r="M140" s="182" t="s">
        <v>19</v>
      </c>
      <c r="N140" s="183" t="s">
        <v>41</v>
      </c>
      <c r="O140" s="8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80</v>
      </c>
      <c r="AT140" s="186" t="s">
        <v>111</v>
      </c>
      <c r="AU140" s="186" t="s">
        <v>70</v>
      </c>
      <c r="AY140" s="15" t="s">
        <v>115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5" t="s">
        <v>78</v>
      </c>
      <c r="BK140" s="187">
        <f>ROUND(I140*H140,2)</f>
        <v>0</v>
      </c>
      <c r="BL140" s="15" t="s">
        <v>78</v>
      </c>
      <c r="BM140" s="186" t="s">
        <v>237</v>
      </c>
    </row>
    <row r="141" s="2" customFormat="1">
      <c r="A141" s="36"/>
      <c r="B141" s="37"/>
      <c r="C141" s="38"/>
      <c r="D141" s="188" t="s">
        <v>117</v>
      </c>
      <c r="E141" s="38"/>
      <c r="F141" s="189" t="s">
        <v>236</v>
      </c>
      <c r="G141" s="38"/>
      <c r="H141" s="38"/>
      <c r="I141" s="190"/>
      <c r="J141" s="38"/>
      <c r="K141" s="38"/>
      <c r="L141" s="42"/>
      <c r="M141" s="191"/>
      <c r="N141" s="19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117</v>
      </c>
      <c r="AU141" s="15" t="s">
        <v>70</v>
      </c>
    </row>
    <row r="142" s="2" customFormat="1" ht="24.15" customHeight="1">
      <c r="A142" s="36"/>
      <c r="B142" s="37"/>
      <c r="C142" s="174" t="s">
        <v>238</v>
      </c>
      <c r="D142" s="174" t="s">
        <v>111</v>
      </c>
      <c r="E142" s="175" t="s">
        <v>239</v>
      </c>
      <c r="F142" s="176" t="s">
        <v>240</v>
      </c>
      <c r="G142" s="177" t="s">
        <v>114</v>
      </c>
      <c r="H142" s="178">
        <v>5</v>
      </c>
      <c r="I142" s="179"/>
      <c r="J142" s="180">
        <f>ROUND(I142*H142,2)</f>
        <v>0</v>
      </c>
      <c r="K142" s="176" t="s">
        <v>19</v>
      </c>
      <c r="L142" s="181"/>
      <c r="M142" s="182" t="s">
        <v>19</v>
      </c>
      <c r="N142" s="183" t="s">
        <v>41</v>
      </c>
      <c r="O142" s="82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80</v>
      </c>
      <c r="AT142" s="186" t="s">
        <v>111</v>
      </c>
      <c r="AU142" s="186" t="s">
        <v>70</v>
      </c>
      <c r="AY142" s="15" t="s">
        <v>115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5" t="s">
        <v>78</v>
      </c>
      <c r="BK142" s="187">
        <f>ROUND(I142*H142,2)</f>
        <v>0</v>
      </c>
      <c r="BL142" s="15" t="s">
        <v>78</v>
      </c>
      <c r="BM142" s="186" t="s">
        <v>241</v>
      </c>
    </row>
    <row r="143" s="2" customFormat="1">
      <c r="A143" s="36"/>
      <c r="B143" s="37"/>
      <c r="C143" s="38"/>
      <c r="D143" s="188" t="s">
        <v>117</v>
      </c>
      <c r="E143" s="38"/>
      <c r="F143" s="189" t="s">
        <v>240</v>
      </c>
      <c r="G143" s="38"/>
      <c r="H143" s="38"/>
      <c r="I143" s="190"/>
      <c r="J143" s="38"/>
      <c r="K143" s="38"/>
      <c r="L143" s="42"/>
      <c r="M143" s="191"/>
      <c r="N143" s="192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117</v>
      </c>
      <c r="AU143" s="15" t="s">
        <v>70</v>
      </c>
    </row>
    <row r="144" s="2" customFormat="1" ht="24.15" customHeight="1">
      <c r="A144" s="36"/>
      <c r="B144" s="37"/>
      <c r="C144" s="174" t="s">
        <v>242</v>
      </c>
      <c r="D144" s="174" t="s">
        <v>111</v>
      </c>
      <c r="E144" s="175" t="s">
        <v>243</v>
      </c>
      <c r="F144" s="176" t="s">
        <v>244</v>
      </c>
      <c r="G144" s="177" t="s">
        <v>114</v>
      </c>
      <c r="H144" s="178">
        <v>5</v>
      </c>
      <c r="I144" s="179"/>
      <c r="J144" s="180">
        <f>ROUND(I144*H144,2)</f>
        <v>0</v>
      </c>
      <c r="K144" s="176" t="s">
        <v>19</v>
      </c>
      <c r="L144" s="181"/>
      <c r="M144" s="182" t="s">
        <v>19</v>
      </c>
      <c r="N144" s="183" t="s">
        <v>41</v>
      </c>
      <c r="O144" s="82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80</v>
      </c>
      <c r="AT144" s="186" t="s">
        <v>111</v>
      </c>
      <c r="AU144" s="186" t="s">
        <v>70</v>
      </c>
      <c r="AY144" s="15" t="s">
        <v>115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5" t="s">
        <v>78</v>
      </c>
      <c r="BK144" s="187">
        <f>ROUND(I144*H144,2)</f>
        <v>0</v>
      </c>
      <c r="BL144" s="15" t="s">
        <v>78</v>
      </c>
      <c r="BM144" s="186" t="s">
        <v>245</v>
      </c>
    </row>
    <row r="145" s="2" customFormat="1">
      <c r="A145" s="36"/>
      <c r="B145" s="37"/>
      <c r="C145" s="38"/>
      <c r="D145" s="188" t="s">
        <v>117</v>
      </c>
      <c r="E145" s="38"/>
      <c r="F145" s="189" t="s">
        <v>244</v>
      </c>
      <c r="G145" s="38"/>
      <c r="H145" s="38"/>
      <c r="I145" s="190"/>
      <c r="J145" s="38"/>
      <c r="K145" s="38"/>
      <c r="L145" s="42"/>
      <c r="M145" s="191"/>
      <c r="N145" s="19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117</v>
      </c>
      <c r="AU145" s="15" t="s">
        <v>70</v>
      </c>
    </row>
    <row r="146" s="2" customFormat="1" ht="24.15" customHeight="1">
      <c r="A146" s="36"/>
      <c r="B146" s="37"/>
      <c r="C146" s="174" t="s">
        <v>246</v>
      </c>
      <c r="D146" s="174" t="s">
        <v>111</v>
      </c>
      <c r="E146" s="175" t="s">
        <v>247</v>
      </c>
      <c r="F146" s="176" t="s">
        <v>248</v>
      </c>
      <c r="G146" s="177" t="s">
        <v>114</v>
      </c>
      <c r="H146" s="178">
        <v>5</v>
      </c>
      <c r="I146" s="179"/>
      <c r="J146" s="180">
        <f>ROUND(I146*H146,2)</f>
        <v>0</v>
      </c>
      <c r="K146" s="176" t="s">
        <v>19</v>
      </c>
      <c r="L146" s="181"/>
      <c r="M146" s="182" t="s">
        <v>19</v>
      </c>
      <c r="N146" s="183" t="s">
        <v>41</v>
      </c>
      <c r="O146" s="82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80</v>
      </c>
      <c r="AT146" s="186" t="s">
        <v>111</v>
      </c>
      <c r="AU146" s="186" t="s">
        <v>70</v>
      </c>
      <c r="AY146" s="15" t="s">
        <v>115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5" t="s">
        <v>78</v>
      </c>
      <c r="BK146" s="187">
        <f>ROUND(I146*H146,2)</f>
        <v>0</v>
      </c>
      <c r="BL146" s="15" t="s">
        <v>78</v>
      </c>
      <c r="BM146" s="186" t="s">
        <v>249</v>
      </c>
    </row>
    <row r="147" s="2" customFormat="1">
      <c r="A147" s="36"/>
      <c r="B147" s="37"/>
      <c r="C147" s="38"/>
      <c r="D147" s="188" t="s">
        <v>117</v>
      </c>
      <c r="E147" s="38"/>
      <c r="F147" s="189" t="s">
        <v>248</v>
      </c>
      <c r="G147" s="38"/>
      <c r="H147" s="38"/>
      <c r="I147" s="190"/>
      <c r="J147" s="38"/>
      <c r="K147" s="38"/>
      <c r="L147" s="42"/>
      <c r="M147" s="191"/>
      <c r="N147" s="192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117</v>
      </c>
      <c r="AU147" s="15" t="s">
        <v>70</v>
      </c>
    </row>
    <row r="148" s="2" customFormat="1" ht="21.75" customHeight="1">
      <c r="A148" s="36"/>
      <c r="B148" s="37"/>
      <c r="C148" s="174" t="s">
        <v>250</v>
      </c>
      <c r="D148" s="174" t="s">
        <v>111</v>
      </c>
      <c r="E148" s="175" t="s">
        <v>251</v>
      </c>
      <c r="F148" s="176" t="s">
        <v>252</v>
      </c>
      <c r="G148" s="177" t="s">
        <v>114</v>
      </c>
      <c r="H148" s="178">
        <v>5</v>
      </c>
      <c r="I148" s="179"/>
      <c r="J148" s="180">
        <f>ROUND(I148*H148,2)</f>
        <v>0</v>
      </c>
      <c r="K148" s="176" t="s">
        <v>19</v>
      </c>
      <c r="L148" s="181"/>
      <c r="M148" s="182" t="s">
        <v>19</v>
      </c>
      <c r="N148" s="183" t="s">
        <v>41</v>
      </c>
      <c r="O148" s="82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80</v>
      </c>
      <c r="AT148" s="186" t="s">
        <v>111</v>
      </c>
      <c r="AU148" s="186" t="s">
        <v>70</v>
      </c>
      <c r="AY148" s="15" t="s">
        <v>115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5" t="s">
        <v>78</v>
      </c>
      <c r="BK148" s="187">
        <f>ROUND(I148*H148,2)</f>
        <v>0</v>
      </c>
      <c r="BL148" s="15" t="s">
        <v>78</v>
      </c>
      <c r="BM148" s="186" t="s">
        <v>253</v>
      </c>
    </row>
    <row r="149" s="2" customFormat="1">
      <c r="A149" s="36"/>
      <c r="B149" s="37"/>
      <c r="C149" s="38"/>
      <c r="D149" s="188" t="s">
        <v>117</v>
      </c>
      <c r="E149" s="38"/>
      <c r="F149" s="189" t="s">
        <v>252</v>
      </c>
      <c r="G149" s="38"/>
      <c r="H149" s="38"/>
      <c r="I149" s="190"/>
      <c r="J149" s="38"/>
      <c r="K149" s="38"/>
      <c r="L149" s="42"/>
      <c r="M149" s="191"/>
      <c r="N149" s="192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117</v>
      </c>
      <c r="AU149" s="15" t="s">
        <v>70</v>
      </c>
    </row>
    <row r="150" s="2" customFormat="1" ht="16.5" customHeight="1">
      <c r="A150" s="36"/>
      <c r="B150" s="37"/>
      <c r="C150" s="174" t="s">
        <v>254</v>
      </c>
      <c r="D150" s="174" t="s">
        <v>111</v>
      </c>
      <c r="E150" s="175" t="s">
        <v>255</v>
      </c>
      <c r="F150" s="176" t="s">
        <v>256</v>
      </c>
      <c r="G150" s="177" t="s">
        <v>114</v>
      </c>
      <c r="H150" s="178">
        <v>3</v>
      </c>
      <c r="I150" s="179"/>
      <c r="J150" s="180">
        <f>ROUND(I150*H150,2)</f>
        <v>0</v>
      </c>
      <c r="K150" s="176" t="s">
        <v>19</v>
      </c>
      <c r="L150" s="181"/>
      <c r="M150" s="182" t="s">
        <v>19</v>
      </c>
      <c r="N150" s="183" t="s">
        <v>41</v>
      </c>
      <c r="O150" s="82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80</v>
      </c>
      <c r="AT150" s="186" t="s">
        <v>111</v>
      </c>
      <c r="AU150" s="186" t="s">
        <v>70</v>
      </c>
      <c r="AY150" s="15" t="s">
        <v>115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5" t="s">
        <v>78</v>
      </c>
      <c r="BK150" s="187">
        <f>ROUND(I150*H150,2)</f>
        <v>0</v>
      </c>
      <c r="BL150" s="15" t="s">
        <v>78</v>
      </c>
      <c r="BM150" s="186" t="s">
        <v>257</v>
      </c>
    </row>
    <row r="151" s="2" customFormat="1">
      <c r="A151" s="36"/>
      <c r="B151" s="37"/>
      <c r="C151" s="38"/>
      <c r="D151" s="188" t="s">
        <v>117</v>
      </c>
      <c r="E151" s="38"/>
      <c r="F151" s="189" t="s">
        <v>256</v>
      </c>
      <c r="G151" s="38"/>
      <c r="H151" s="38"/>
      <c r="I151" s="190"/>
      <c r="J151" s="38"/>
      <c r="K151" s="38"/>
      <c r="L151" s="42"/>
      <c r="M151" s="191"/>
      <c r="N151" s="192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117</v>
      </c>
      <c r="AU151" s="15" t="s">
        <v>70</v>
      </c>
    </row>
    <row r="152" s="2" customFormat="1" ht="24.15" customHeight="1">
      <c r="A152" s="36"/>
      <c r="B152" s="37"/>
      <c r="C152" s="174" t="s">
        <v>258</v>
      </c>
      <c r="D152" s="174" t="s">
        <v>111</v>
      </c>
      <c r="E152" s="175" t="s">
        <v>259</v>
      </c>
      <c r="F152" s="176" t="s">
        <v>260</v>
      </c>
      <c r="G152" s="177" t="s">
        <v>114</v>
      </c>
      <c r="H152" s="178">
        <v>3</v>
      </c>
      <c r="I152" s="179"/>
      <c r="J152" s="180">
        <f>ROUND(I152*H152,2)</f>
        <v>0</v>
      </c>
      <c r="K152" s="176" t="s">
        <v>19</v>
      </c>
      <c r="L152" s="181"/>
      <c r="M152" s="182" t="s">
        <v>19</v>
      </c>
      <c r="N152" s="183" t="s">
        <v>41</v>
      </c>
      <c r="O152" s="82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80</v>
      </c>
      <c r="AT152" s="186" t="s">
        <v>111</v>
      </c>
      <c r="AU152" s="186" t="s">
        <v>70</v>
      </c>
      <c r="AY152" s="15" t="s">
        <v>115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5" t="s">
        <v>78</v>
      </c>
      <c r="BK152" s="187">
        <f>ROUND(I152*H152,2)</f>
        <v>0</v>
      </c>
      <c r="BL152" s="15" t="s">
        <v>78</v>
      </c>
      <c r="BM152" s="186" t="s">
        <v>261</v>
      </c>
    </row>
    <row r="153" s="2" customFormat="1">
      <c r="A153" s="36"/>
      <c r="B153" s="37"/>
      <c r="C153" s="38"/>
      <c r="D153" s="188" t="s">
        <v>117</v>
      </c>
      <c r="E153" s="38"/>
      <c r="F153" s="189" t="s">
        <v>260</v>
      </c>
      <c r="G153" s="38"/>
      <c r="H153" s="38"/>
      <c r="I153" s="190"/>
      <c r="J153" s="38"/>
      <c r="K153" s="38"/>
      <c r="L153" s="42"/>
      <c r="M153" s="191"/>
      <c r="N153" s="192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117</v>
      </c>
      <c r="AU153" s="15" t="s">
        <v>70</v>
      </c>
    </row>
    <row r="154" s="2" customFormat="1" ht="16.5" customHeight="1">
      <c r="A154" s="36"/>
      <c r="B154" s="37"/>
      <c r="C154" s="174" t="s">
        <v>262</v>
      </c>
      <c r="D154" s="174" t="s">
        <v>111</v>
      </c>
      <c r="E154" s="175" t="s">
        <v>263</v>
      </c>
      <c r="F154" s="176" t="s">
        <v>264</v>
      </c>
      <c r="G154" s="177" t="s">
        <v>114</v>
      </c>
      <c r="H154" s="178">
        <v>3</v>
      </c>
      <c r="I154" s="179"/>
      <c r="J154" s="180">
        <f>ROUND(I154*H154,2)</f>
        <v>0</v>
      </c>
      <c r="K154" s="176" t="s">
        <v>19</v>
      </c>
      <c r="L154" s="181"/>
      <c r="M154" s="182" t="s">
        <v>19</v>
      </c>
      <c r="N154" s="183" t="s">
        <v>41</v>
      </c>
      <c r="O154" s="82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80</v>
      </c>
      <c r="AT154" s="186" t="s">
        <v>111</v>
      </c>
      <c r="AU154" s="186" t="s">
        <v>70</v>
      </c>
      <c r="AY154" s="15" t="s">
        <v>115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5" t="s">
        <v>78</v>
      </c>
      <c r="BK154" s="187">
        <f>ROUND(I154*H154,2)</f>
        <v>0</v>
      </c>
      <c r="BL154" s="15" t="s">
        <v>78</v>
      </c>
      <c r="BM154" s="186" t="s">
        <v>265</v>
      </c>
    </row>
    <row r="155" s="2" customFormat="1">
      <c r="A155" s="36"/>
      <c r="B155" s="37"/>
      <c r="C155" s="38"/>
      <c r="D155" s="188" t="s">
        <v>117</v>
      </c>
      <c r="E155" s="38"/>
      <c r="F155" s="189" t="s">
        <v>264</v>
      </c>
      <c r="G155" s="38"/>
      <c r="H155" s="38"/>
      <c r="I155" s="190"/>
      <c r="J155" s="38"/>
      <c r="K155" s="38"/>
      <c r="L155" s="42"/>
      <c r="M155" s="191"/>
      <c r="N155" s="192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117</v>
      </c>
      <c r="AU155" s="15" t="s">
        <v>70</v>
      </c>
    </row>
    <row r="156" s="2" customFormat="1" ht="16.5" customHeight="1">
      <c r="A156" s="36"/>
      <c r="B156" s="37"/>
      <c r="C156" s="174" t="s">
        <v>266</v>
      </c>
      <c r="D156" s="174" t="s">
        <v>111</v>
      </c>
      <c r="E156" s="175" t="s">
        <v>267</v>
      </c>
      <c r="F156" s="176" t="s">
        <v>268</v>
      </c>
      <c r="G156" s="177" t="s">
        <v>114</v>
      </c>
      <c r="H156" s="178">
        <v>1</v>
      </c>
      <c r="I156" s="179"/>
      <c r="J156" s="180">
        <f>ROUND(I156*H156,2)</f>
        <v>0</v>
      </c>
      <c r="K156" s="176" t="s">
        <v>19</v>
      </c>
      <c r="L156" s="181"/>
      <c r="M156" s="182" t="s">
        <v>19</v>
      </c>
      <c r="N156" s="183" t="s">
        <v>41</v>
      </c>
      <c r="O156" s="82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80</v>
      </c>
      <c r="AT156" s="186" t="s">
        <v>111</v>
      </c>
      <c r="AU156" s="186" t="s">
        <v>70</v>
      </c>
      <c r="AY156" s="15" t="s">
        <v>115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5" t="s">
        <v>78</v>
      </c>
      <c r="BK156" s="187">
        <f>ROUND(I156*H156,2)</f>
        <v>0</v>
      </c>
      <c r="BL156" s="15" t="s">
        <v>78</v>
      </c>
      <c r="BM156" s="186" t="s">
        <v>269</v>
      </c>
    </row>
    <row r="157" s="2" customFormat="1">
      <c r="A157" s="36"/>
      <c r="B157" s="37"/>
      <c r="C157" s="38"/>
      <c r="D157" s="188" t="s">
        <v>117</v>
      </c>
      <c r="E157" s="38"/>
      <c r="F157" s="189" t="s">
        <v>268</v>
      </c>
      <c r="G157" s="38"/>
      <c r="H157" s="38"/>
      <c r="I157" s="190"/>
      <c r="J157" s="38"/>
      <c r="K157" s="38"/>
      <c r="L157" s="42"/>
      <c r="M157" s="191"/>
      <c r="N157" s="192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117</v>
      </c>
      <c r="AU157" s="15" t="s">
        <v>70</v>
      </c>
    </row>
    <row r="158" s="2" customFormat="1" ht="16.5" customHeight="1">
      <c r="A158" s="36"/>
      <c r="B158" s="37"/>
      <c r="C158" s="174" t="s">
        <v>270</v>
      </c>
      <c r="D158" s="174" t="s">
        <v>111</v>
      </c>
      <c r="E158" s="175" t="s">
        <v>271</v>
      </c>
      <c r="F158" s="176" t="s">
        <v>272</v>
      </c>
      <c r="G158" s="177" t="s">
        <v>114</v>
      </c>
      <c r="H158" s="178">
        <v>1</v>
      </c>
      <c r="I158" s="179"/>
      <c r="J158" s="180">
        <f>ROUND(I158*H158,2)</f>
        <v>0</v>
      </c>
      <c r="K158" s="176" t="s">
        <v>19</v>
      </c>
      <c r="L158" s="181"/>
      <c r="M158" s="182" t="s">
        <v>19</v>
      </c>
      <c r="N158" s="183" t="s">
        <v>41</v>
      </c>
      <c r="O158" s="82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80</v>
      </c>
      <c r="AT158" s="186" t="s">
        <v>111</v>
      </c>
      <c r="AU158" s="186" t="s">
        <v>70</v>
      </c>
      <c r="AY158" s="15" t="s">
        <v>115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5" t="s">
        <v>78</v>
      </c>
      <c r="BK158" s="187">
        <f>ROUND(I158*H158,2)</f>
        <v>0</v>
      </c>
      <c r="BL158" s="15" t="s">
        <v>78</v>
      </c>
      <c r="BM158" s="186" t="s">
        <v>273</v>
      </c>
    </row>
    <row r="159" s="2" customFormat="1">
      <c r="A159" s="36"/>
      <c r="B159" s="37"/>
      <c r="C159" s="38"/>
      <c r="D159" s="188" t="s">
        <v>117</v>
      </c>
      <c r="E159" s="38"/>
      <c r="F159" s="189" t="s">
        <v>272</v>
      </c>
      <c r="G159" s="38"/>
      <c r="H159" s="38"/>
      <c r="I159" s="190"/>
      <c r="J159" s="38"/>
      <c r="K159" s="38"/>
      <c r="L159" s="42"/>
      <c r="M159" s="191"/>
      <c r="N159" s="192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117</v>
      </c>
      <c r="AU159" s="15" t="s">
        <v>70</v>
      </c>
    </row>
    <row r="160" s="2" customFormat="1" ht="16.5" customHeight="1">
      <c r="A160" s="36"/>
      <c r="B160" s="37"/>
      <c r="C160" s="174" t="s">
        <v>274</v>
      </c>
      <c r="D160" s="174" t="s">
        <v>111</v>
      </c>
      <c r="E160" s="175" t="s">
        <v>275</v>
      </c>
      <c r="F160" s="176" t="s">
        <v>276</v>
      </c>
      <c r="G160" s="177" t="s">
        <v>114</v>
      </c>
      <c r="H160" s="178">
        <v>1</v>
      </c>
      <c r="I160" s="179"/>
      <c r="J160" s="180">
        <f>ROUND(I160*H160,2)</f>
        <v>0</v>
      </c>
      <c r="K160" s="176" t="s">
        <v>19</v>
      </c>
      <c r="L160" s="181"/>
      <c r="M160" s="182" t="s">
        <v>19</v>
      </c>
      <c r="N160" s="183" t="s">
        <v>41</v>
      </c>
      <c r="O160" s="82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80</v>
      </c>
      <c r="AT160" s="186" t="s">
        <v>111</v>
      </c>
      <c r="AU160" s="186" t="s">
        <v>70</v>
      </c>
      <c r="AY160" s="15" t="s">
        <v>115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5" t="s">
        <v>78</v>
      </c>
      <c r="BK160" s="187">
        <f>ROUND(I160*H160,2)</f>
        <v>0</v>
      </c>
      <c r="BL160" s="15" t="s">
        <v>78</v>
      </c>
      <c r="BM160" s="186" t="s">
        <v>277</v>
      </c>
    </row>
    <row r="161" s="2" customFormat="1">
      <c r="A161" s="36"/>
      <c r="B161" s="37"/>
      <c r="C161" s="38"/>
      <c r="D161" s="188" t="s">
        <v>117</v>
      </c>
      <c r="E161" s="38"/>
      <c r="F161" s="189" t="s">
        <v>276</v>
      </c>
      <c r="G161" s="38"/>
      <c r="H161" s="38"/>
      <c r="I161" s="190"/>
      <c r="J161" s="38"/>
      <c r="K161" s="38"/>
      <c r="L161" s="42"/>
      <c r="M161" s="191"/>
      <c r="N161" s="192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117</v>
      </c>
      <c r="AU161" s="15" t="s">
        <v>70</v>
      </c>
    </row>
    <row r="162" s="2" customFormat="1" ht="16.5" customHeight="1">
      <c r="A162" s="36"/>
      <c r="B162" s="37"/>
      <c r="C162" s="174" t="s">
        <v>278</v>
      </c>
      <c r="D162" s="174" t="s">
        <v>111</v>
      </c>
      <c r="E162" s="175" t="s">
        <v>279</v>
      </c>
      <c r="F162" s="176" t="s">
        <v>280</v>
      </c>
      <c r="G162" s="177" t="s">
        <v>114</v>
      </c>
      <c r="H162" s="178">
        <v>1</v>
      </c>
      <c r="I162" s="179"/>
      <c r="J162" s="180">
        <f>ROUND(I162*H162,2)</f>
        <v>0</v>
      </c>
      <c r="K162" s="176" t="s">
        <v>19</v>
      </c>
      <c r="L162" s="181"/>
      <c r="M162" s="182" t="s">
        <v>19</v>
      </c>
      <c r="N162" s="183" t="s">
        <v>41</v>
      </c>
      <c r="O162" s="82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80</v>
      </c>
      <c r="AT162" s="186" t="s">
        <v>111</v>
      </c>
      <c r="AU162" s="186" t="s">
        <v>70</v>
      </c>
      <c r="AY162" s="15" t="s">
        <v>115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5" t="s">
        <v>78</v>
      </c>
      <c r="BK162" s="187">
        <f>ROUND(I162*H162,2)</f>
        <v>0</v>
      </c>
      <c r="BL162" s="15" t="s">
        <v>78</v>
      </c>
      <c r="BM162" s="186" t="s">
        <v>281</v>
      </c>
    </row>
    <row r="163" s="2" customFormat="1">
      <c r="A163" s="36"/>
      <c r="B163" s="37"/>
      <c r="C163" s="38"/>
      <c r="D163" s="188" t="s">
        <v>117</v>
      </c>
      <c r="E163" s="38"/>
      <c r="F163" s="189" t="s">
        <v>280</v>
      </c>
      <c r="G163" s="38"/>
      <c r="H163" s="38"/>
      <c r="I163" s="190"/>
      <c r="J163" s="38"/>
      <c r="K163" s="38"/>
      <c r="L163" s="42"/>
      <c r="M163" s="191"/>
      <c r="N163" s="192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117</v>
      </c>
      <c r="AU163" s="15" t="s">
        <v>70</v>
      </c>
    </row>
    <row r="164" s="2" customFormat="1" ht="16.5" customHeight="1">
      <c r="A164" s="36"/>
      <c r="B164" s="37"/>
      <c r="C164" s="174" t="s">
        <v>282</v>
      </c>
      <c r="D164" s="174" t="s">
        <v>111</v>
      </c>
      <c r="E164" s="175" t="s">
        <v>283</v>
      </c>
      <c r="F164" s="176" t="s">
        <v>284</v>
      </c>
      <c r="G164" s="177" t="s">
        <v>114</v>
      </c>
      <c r="H164" s="178">
        <v>1</v>
      </c>
      <c r="I164" s="179"/>
      <c r="J164" s="180">
        <f>ROUND(I164*H164,2)</f>
        <v>0</v>
      </c>
      <c r="K164" s="176" t="s">
        <v>19</v>
      </c>
      <c r="L164" s="181"/>
      <c r="M164" s="182" t="s">
        <v>19</v>
      </c>
      <c r="N164" s="183" t="s">
        <v>41</v>
      </c>
      <c r="O164" s="82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80</v>
      </c>
      <c r="AT164" s="186" t="s">
        <v>111</v>
      </c>
      <c r="AU164" s="186" t="s">
        <v>70</v>
      </c>
      <c r="AY164" s="15" t="s">
        <v>115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5" t="s">
        <v>78</v>
      </c>
      <c r="BK164" s="187">
        <f>ROUND(I164*H164,2)</f>
        <v>0</v>
      </c>
      <c r="BL164" s="15" t="s">
        <v>78</v>
      </c>
      <c r="BM164" s="186" t="s">
        <v>285</v>
      </c>
    </row>
    <row r="165" s="2" customFormat="1">
      <c r="A165" s="36"/>
      <c r="B165" s="37"/>
      <c r="C165" s="38"/>
      <c r="D165" s="188" t="s">
        <v>117</v>
      </c>
      <c r="E165" s="38"/>
      <c r="F165" s="189" t="s">
        <v>284</v>
      </c>
      <c r="G165" s="38"/>
      <c r="H165" s="38"/>
      <c r="I165" s="190"/>
      <c r="J165" s="38"/>
      <c r="K165" s="38"/>
      <c r="L165" s="42"/>
      <c r="M165" s="191"/>
      <c r="N165" s="192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117</v>
      </c>
      <c r="AU165" s="15" t="s">
        <v>70</v>
      </c>
    </row>
    <row r="166" s="2" customFormat="1" ht="16.5" customHeight="1">
      <c r="A166" s="36"/>
      <c r="B166" s="37"/>
      <c r="C166" s="174" t="s">
        <v>286</v>
      </c>
      <c r="D166" s="174" t="s">
        <v>111</v>
      </c>
      <c r="E166" s="175" t="s">
        <v>287</v>
      </c>
      <c r="F166" s="176" t="s">
        <v>288</v>
      </c>
      <c r="G166" s="177" t="s">
        <v>114</v>
      </c>
      <c r="H166" s="178">
        <v>1</v>
      </c>
      <c r="I166" s="179"/>
      <c r="J166" s="180">
        <f>ROUND(I166*H166,2)</f>
        <v>0</v>
      </c>
      <c r="K166" s="176" t="s">
        <v>19</v>
      </c>
      <c r="L166" s="181"/>
      <c r="M166" s="182" t="s">
        <v>19</v>
      </c>
      <c r="N166" s="183" t="s">
        <v>41</v>
      </c>
      <c r="O166" s="82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80</v>
      </c>
      <c r="AT166" s="186" t="s">
        <v>111</v>
      </c>
      <c r="AU166" s="186" t="s">
        <v>70</v>
      </c>
      <c r="AY166" s="15" t="s">
        <v>115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5" t="s">
        <v>78</v>
      </c>
      <c r="BK166" s="187">
        <f>ROUND(I166*H166,2)</f>
        <v>0</v>
      </c>
      <c r="BL166" s="15" t="s">
        <v>78</v>
      </c>
      <c r="BM166" s="186" t="s">
        <v>289</v>
      </c>
    </row>
    <row r="167" s="2" customFormat="1">
      <c r="A167" s="36"/>
      <c r="B167" s="37"/>
      <c r="C167" s="38"/>
      <c r="D167" s="188" t="s">
        <v>117</v>
      </c>
      <c r="E167" s="38"/>
      <c r="F167" s="189" t="s">
        <v>288</v>
      </c>
      <c r="G167" s="38"/>
      <c r="H167" s="38"/>
      <c r="I167" s="190"/>
      <c r="J167" s="38"/>
      <c r="K167" s="38"/>
      <c r="L167" s="42"/>
      <c r="M167" s="191"/>
      <c r="N167" s="192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117</v>
      </c>
      <c r="AU167" s="15" t="s">
        <v>70</v>
      </c>
    </row>
    <row r="168" s="2" customFormat="1" ht="16.5" customHeight="1">
      <c r="A168" s="36"/>
      <c r="B168" s="37"/>
      <c r="C168" s="174" t="s">
        <v>290</v>
      </c>
      <c r="D168" s="174" t="s">
        <v>111</v>
      </c>
      <c r="E168" s="175" t="s">
        <v>291</v>
      </c>
      <c r="F168" s="176" t="s">
        <v>292</v>
      </c>
      <c r="G168" s="177" t="s">
        <v>114</v>
      </c>
      <c r="H168" s="178">
        <v>1</v>
      </c>
      <c r="I168" s="179"/>
      <c r="J168" s="180">
        <f>ROUND(I168*H168,2)</f>
        <v>0</v>
      </c>
      <c r="K168" s="176" t="s">
        <v>19</v>
      </c>
      <c r="L168" s="181"/>
      <c r="M168" s="182" t="s">
        <v>19</v>
      </c>
      <c r="N168" s="183" t="s">
        <v>41</v>
      </c>
      <c r="O168" s="82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80</v>
      </c>
      <c r="AT168" s="186" t="s">
        <v>111</v>
      </c>
      <c r="AU168" s="186" t="s">
        <v>70</v>
      </c>
      <c r="AY168" s="15" t="s">
        <v>115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5" t="s">
        <v>78</v>
      </c>
      <c r="BK168" s="187">
        <f>ROUND(I168*H168,2)</f>
        <v>0</v>
      </c>
      <c r="BL168" s="15" t="s">
        <v>78</v>
      </c>
      <c r="BM168" s="186" t="s">
        <v>293</v>
      </c>
    </row>
    <row r="169" s="2" customFormat="1">
      <c r="A169" s="36"/>
      <c r="B169" s="37"/>
      <c r="C169" s="38"/>
      <c r="D169" s="188" t="s">
        <v>117</v>
      </c>
      <c r="E169" s="38"/>
      <c r="F169" s="189" t="s">
        <v>292</v>
      </c>
      <c r="G169" s="38"/>
      <c r="H169" s="38"/>
      <c r="I169" s="190"/>
      <c r="J169" s="38"/>
      <c r="K169" s="38"/>
      <c r="L169" s="42"/>
      <c r="M169" s="191"/>
      <c r="N169" s="192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117</v>
      </c>
      <c r="AU169" s="15" t="s">
        <v>70</v>
      </c>
    </row>
    <row r="170" s="2" customFormat="1" ht="16.5" customHeight="1">
      <c r="A170" s="36"/>
      <c r="B170" s="37"/>
      <c r="C170" s="174" t="s">
        <v>294</v>
      </c>
      <c r="D170" s="174" t="s">
        <v>111</v>
      </c>
      <c r="E170" s="175" t="s">
        <v>295</v>
      </c>
      <c r="F170" s="176" t="s">
        <v>296</v>
      </c>
      <c r="G170" s="177" t="s">
        <v>114</v>
      </c>
      <c r="H170" s="178">
        <v>10</v>
      </c>
      <c r="I170" s="179"/>
      <c r="J170" s="180">
        <f>ROUND(I170*H170,2)</f>
        <v>0</v>
      </c>
      <c r="K170" s="176" t="s">
        <v>19</v>
      </c>
      <c r="L170" s="181"/>
      <c r="M170" s="182" t="s">
        <v>19</v>
      </c>
      <c r="N170" s="183" t="s">
        <v>41</v>
      </c>
      <c r="O170" s="82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80</v>
      </c>
      <c r="AT170" s="186" t="s">
        <v>111</v>
      </c>
      <c r="AU170" s="186" t="s">
        <v>70</v>
      </c>
      <c r="AY170" s="15" t="s">
        <v>115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5" t="s">
        <v>78</v>
      </c>
      <c r="BK170" s="187">
        <f>ROUND(I170*H170,2)</f>
        <v>0</v>
      </c>
      <c r="BL170" s="15" t="s">
        <v>78</v>
      </c>
      <c r="BM170" s="186" t="s">
        <v>297</v>
      </c>
    </row>
    <row r="171" s="2" customFormat="1">
      <c r="A171" s="36"/>
      <c r="B171" s="37"/>
      <c r="C171" s="38"/>
      <c r="D171" s="188" t="s">
        <v>117</v>
      </c>
      <c r="E171" s="38"/>
      <c r="F171" s="189" t="s">
        <v>296</v>
      </c>
      <c r="G171" s="38"/>
      <c r="H171" s="38"/>
      <c r="I171" s="190"/>
      <c r="J171" s="38"/>
      <c r="K171" s="38"/>
      <c r="L171" s="42"/>
      <c r="M171" s="191"/>
      <c r="N171" s="192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117</v>
      </c>
      <c r="AU171" s="15" t="s">
        <v>70</v>
      </c>
    </row>
    <row r="172" s="2" customFormat="1" ht="16.5" customHeight="1">
      <c r="A172" s="36"/>
      <c r="B172" s="37"/>
      <c r="C172" s="174" t="s">
        <v>298</v>
      </c>
      <c r="D172" s="174" t="s">
        <v>111</v>
      </c>
      <c r="E172" s="175" t="s">
        <v>299</v>
      </c>
      <c r="F172" s="176" t="s">
        <v>300</v>
      </c>
      <c r="G172" s="177" t="s">
        <v>114</v>
      </c>
      <c r="H172" s="178">
        <v>1</v>
      </c>
      <c r="I172" s="179"/>
      <c r="J172" s="180">
        <f>ROUND(I172*H172,2)</f>
        <v>0</v>
      </c>
      <c r="K172" s="176" t="s">
        <v>19</v>
      </c>
      <c r="L172" s="181"/>
      <c r="M172" s="182" t="s">
        <v>19</v>
      </c>
      <c r="N172" s="183" t="s">
        <v>41</v>
      </c>
      <c r="O172" s="82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80</v>
      </c>
      <c r="AT172" s="186" t="s">
        <v>111</v>
      </c>
      <c r="AU172" s="186" t="s">
        <v>70</v>
      </c>
      <c r="AY172" s="15" t="s">
        <v>115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5" t="s">
        <v>78</v>
      </c>
      <c r="BK172" s="187">
        <f>ROUND(I172*H172,2)</f>
        <v>0</v>
      </c>
      <c r="BL172" s="15" t="s">
        <v>78</v>
      </c>
      <c r="BM172" s="186" t="s">
        <v>301</v>
      </c>
    </row>
    <row r="173" s="2" customFormat="1">
      <c r="A173" s="36"/>
      <c r="B173" s="37"/>
      <c r="C173" s="38"/>
      <c r="D173" s="188" t="s">
        <v>117</v>
      </c>
      <c r="E173" s="38"/>
      <c r="F173" s="189" t="s">
        <v>300</v>
      </c>
      <c r="G173" s="38"/>
      <c r="H173" s="38"/>
      <c r="I173" s="190"/>
      <c r="J173" s="38"/>
      <c r="K173" s="38"/>
      <c r="L173" s="42"/>
      <c r="M173" s="191"/>
      <c r="N173" s="192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117</v>
      </c>
      <c r="AU173" s="15" t="s">
        <v>70</v>
      </c>
    </row>
    <row r="174" s="2" customFormat="1" ht="21.75" customHeight="1">
      <c r="A174" s="36"/>
      <c r="B174" s="37"/>
      <c r="C174" s="174" t="s">
        <v>302</v>
      </c>
      <c r="D174" s="174" t="s">
        <v>111</v>
      </c>
      <c r="E174" s="175" t="s">
        <v>303</v>
      </c>
      <c r="F174" s="176" t="s">
        <v>304</v>
      </c>
      <c r="G174" s="177" t="s">
        <v>114</v>
      </c>
      <c r="H174" s="178">
        <v>1</v>
      </c>
      <c r="I174" s="179"/>
      <c r="J174" s="180">
        <f>ROUND(I174*H174,2)</f>
        <v>0</v>
      </c>
      <c r="K174" s="176" t="s">
        <v>19</v>
      </c>
      <c r="L174" s="181"/>
      <c r="M174" s="182" t="s">
        <v>19</v>
      </c>
      <c r="N174" s="183" t="s">
        <v>41</v>
      </c>
      <c r="O174" s="82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80</v>
      </c>
      <c r="AT174" s="186" t="s">
        <v>111</v>
      </c>
      <c r="AU174" s="186" t="s">
        <v>70</v>
      </c>
      <c r="AY174" s="15" t="s">
        <v>115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5" t="s">
        <v>78</v>
      </c>
      <c r="BK174" s="187">
        <f>ROUND(I174*H174,2)</f>
        <v>0</v>
      </c>
      <c r="BL174" s="15" t="s">
        <v>78</v>
      </c>
      <c r="BM174" s="186" t="s">
        <v>305</v>
      </c>
    </row>
    <row r="175" s="2" customFormat="1">
      <c r="A175" s="36"/>
      <c r="B175" s="37"/>
      <c r="C175" s="38"/>
      <c r="D175" s="188" t="s">
        <v>117</v>
      </c>
      <c r="E175" s="38"/>
      <c r="F175" s="189" t="s">
        <v>304</v>
      </c>
      <c r="G175" s="38"/>
      <c r="H175" s="38"/>
      <c r="I175" s="190"/>
      <c r="J175" s="38"/>
      <c r="K175" s="38"/>
      <c r="L175" s="42"/>
      <c r="M175" s="191"/>
      <c r="N175" s="192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117</v>
      </c>
      <c r="AU175" s="15" t="s">
        <v>70</v>
      </c>
    </row>
    <row r="176" s="2" customFormat="1" ht="16.5" customHeight="1">
      <c r="A176" s="36"/>
      <c r="B176" s="37"/>
      <c r="C176" s="174" t="s">
        <v>306</v>
      </c>
      <c r="D176" s="174" t="s">
        <v>111</v>
      </c>
      <c r="E176" s="175" t="s">
        <v>307</v>
      </c>
      <c r="F176" s="176" t="s">
        <v>308</v>
      </c>
      <c r="G176" s="177" t="s">
        <v>114</v>
      </c>
      <c r="H176" s="178">
        <v>1</v>
      </c>
      <c r="I176" s="179"/>
      <c r="J176" s="180">
        <f>ROUND(I176*H176,2)</f>
        <v>0</v>
      </c>
      <c r="K176" s="176" t="s">
        <v>19</v>
      </c>
      <c r="L176" s="181"/>
      <c r="M176" s="182" t="s">
        <v>19</v>
      </c>
      <c r="N176" s="183" t="s">
        <v>41</v>
      </c>
      <c r="O176" s="82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80</v>
      </c>
      <c r="AT176" s="186" t="s">
        <v>111</v>
      </c>
      <c r="AU176" s="186" t="s">
        <v>70</v>
      </c>
      <c r="AY176" s="15" t="s">
        <v>115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5" t="s">
        <v>78</v>
      </c>
      <c r="BK176" s="187">
        <f>ROUND(I176*H176,2)</f>
        <v>0</v>
      </c>
      <c r="BL176" s="15" t="s">
        <v>78</v>
      </c>
      <c r="BM176" s="186" t="s">
        <v>309</v>
      </c>
    </row>
    <row r="177" s="2" customFormat="1">
      <c r="A177" s="36"/>
      <c r="B177" s="37"/>
      <c r="C177" s="38"/>
      <c r="D177" s="188" t="s">
        <v>117</v>
      </c>
      <c r="E177" s="38"/>
      <c r="F177" s="189" t="s">
        <v>308</v>
      </c>
      <c r="G177" s="38"/>
      <c r="H177" s="38"/>
      <c r="I177" s="190"/>
      <c r="J177" s="38"/>
      <c r="K177" s="38"/>
      <c r="L177" s="42"/>
      <c r="M177" s="191"/>
      <c r="N177" s="192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117</v>
      </c>
      <c r="AU177" s="15" t="s">
        <v>70</v>
      </c>
    </row>
    <row r="178" s="2" customFormat="1" ht="16.5" customHeight="1">
      <c r="A178" s="36"/>
      <c r="B178" s="37"/>
      <c r="C178" s="174" t="s">
        <v>310</v>
      </c>
      <c r="D178" s="174" t="s">
        <v>111</v>
      </c>
      <c r="E178" s="175" t="s">
        <v>311</v>
      </c>
      <c r="F178" s="176" t="s">
        <v>312</v>
      </c>
      <c r="G178" s="177" t="s">
        <v>114</v>
      </c>
      <c r="H178" s="178">
        <v>20</v>
      </c>
      <c r="I178" s="179"/>
      <c r="J178" s="180">
        <f>ROUND(I178*H178,2)</f>
        <v>0</v>
      </c>
      <c r="K178" s="176" t="s">
        <v>19</v>
      </c>
      <c r="L178" s="181"/>
      <c r="M178" s="182" t="s">
        <v>19</v>
      </c>
      <c r="N178" s="183" t="s">
        <v>41</v>
      </c>
      <c r="O178" s="8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80</v>
      </c>
      <c r="AT178" s="186" t="s">
        <v>111</v>
      </c>
      <c r="AU178" s="186" t="s">
        <v>70</v>
      </c>
      <c r="AY178" s="15" t="s">
        <v>115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5" t="s">
        <v>78</v>
      </c>
      <c r="BK178" s="187">
        <f>ROUND(I178*H178,2)</f>
        <v>0</v>
      </c>
      <c r="BL178" s="15" t="s">
        <v>78</v>
      </c>
      <c r="BM178" s="186" t="s">
        <v>313</v>
      </c>
    </row>
    <row r="179" s="2" customFormat="1">
      <c r="A179" s="36"/>
      <c r="B179" s="37"/>
      <c r="C179" s="38"/>
      <c r="D179" s="188" t="s">
        <v>117</v>
      </c>
      <c r="E179" s="38"/>
      <c r="F179" s="189" t="s">
        <v>312</v>
      </c>
      <c r="G179" s="38"/>
      <c r="H179" s="38"/>
      <c r="I179" s="190"/>
      <c r="J179" s="38"/>
      <c r="K179" s="38"/>
      <c r="L179" s="42"/>
      <c r="M179" s="191"/>
      <c r="N179" s="192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117</v>
      </c>
      <c r="AU179" s="15" t="s">
        <v>70</v>
      </c>
    </row>
    <row r="180" s="2" customFormat="1" ht="16.5" customHeight="1">
      <c r="A180" s="36"/>
      <c r="B180" s="37"/>
      <c r="C180" s="174" t="s">
        <v>314</v>
      </c>
      <c r="D180" s="174" t="s">
        <v>111</v>
      </c>
      <c r="E180" s="175" t="s">
        <v>315</v>
      </c>
      <c r="F180" s="176" t="s">
        <v>316</v>
      </c>
      <c r="G180" s="177" t="s">
        <v>114</v>
      </c>
      <c r="H180" s="178">
        <v>10</v>
      </c>
      <c r="I180" s="179"/>
      <c r="J180" s="180">
        <f>ROUND(I180*H180,2)</f>
        <v>0</v>
      </c>
      <c r="K180" s="176" t="s">
        <v>19</v>
      </c>
      <c r="L180" s="181"/>
      <c r="M180" s="182" t="s">
        <v>19</v>
      </c>
      <c r="N180" s="183" t="s">
        <v>41</v>
      </c>
      <c r="O180" s="82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80</v>
      </c>
      <c r="AT180" s="186" t="s">
        <v>111</v>
      </c>
      <c r="AU180" s="186" t="s">
        <v>70</v>
      </c>
      <c r="AY180" s="15" t="s">
        <v>115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5" t="s">
        <v>78</v>
      </c>
      <c r="BK180" s="187">
        <f>ROUND(I180*H180,2)</f>
        <v>0</v>
      </c>
      <c r="BL180" s="15" t="s">
        <v>78</v>
      </c>
      <c r="BM180" s="186" t="s">
        <v>317</v>
      </c>
    </row>
    <row r="181" s="2" customFormat="1">
      <c r="A181" s="36"/>
      <c r="B181" s="37"/>
      <c r="C181" s="38"/>
      <c r="D181" s="188" t="s">
        <v>117</v>
      </c>
      <c r="E181" s="38"/>
      <c r="F181" s="189" t="s">
        <v>316</v>
      </c>
      <c r="G181" s="38"/>
      <c r="H181" s="38"/>
      <c r="I181" s="190"/>
      <c r="J181" s="38"/>
      <c r="K181" s="38"/>
      <c r="L181" s="42"/>
      <c r="M181" s="191"/>
      <c r="N181" s="192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117</v>
      </c>
      <c r="AU181" s="15" t="s">
        <v>70</v>
      </c>
    </row>
    <row r="182" s="2" customFormat="1" ht="16.5" customHeight="1">
      <c r="A182" s="36"/>
      <c r="B182" s="37"/>
      <c r="C182" s="174" t="s">
        <v>318</v>
      </c>
      <c r="D182" s="174" t="s">
        <v>111</v>
      </c>
      <c r="E182" s="175" t="s">
        <v>319</v>
      </c>
      <c r="F182" s="176" t="s">
        <v>320</v>
      </c>
      <c r="G182" s="177" t="s">
        <v>114</v>
      </c>
      <c r="H182" s="178">
        <v>1</v>
      </c>
      <c r="I182" s="179"/>
      <c r="J182" s="180">
        <f>ROUND(I182*H182,2)</f>
        <v>0</v>
      </c>
      <c r="K182" s="176" t="s">
        <v>19</v>
      </c>
      <c r="L182" s="181"/>
      <c r="M182" s="182" t="s">
        <v>19</v>
      </c>
      <c r="N182" s="183" t="s">
        <v>41</v>
      </c>
      <c r="O182" s="82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80</v>
      </c>
      <c r="AT182" s="186" t="s">
        <v>111</v>
      </c>
      <c r="AU182" s="186" t="s">
        <v>70</v>
      </c>
      <c r="AY182" s="15" t="s">
        <v>115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5" t="s">
        <v>78</v>
      </c>
      <c r="BK182" s="187">
        <f>ROUND(I182*H182,2)</f>
        <v>0</v>
      </c>
      <c r="BL182" s="15" t="s">
        <v>78</v>
      </c>
      <c r="BM182" s="186" t="s">
        <v>321</v>
      </c>
    </row>
    <row r="183" s="2" customFormat="1">
      <c r="A183" s="36"/>
      <c r="B183" s="37"/>
      <c r="C183" s="38"/>
      <c r="D183" s="188" t="s">
        <v>117</v>
      </c>
      <c r="E183" s="38"/>
      <c r="F183" s="189" t="s">
        <v>320</v>
      </c>
      <c r="G183" s="38"/>
      <c r="H183" s="38"/>
      <c r="I183" s="190"/>
      <c r="J183" s="38"/>
      <c r="K183" s="38"/>
      <c r="L183" s="42"/>
      <c r="M183" s="191"/>
      <c r="N183" s="192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117</v>
      </c>
      <c r="AU183" s="15" t="s">
        <v>70</v>
      </c>
    </row>
    <row r="184" s="2" customFormat="1" ht="16.5" customHeight="1">
      <c r="A184" s="36"/>
      <c r="B184" s="37"/>
      <c r="C184" s="174" t="s">
        <v>322</v>
      </c>
      <c r="D184" s="174" t="s">
        <v>111</v>
      </c>
      <c r="E184" s="175" t="s">
        <v>323</v>
      </c>
      <c r="F184" s="176" t="s">
        <v>324</v>
      </c>
      <c r="G184" s="177" t="s">
        <v>114</v>
      </c>
      <c r="H184" s="178">
        <v>3</v>
      </c>
      <c r="I184" s="179"/>
      <c r="J184" s="180">
        <f>ROUND(I184*H184,2)</f>
        <v>0</v>
      </c>
      <c r="K184" s="176" t="s">
        <v>19</v>
      </c>
      <c r="L184" s="181"/>
      <c r="M184" s="182" t="s">
        <v>19</v>
      </c>
      <c r="N184" s="183" t="s">
        <v>41</v>
      </c>
      <c r="O184" s="82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80</v>
      </c>
      <c r="AT184" s="186" t="s">
        <v>111</v>
      </c>
      <c r="AU184" s="186" t="s">
        <v>70</v>
      </c>
      <c r="AY184" s="15" t="s">
        <v>115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5" t="s">
        <v>78</v>
      </c>
      <c r="BK184" s="187">
        <f>ROUND(I184*H184,2)</f>
        <v>0</v>
      </c>
      <c r="BL184" s="15" t="s">
        <v>78</v>
      </c>
      <c r="BM184" s="186" t="s">
        <v>325</v>
      </c>
    </row>
    <row r="185" s="2" customFormat="1">
      <c r="A185" s="36"/>
      <c r="B185" s="37"/>
      <c r="C185" s="38"/>
      <c r="D185" s="188" t="s">
        <v>117</v>
      </c>
      <c r="E185" s="38"/>
      <c r="F185" s="189" t="s">
        <v>324</v>
      </c>
      <c r="G185" s="38"/>
      <c r="H185" s="38"/>
      <c r="I185" s="190"/>
      <c r="J185" s="38"/>
      <c r="K185" s="38"/>
      <c r="L185" s="42"/>
      <c r="M185" s="191"/>
      <c r="N185" s="192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117</v>
      </c>
      <c r="AU185" s="15" t="s">
        <v>70</v>
      </c>
    </row>
    <row r="186" s="2" customFormat="1" ht="16.5" customHeight="1">
      <c r="A186" s="36"/>
      <c r="B186" s="37"/>
      <c r="C186" s="174" t="s">
        <v>326</v>
      </c>
      <c r="D186" s="174" t="s">
        <v>111</v>
      </c>
      <c r="E186" s="175" t="s">
        <v>327</v>
      </c>
      <c r="F186" s="176" t="s">
        <v>328</v>
      </c>
      <c r="G186" s="177" t="s">
        <v>114</v>
      </c>
      <c r="H186" s="178">
        <v>3</v>
      </c>
      <c r="I186" s="179"/>
      <c r="J186" s="180">
        <f>ROUND(I186*H186,2)</f>
        <v>0</v>
      </c>
      <c r="K186" s="176" t="s">
        <v>19</v>
      </c>
      <c r="L186" s="181"/>
      <c r="M186" s="182" t="s">
        <v>19</v>
      </c>
      <c r="N186" s="183" t="s">
        <v>41</v>
      </c>
      <c r="O186" s="82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80</v>
      </c>
      <c r="AT186" s="186" t="s">
        <v>111</v>
      </c>
      <c r="AU186" s="186" t="s">
        <v>70</v>
      </c>
      <c r="AY186" s="15" t="s">
        <v>115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5" t="s">
        <v>78</v>
      </c>
      <c r="BK186" s="187">
        <f>ROUND(I186*H186,2)</f>
        <v>0</v>
      </c>
      <c r="BL186" s="15" t="s">
        <v>78</v>
      </c>
      <c r="BM186" s="186" t="s">
        <v>329</v>
      </c>
    </row>
    <row r="187" s="2" customFormat="1">
      <c r="A187" s="36"/>
      <c r="B187" s="37"/>
      <c r="C187" s="38"/>
      <c r="D187" s="188" t="s">
        <v>117</v>
      </c>
      <c r="E187" s="38"/>
      <c r="F187" s="189" t="s">
        <v>328</v>
      </c>
      <c r="G187" s="38"/>
      <c r="H187" s="38"/>
      <c r="I187" s="190"/>
      <c r="J187" s="38"/>
      <c r="K187" s="38"/>
      <c r="L187" s="42"/>
      <c r="M187" s="191"/>
      <c r="N187" s="192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117</v>
      </c>
      <c r="AU187" s="15" t="s">
        <v>70</v>
      </c>
    </row>
    <row r="188" s="2" customFormat="1" ht="16.5" customHeight="1">
      <c r="A188" s="36"/>
      <c r="B188" s="37"/>
      <c r="C188" s="174" t="s">
        <v>330</v>
      </c>
      <c r="D188" s="174" t="s">
        <v>111</v>
      </c>
      <c r="E188" s="175" t="s">
        <v>331</v>
      </c>
      <c r="F188" s="176" t="s">
        <v>332</v>
      </c>
      <c r="G188" s="177" t="s">
        <v>114</v>
      </c>
      <c r="H188" s="178">
        <v>1</v>
      </c>
      <c r="I188" s="179"/>
      <c r="J188" s="180">
        <f>ROUND(I188*H188,2)</f>
        <v>0</v>
      </c>
      <c r="K188" s="176" t="s">
        <v>19</v>
      </c>
      <c r="L188" s="181"/>
      <c r="M188" s="182" t="s">
        <v>19</v>
      </c>
      <c r="N188" s="183" t="s">
        <v>41</v>
      </c>
      <c r="O188" s="82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80</v>
      </c>
      <c r="AT188" s="186" t="s">
        <v>111</v>
      </c>
      <c r="AU188" s="186" t="s">
        <v>70</v>
      </c>
      <c r="AY188" s="15" t="s">
        <v>115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5" t="s">
        <v>78</v>
      </c>
      <c r="BK188" s="187">
        <f>ROUND(I188*H188,2)</f>
        <v>0</v>
      </c>
      <c r="BL188" s="15" t="s">
        <v>78</v>
      </c>
      <c r="BM188" s="186" t="s">
        <v>333</v>
      </c>
    </row>
    <row r="189" s="2" customFormat="1">
      <c r="A189" s="36"/>
      <c r="B189" s="37"/>
      <c r="C189" s="38"/>
      <c r="D189" s="188" t="s">
        <v>117</v>
      </c>
      <c r="E189" s="38"/>
      <c r="F189" s="189" t="s">
        <v>332</v>
      </c>
      <c r="G189" s="38"/>
      <c r="H189" s="38"/>
      <c r="I189" s="190"/>
      <c r="J189" s="38"/>
      <c r="K189" s="38"/>
      <c r="L189" s="42"/>
      <c r="M189" s="191"/>
      <c r="N189" s="192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117</v>
      </c>
      <c r="AU189" s="15" t="s">
        <v>70</v>
      </c>
    </row>
    <row r="190" s="2" customFormat="1" ht="16.5" customHeight="1">
      <c r="A190" s="36"/>
      <c r="B190" s="37"/>
      <c r="C190" s="174" t="s">
        <v>334</v>
      </c>
      <c r="D190" s="174" t="s">
        <v>111</v>
      </c>
      <c r="E190" s="175" t="s">
        <v>335</v>
      </c>
      <c r="F190" s="176" t="s">
        <v>336</v>
      </c>
      <c r="G190" s="177" t="s">
        <v>114</v>
      </c>
      <c r="H190" s="178">
        <v>1</v>
      </c>
      <c r="I190" s="179"/>
      <c r="J190" s="180">
        <f>ROUND(I190*H190,2)</f>
        <v>0</v>
      </c>
      <c r="K190" s="176" t="s">
        <v>19</v>
      </c>
      <c r="L190" s="181"/>
      <c r="M190" s="182" t="s">
        <v>19</v>
      </c>
      <c r="N190" s="183" t="s">
        <v>41</v>
      </c>
      <c r="O190" s="82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80</v>
      </c>
      <c r="AT190" s="186" t="s">
        <v>111</v>
      </c>
      <c r="AU190" s="186" t="s">
        <v>70</v>
      </c>
      <c r="AY190" s="15" t="s">
        <v>115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5" t="s">
        <v>78</v>
      </c>
      <c r="BK190" s="187">
        <f>ROUND(I190*H190,2)</f>
        <v>0</v>
      </c>
      <c r="BL190" s="15" t="s">
        <v>78</v>
      </c>
      <c r="BM190" s="186" t="s">
        <v>337</v>
      </c>
    </row>
    <row r="191" s="2" customFormat="1">
      <c r="A191" s="36"/>
      <c r="B191" s="37"/>
      <c r="C191" s="38"/>
      <c r="D191" s="188" t="s">
        <v>117</v>
      </c>
      <c r="E191" s="38"/>
      <c r="F191" s="189" t="s">
        <v>336</v>
      </c>
      <c r="G191" s="38"/>
      <c r="H191" s="38"/>
      <c r="I191" s="190"/>
      <c r="J191" s="38"/>
      <c r="K191" s="38"/>
      <c r="L191" s="42"/>
      <c r="M191" s="191"/>
      <c r="N191" s="192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117</v>
      </c>
      <c r="AU191" s="15" t="s">
        <v>70</v>
      </c>
    </row>
    <row r="192" s="2" customFormat="1" ht="16.5" customHeight="1">
      <c r="A192" s="36"/>
      <c r="B192" s="37"/>
      <c r="C192" s="174" t="s">
        <v>338</v>
      </c>
      <c r="D192" s="174" t="s">
        <v>111</v>
      </c>
      <c r="E192" s="175" t="s">
        <v>339</v>
      </c>
      <c r="F192" s="176" t="s">
        <v>340</v>
      </c>
      <c r="G192" s="177" t="s">
        <v>114</v>
      </c>
      <c r="H192" s="178">
        <v>1</v>
      </c>
      <c r="I192" s="179"/>
      <c r="J192" s="180">
        <f>ROUND(I192*H192,2)</f>
        <v>0</v>
      </c>
      <c r="K192" s="176" t="s">
        <v>19</v>
      </c>
      <c r="L192" s="181"/>
      <c r="M192" s="182" t="s">
        <v>19</v>
      </c>
      <c r="N192" s="183" t="s">
        <v>41</v>
      </c>
      <c r="O192" s="82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80</v>
      </c>
      <c r="AT192" s="186" t="s">
        <v>111</v>
      </c>
      <c r="AU192" s="186" t="s">
        <v>70</v>
      </c>
      <c r="AY192" s="15" t="s">
        <v>115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5" t="s">
        <v>78</v>
      </c>
      <c r="BK192" s="187">
        <f>ROUND(I192*H192,2)</f>
        <v>0</v>
      </c>
      <c r="BL192" s="15" t="s">
        <v>78</v>
      </c>
      <c r="BM192" s="186" t="s">
        <v>341</v>
      </c>
    </row>
    <row r="193" s="2" customFormat="1">
      <c r="A193" s="36"/>
      <c r="B193" s="37"/>
      <c r="C193" s="38"/>
      <c r="D193" s="188" t="s">
        <v>117</v>
      </c>
      <c r="E193" s="38"/>
      <c r="F193" s="189" t="s">
        <v>340</v>
      </c>
      <c r="G193" s="38"/>
      <c r="H193" s="38"/>
      <c r="I193" s="190"/>
      <c r="J193" s="38"/>
      <c r="K193" s="38"/>
      <c r="L193" s="42"/>
      <c r="M193" s="191"/>
      <c r="N193" s="192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117</v>
      </c>
      <c r="AU193" s="15" t="s">
        <v>70</v>
      </c>
    </row>
    <row r="194" s="2" customFormat="1" ht="16.5" customHeight="1">
      <c r="A194" s="36"/>
      <c r="B194" s="37"/>
      <c r="C194" s="174" t="s">
        <v>342</v>
      </c>
      <c r="D194" s="174" t="s">
        <v>111</v>
      </c>
      <c r="E194" s="175" t="s">
        <v>343</v>
      </c>
      <c r="F194" s="176" t="s">
        <v>344</v>
      </c>
      <c r="G194" s="177" t="s">
        <v>114</v>
      </c>
      <c r="H194" s="178">
        <v>1</v>
      </c>
      <c r="I194" s="179"/>
      <c r="J194" s="180">
        <f>ROUND(I194*H194,2)</f>
        <v>0</v>
      </c>
      <c r="K194" s="176" t="s">
        <v>19</v>
      </c>
      <c r="L194" s="181"/>
      <c r="M194" s="182" t="s">
        <v>19</v>
      </c>
      <c r="N194" s="183" t="s">
        <v>41</v>
      </c>
      <c r="O194" s="82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80</v>
      </c>
      <c r="AT194" s="186" t="s">
        <v>111</v>
      </c>
      <c r="AU194" s="186" t="s">
        <v>70</v>
      </c>
      <c r="AY194" s="15" t="s">
        <v>115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5" t="s">
        <v>78</v>
      </c>
      <c r="BK194" s="187">
        <f>ROUND(I194*H194,2)</f>
        <v>0</v>
      </c>
      <c r="BL194" s="15" t="s">
        <v>78</v>
      </c>
      <c r="BM194" s="186" t="s">
        <v>345</v>
      </c>
    </row>
    <row r="195" s="2" customFormat="1">
      <c r="A195" s="36"/>
      <c r="B195" s="37"/>
      <c r="C195" s="38"/>
      <c r="D195" s="188" t="s">
        <v>117</v>
      </c>
      <c r="E195" s="38"/>
      <c r="F195" s="189" t="s">
        <v>344</v>
      </c>
      <c r="G195" s="38"/>
      <c r="H195" s="38"/>
      <c r="I195" s="190"/>
      <c r="J195" s="38"/>
      <c r="K195" s="38"/>
      <c r="L195" s="42"/>
      <c r="M195" s="191"/>
      <c r="N195" s="192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117</v>
      </c>
      <c r="AU195" s="15" t="s">
        <v>70</v>
      </c>
    </row>
    <row r="196" s="2" customFormat="1" ht="16.5" customHeight="1">
      <c r="A196" s="36"/>
      <c r="B196" s="37"/>
      <c r="C196" s="174" t="s">
        <v>346</v>
      </c>
      <c r="D196" s="174" t="s">
        <v>111</v>
      </c>
      <c r="E196" s="175" t="s">
        <v>347</v>
      </c>
      <c r="F196" s="176" t="s">
        <v>348</v>
      </c>
      <c r="G196" s="177" t="s">
        <v>114</v>
      </c>
      <c r="H196" s="178">
        <v>1</v>
      </c>
      <c r="I196" s="179"/>
      <c r="J196" s="180">
        <f>ROUND(I196*H196,2)</f>
        <v>0</v>
      </c>
      <c r="K196" s="176" t="s">
        <v>19</v>
      </c>
      <c r="L196" s="181"/>
      <c r="M196" s="182" t="s">
        <v>19</v>
      </c>
      <c r="N196" s="183" t="s">
        <v>41</v>
      </c>
      <c r="O196" s="82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80</v>
      </c>
      <c r="AT196" s="186" t="s">
        <v>111</v>
      </c>
      <c r="AU196" s="186" t="s">
        <v>70</v>
      </c>
      <c r="AY196" s="15" t="s">
        <v>115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5" t="s">
        <v>78</v>
      </c>
      <c r="BK196" s="187">
        <f>ROUND(I196*H196,2)</f>
        <v>0</v>
      </c>
      <c r="BL196" s="15" t="s">
        <v>78</v>
      </c>
      <c r="BM196" s="186" t="s">
        <v>349</v>
      </c>
    </row>
    <row r="197" s="2" customFormat="1">
      <c r="A197" s="36"/>
      <c r="B197" s="37"/>
      <c r="C197" s="38"/>
      <c r="D197" s="188" t="s">
        <v>117</v>
      </c>
      <c r="E197" s="38"/>
      <c r="F197" s="189" t="s">
        <v>348</v>
      </c>
      <c r="G197" s="38"/>
      <c r="H197" s="38"/>
      <c r="I197" s="190"/>
      <c r="J197" s="38"/>
      <c r="K197" s="38"/>
      <c r="L197" s="42"/>
      <c r="M197" s="191"/>
      <c r="N197" s="192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117</v>
      </c>
      <c r="AU197" s="15" t="s">
        <v>70</v>
      </c>
    </row>
    <row r="198" s="2" customFormat="1" ht="16.5" customHeight="1">
      <c r="A198" s="36"/>
      <c r="B198" s="37"/>
      <c r="C198" s="174" t="s">
        <v>350</v>
      </c>
      <c r="D198" s="174" t="s">
        <v>111</v>
      </c>
      <c r="E198" s="175" t="s">
        <v>351</v>
      </c>
      <c r="F198" s="176" t="s">
        <v>352</v>
      </c>
      <c r="G198" s="177" t="s">
        <v>114</v>
      </c>
      <c r="H198" s="178">
        <v>50</v>
      </c>
      <c r="I198" s="179"/>
      <c r="J198" s="180">
        <f>ROUND(I198*H198,2)</f>
        <v>0</v>
      </c>
      <c r="K198" s="176" t="s">
        <v>19</v>
      </c>
      <c r="L198" s="181"/>
      <c r="M198" s="182" t="s">
        <v>19</v>
      </c>
      <c r="N198" s="183" t="s">
        <v>41</v>
      </c>
      <c r="O198" s="82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80</v>
      </c>
      <c r="AT198" s="186" t="s">
        <v>111</v>
      </c>
      <c r="AU198" s="186" t="s">
        <v>70</v>
      </c>
      <c r="AY198" s="15" t="s">
        <v>115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5" t="s">
        <v>78</v>
      </c>
      <c r="BK198" s="187">
        <f>ROUND(I198*H198,2)</f>
        <v>0</v>
      </c>
      <c r="BL198" s="15" t="s">
        <v>78</v>
      </c>
      <c r="BM198" s="186" t="s">
        <v>353</v>
      </c>
    </row>
    <row r="199" s="2" customFormat="1">
      <c r="A199" s="36"/>
      <c r="B199" s="37"/>
      <c r="C199" s="38"/>
      <c r="D199" s="188" t="s">
        <v>117</v>
      </c>
      <c r="E199" s="38"/>
      <c r="F199" s="189" t="s">
        <v>352</v>
      </c>
      <c r="G199" s="38"/>
      <c r="H199" s="38"/>
      <c r="I199" s="190"/>
      <c r="J199" s="38"/>
      <c r="K199" s="38"/>
      <c r="L199" s="42"/>
      <c r="M199" s="191"/>
      <c r="N199" s="192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117</v>
      </c>
      <c r="AU199" s="15" t="s">
        <v>70</v>
      </c>
    </row>
    <row r="200" s="2" customFormat="1" ht="16.5" customHeight="1">
      <c r="A200" s="36"/>
      <c r="B200" s="37"/>
      <c r="C200" s="174" t="s">
        <v>354</v>
      </c>
      <c r="D200" s="174" t="s">
        <v>111</v>
      </c>
      <c r="E200" s="175" t="s">
        <v>355</v>
      </c>
      <c r="F200" s="176" t="s">
        <v>356</v>
      </c>
      <c r="G200" s="177" t="s">
        <v>114</v>
      </c>
      <c r="H200" s="178">
        <v>10</v>
      </c>
      <c r="I200" s="179"/>
      <c r="J200" s="180">
        <f>ROUND(I200*H200,2)</f>
        <v>0</v>
      </c>
      <c r="K200" s="176" t="s">
        <v>19</v>
      </c>
      <c r="L200" s="181"/>
      <c r="M200" s="182" t="s">
        <v>19</v>
      </c>
      <c r="N200" s="183" t="s">
        <v>41</v>
      </c>
      <c r="O200" s="82"/>
      <c r="P200" s="184">
        <f>O200*H200</f>
        <v>0</v>
      </c>
      <c r="Q200" s="184">
        <v>0.17899999999999999</v>
      </c>
      <c r="R200" s="184">
        <f>Q200*H200</f>
        <v>1.79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80</v>
      </c>
      <c r="AT200" s="186" t="s">
        <v>111</v>
      </c>
      <c r="AU200" s="186" t="s">
        <v>70</v>
      </c>
      <c r="AY200" s="15" t="s">
        <v>115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5" t="s">
        <v>78</v>
      </c>
      <c r="BK200" s="187">
        <f>ROUND(I200*H200,2)</f>
        <v>0</v>
      </c>
      <c r="BL200" s="15" t="s">
        <v>78</v>
      </c>
      <c r="BM200" s="186" t="s">
        <v>357</v>
      </c>
    </row>
    <row r="201" s="2" customFormat="1">
      <c r="A201" s="36"/>
      <c r="B201" s="37"/>
      <c r="C201" s="38"/>
      <c r="D201" s="188" t="s">
        <v>117</v>
      </c>
      <c r="E201" s="38"/>
      <c r="F201" s="189" t="s">
        <v>356</v>
      </c>
      <c r="G201" s="38"/>
      <c r="H201" s="38"/>
      <c r="I201" s="190"/>
      <c r="J201" s="38"/>
      <c r="K201" s="38"/>
      <c r="L201" s="42"/>
      <c r="M201" s="191"/>
      <c r="N201" s="192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117</v>
      </c>
      <c r="AU201" s="15" t="s">
        <v>70</v>
      </c>
    </row>
    <row r="202" s="2" customFormat="1" ht="16.5" customHeight="1">
      <c r="A202" s="36"/>
      <c r="B202" s="37"/>
      <c r="C202" s="174" t="s">
        <v>358</v>
      </c>
      <c r="D202" s="174" t="s">
        <v>111</v>
      </c>
      <c r="E202" s="175" t="s">
        <v>359</v>
      </c>
      <c r="F202" s="176" t="s">
        <v>360</v>
      </c>
      <c r="G202" s="177" t="s">
        <v>114</v>
      </c>
      <c r="H202" s="178">
        <v>1</v>
      </c>
      <c r="I202" s="179"/>
      <c r="J202" s="180">
        <f>ROUND(I202*H202,2)</f>
        <v>0</v>
      </c>
      <c r="K202" s="176" t="s">
        <v>19</v>
      </c>
      <c r="L202" s="181"/>
      <c r="M202" s="182" t="s">
        <v>19</v>
      </c>
      <c r="N202" s="183" t="s">
        <v>41</v>
      </c>
      <c r="O202" s="82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80</v>
      </c>
      <c r="AT202" s="186" t="s">
        <v>111</v>
      </c>
      <c r="AU202" s="186" t="s">
        <v>70</v>
      </c>
      <c r="AY202" s="15" t="s">
        <v>115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5" t="s">
        <v>78</v>
      </c>
      <c r="BK202" s="187">
        <f>ROUND(I202*H202,2)</f>
        <v>0</v>
      </c>
      <c r="BL202" s="15" t="s">
        <v>78</v>
      </c>
      <c r="BM202" s="186" t="s">
        <v>361</v>
      </c>
    </row>
    <row r="203" s="2" customFormat="1">
      <c r="A203" s="36"/>
      <c r="B203" s="37"/>
      <c r="C203" s="38"/>
      <c r="D203" s="188" t="s">
        <v>117</v>
      </c>
      <c r="E203" s="38"/>
      <c r="F203" s="189" t="s">
        <v>360</v>
      </c>
      <c r="G203" s="38"/>
      <c r="H203" s="38"/>
      <c r="I203" s="190"/>
      <c r="J203" s="38"/>
      <c r="K203" s="38"/>
      <c r="L203" s="42"/>
      <c r="M203" s="191"/>
      <c r="N203" s="192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117</v>
      </c>
      <c r="AU203" s="15" t="s">
        <v>70</v>
      </c>
    </row>
    <row r="204" s="2" customFormat="1" ht="16.5" customHeight="1">
      <c r="A204" s="36"/>
      <c r="B204" s="37"/>
      <c r="C204" s="174" t="s">
        <v>362</v>
      </c>
      <c r="D204" s="174" t="s">
        <v>111</v>
      </c>
      <c r="E204" s="175" t="s">
        <v>363</v>
      </c>
      <c r="F204" s="176" t="s">
        <v>364</v>
      </c>
      <c r="G204" s="177" t="s">
        <v>114</v>
      </c>
      <c r="H204" s="178">
        <v>5</v>
      </c>
      <c r="I204" s="179"/>
      <c r="J204" s="180">
        <f>ROUND(I204*H204,2)</f>
        <v>0</v>
      </c>
      <c r="K204" s="176" t="s">
        <v>19</v>
      </c>
      <c r="L204" s="181"/>
      <c r="M204" s="182" t="s">
        <v>19</v>
      </c>
      <c r="N204" s="183" t="s">
        <v>41</v>
      </c>
      <c r="O204" s="82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80</v>
      </c>
      <c r="AT204" s="186" t="s">
        <v>111</v>
      </c>
      <c r="AU204" s="186" t="s">
        <v>70</v>
      </c>
      <c r="AY204" s="15" t="s">
        <v>115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78</v>
      </c>
      <c r="BK204" s="187">
        <f>ROUND(I204*H204,2)</f>
        <v>0</v>
      </c>
      <c r="BL204" s="15" t="s">
        <v>78</v>
      </c>
      <c r="BM204" s="186" t="s">
        <v>365</v>
      </c>
    </row>
    <row r="205" s="2" customFormat="1">
      <c r="A205" s="36"/>
      <c r="B205" s="37"/>
      <c r="C205" s="38"/>
      <c r="D205" s="188" t="s">
        <v>117</v>
      </c>
      <c r="E205" s="38"/>
      <c r="F205" s="189" t="s">
        <v>364</v>
      </c>
      <c r="G205" s="38"/>
      <c r="H205" s="38"/>
      <c r="I205" s="190"/>
      <c r="J205" s="38"/>
      <c r="K205" s="38"/>
      <c r="L205" s="42"/>
      <c r="M205" s="191"/>
      <c r="N205" s="192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117</v>
      </c>
      <c r="AU205" s="15" t="s">
        <v>70</v>
      </c>
    </row>
    <row r="206" s="2" customFormat="1" ht="16.5" customHeight="1">
      <c r="A206" s="36"/>
      <c r="B206" s="37"/>
      <c r="C206" s="174" t="s">
        <v>366</v>
      </c>
      <c r="D206" s="174" t="s">
        <v>111</v>
      </c>
      <c r="E206" s="175" t="s">
        <v>367</v>
      </c>
      <c r="F206" s="176" t="s">
        <v>368</v>
      </c>
      <c r="G206" s="177" t="s">
        <v>114</v>
      </c>
      <c r="H206" s="178">
        <v>5</v>
      </c>
      <c r="I206" s="179"/>
      <c r="J206" s="180">
        <f>ROUND(I206*H206,2)</f>
        <v>0</v>
      </c>
      <c r="K206" s="176" t="s">
        <v>19</v>
      </c>
      <c r="L206" s="181"/>
      <c r="M206" s="182" t="s">
        <v>19</v>
      </c>
      <c r="N206" s="183" t="s">
        <v>41</v>
      </c>
      <c r="O206" s="82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80</v>
      </c>
      <c r="AT206" s="186" t="s">
        <v>111</v>
      </c>
      <c r="AU206" s="186" t="s">
        <v>70</v>
      </c>
      <c r="AY206" s="15" t="s">
        <v>115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5" t="s">
        <v>78</v>
      </c>
      <c r="BK206" s="187">
        <f>ROUND(I206*H206,2)</f>
        <v>0</v>
      </c>
      <c r="BL206" s="15" t="s">
        <v>78</v>
      </c>
      <c r="BM206" s="186" t="s">
        <v>369</v>
      </c>
    </row>
    <row r="207" s="2" customFormat="1">
      <c r="A207" s="36"/>
      <c r="B207" s="37"/>
      <c r="C207" s="38"/>
      <c r="D207" s="188" t="s">
        <v>117</v>
      </c>
      <c r="E207" s="38"/>
      <c r="F207" s="189" t="s">
        <v>368</v>
      </c>
      <c r="G207" s="38"/>
      <c r="H207" s="38"/>
      <c r="I207" s="190"/>
      <c r="J207" s="38"/>
      <c r="K207" s="38"/>
      <c r="L207" s="42"/>
      <c r="M207" s="191"/>
      <c r="N207" s="192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117</v>
      </c>
      <c r="AU207" s="15" t="s">
        <v>70</v>
      </c>
    </row>
    <row r="208" s="2" customFormat="1" ht="16.5" customHeight="1">
      <c r="A208" s="36"/>
      <c r="B208" s="37"/>
      <c r="C208" s="174" t="s">
        <v>370</v>
      </c>
      <c r="D208" s="174" t="s">
        <v>111</v>
      </c>
      <c r="E208" s="175" t="s">
        <v>371</v>
      </c>
      <c r="F208" s="176" t="s">
        <v>372</v>
      </c>
      <c r="G208" s="177" t="s">
        <v>114</v>
      </c>
      <c r="H208" s="178">
        <v>1</v>
      </c>
      <c r="I208" s="179"/>
      <c r="J208" s="180">
        <f>ROUND(I208*H208,2)</f>
        <v>0</v>
      </c>
      <c r="K208" s="176" t="s">
        <v>19</v>
      </c>
      <c r="L208" s="181"/>
      <c r="M208" s="182" t="s">
        <v>19</v>
      </c>
      <c r="N208" s="183" t="s">
        <v>41</v>
      </c>
      <c r="O208" s="82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80</v>
      </c>
      <c r="AT208" s="186" t="s">
        <v>111</v>
      </c>
      <c r="AU208" s="186" t="s">
        <v>70</v>
      </c>
      <c r="AY208" s="15" t="s">
        <v>115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5" t="s">
        <v>78</v>
      </c>
      <c r="BK208" s="187">
        <f>ROUND(I208*H208,2)</f>
        <v>0</v>
      </c>
      <c r="BL208" s="15" t="s">
        <v>78</v>
      </c>
      <c r="BM208" s="186" t="s">
        <v>373</v>
      </c>
    </row>
    <row r="209" s="2" customFormat="1">
      <c r="A209" s="36"/>
      <c r="B209" s="37"/>
      <c r="C209" s="38"/>
      <c r="D209" s="188" t="s">
        <v>117</v>
      </c>
      <c r="E209" s="38"/>
      <c r="F209" s="189" t="s">
        <v>372</v>
      </c>
      <c r="G209" s="38"/>
      <c r="H209" s="38"/>
      <c r="I209" s="190"/>
      <c r="J209" s="38"/>
      <c r="K209" s="38"/>
      <c r="L209" s="42"/>
      <c r="M209" s="191"/>
      <c r="N209" s="192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117</v>
      </c>
      <c r="AU209" s="15" t="s">
        <v>70</v>
      </c>
    </row>
    <row r="210" s="2" customFormat="1" ht="16.5" customHeight="1">
      <c r="A210" s="36"/>
      <c r="B210" s="37"/>
      <c r="C210" s="174" t="s">
        <v>374</v>
      </c>
      <c r="D210" s="174" t="s">
        <v>111</v>
      </c>
      <c r="E210" s="175" t="s">
        <v>375</v>
      </c>
      <c r="F210" s="176" t="s">
        <v>376</v>
      </c>
      <c r="G210" s="177" t="s">
        <v>114</v>
      </c>
      <c r="H210" s="178">
        <v>1</v>
      </c>
      <c r="I210" s="179"/>
      <c r="J210" s="180">
        <f>ROUND(I210*H210,2)</f>
        <v>0</v>
      </c>
      <c r="K210" s="176" t="s">
        <v>19</v>
      </c>
      <c r="L210" s="181"/>
      <c r="M210" s="182" t="s">
        <v>19</v>
      </c>
      <c r="N210" s="183" t="s">
        <v>41</v>
      </c>
      <c r="O210" s="82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80</v>
      </c>
      <c r="AT210" s="186" t="s">
        <v>111</v>
      </c>
      <c r="AU210" s="186" t="s">
        <v>70</v>
      </c>
      <c r="AY210" s="15" t="s">
        <v>115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5" t="s">
        <v>78</v>
      </c>
      <c r="BK210" s="187">
        <f>ROUND(I210*H210,2)</f>
        <v>0</v>
      </c>
      <c r="BL210" s="15" t="s">
        <v>78</v>
      </c>
      <c r="BM210" s="186" t="s">
        <v>377</v>
      </c>
    </row>
    <row r="211" s="2" customFormat="1">
      <c r="A211" s="36"/>
      <c r="B211" s="37"/>
      <c r="C211" s="38"/>
      <c r="D211" s="188" t="s">
        <v>117</v>
      </c>
      <c r="E211" s="38"/>
      <c r="F211" s="189" t="s">
        <v>376</v>
      </c>
      <c r="G211" s="38"/>
      <c r="H211" s="38"/>
      <c r="I211" s="190"/>
      <c r="J211" s="38"/>
      <c r="K211" s="38"/>
      <c r="L211" s="42"/>
      <c r="M211" s="191"/>
      <c r="N211" s="192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117</v>
      </c>
      <c r="AU211" s="15" t="s">
        <v>70</v>
      </c>
    </row>
    <row r="212" s="2" customFormat="1" ht="16.5" customHeight="1">
      <c r="A212" s="36"/>
      <c r="B212" s="37"/>
      <c r="C212" s="174" t="s">
        <v>378</v>
      </c>
      <c r="D212" s="174" t="s">
        <v>111</v>
      </c>
      <c r="E212" s="175" t="s">
        <v>379</v>
      </c>
      <c r="F212" s="176" t="s">
        <v>380</v>
      </c>
      <c r="G212" s="177" t="s">
        <v>114</v>
      </c>
      <c r="H212" s="178">
        <v>6</v>
      </c>
      <c r="I212" s="179"/>
      <c r="J212" s="180">
        <f>ROUND(I212*H212,2)</f>
        <v>0</v>
      </c>
      <c r="K212" s="176" t="s">
        <v>19</v>
      </c>
      <c r="L212" s="181"/>
      <c r="M212" s="182" t="s">
        <v>19</v>
      </c>
      <c r="N212" s="183" t="s">
        <v>41</v>
      </c>
      <c r="O212" s="82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80</v>
      </c>
      <c r="AT212" s="186" t="s">
        <v>111</v>
      </c>
      <c r="AU212" s="186" t="s">
        <v>70</v>
      </c>
      <c r="AY212" s="15" t="s">
        <v>115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5" t="s">
        <v>78</v>
      </c>
      <c r="BK212" s="187">
        <f>ROUND(I212*H212,2)</f>
        <v>0</v>
      </c>
      <c r="BL212" s="15" t="s">
        <v>78</v>
      </c>
      <c r="BM212" s="186" t="s">
        <v>381</v>
      </c>
    </row>
    <row r="213" s="2" customFormat="1">
      <c r="A213" s="36"/>
      <c r="B213" s="37"/>
      <c r="C213" s="38"/>
      <c r="D213" s="188" t="s">
        <v>117</v>
      </c>
      <c r="E213" s="38"/>
      <c r="F213" s="189" t="s">
        <v>380</v>
      </c>
      <c r="G213" s="38"/>
      <c r="H213" s="38"/>
      <c r="I213" s="190"/>
      <c r="J213" s="38"/>
      <c r="K213" s="38"/>
      <c r="L213" s="42"/>
      <c r="M213" s="191"/>
      <c r="N213" s="192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117</v>
      </c>
      <c r="AU213" s="15" t="s">
        <v>70</v>
      </c>
    </row>
    <row r="214" s="2" customFormat="1" ht="16.5" customHeight="1">
      <c r="A214" s="36"/>
      <c r="B214" s="37"/>
      <c r="C214" s="174" t="s">
        <v>382</v>
      </c>
      <c r="D214" s="174" t="s">
        <v>111</v>
      </c>
      <c r="E214" s="175" t="s">
        <v>383</v>
      </c>
      <c r="F214" s="176" t="s">
        <v>384</v>
      </c>
      <c r="G214" s="177" t="s">
        <v>114</v>
      </c>
      <c r="H214" s="178">
        <v>5</v>
      </c>
      <c r="I214" s="179"/>
      <c r="J214" s="180">
        <f>ROUND(I214*H214,2)</f>
        <v>0</v>
      </c>
      <c r="K214" s="176" t="s">
        <v>19</v>
      </c>
      <c r="L214" s="181"/>
      <c r="M214" s="182" t="s">
        <v>19</v>
      </c>
      <c r="N214" s="183" t="s">
        <v>41</v>
      </c>
      <c r="O214" s="82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80</v>
      </c>
      <c r="AT214" s="186" t="s">
        <v>111</v>
      </c>
      <c r="AU214" s="186" t="s">
        <v>70</v>
      </c>
      <c r="AY214" s="15" t="s">
        <v>115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5" t="s">
        <v>78</v>
      </c>
      <c r="BK214" s="187">
        <f>ROUND(I214*H214,2)</f>
        <v>0</v>
      </c>
      <c r="BL214" s="15" t="s">
        <v>78</v>
      </c>
      <c r="BM214" s="186" t="s">
        <v>385</v>
      </c>
    </row>
    <row r="215" s="2" customFormat="1">
      <c r="A215" s="36"/>
      <c r="B215" s="37"/>
      <c r="C215" s="38"/>
      <c r="D215" s="188" t="s">
        <v>117</v>
      </c>
      <c r="E215" s="38"/>
      <c r="F215" s="189" t="s">
        <v>384</v>
      </c>
      <c r="G215" s="38"/>
      <c r="H215" s="38"/>
      <c r="I215" s="190"/>
      <c r="J215" s="38"/>
      <c r="K215" s="38"/>
      <c r="L215" s="42"/>
      <c r="M215" s="191"/>
      <c r="N215" s="192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117</v>
      </c>
      <c r="AU215" s="15" t="s">
        <v>70</v>
      </c>
    </row>
    <row r="216" s="2" customFormat="1" ht="16.5" customHeight="1">
      <c r="A216" s="36"/>
      <c r="B216" s="37"/>
      <c r="C216" s="174" t="s">
        <v>386</v>
      </c>
      <c r="D216" s="174" t="s">
        <v>111</v>
      </c>
      <c r="E216" s="175" t="s">
        <v>387</v>
      </c>
      <c r="F216" s="176" t="s">
        <v>388</v>
      </c>
      <c r="G216" s="177" t="s">
        <v>114</v>
      </c>
      <c r="H216" s="178">
        <v>5</v>
      </c>
      <c r="I216" s="179"/>
      <c r="J216" s="180">
        <f>ROUND(I216*H216,2)</f>
        <v>0</v>
      </c>
      <c r="K216" s="176" t="s">
        <v>19</v>
      </c>
      <c r="L216" s="181"/>
      <c r="M216" s="182" t="s">
        <v>19</v>
      </c>
      <c r="N216" s="183" t="s">
        <v>41</v>
      </c>
      <c r="O216" s="82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80</v>
      </c>
      <c r="AT216" s="186" t="s">
        <v>111</v>
      </c>
      <c r="AU216" s="186" t="s">
        <v>70</v>
      </c>
      <c r="AY216" s="15" t="s">
        <v>115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5" t="s">
        <v>78</v>
      </c>
      <c r="BK216" s="187">
        <f>ROUND(I216*H216,2)</f>
        <v>0</v>
      </c>
      <c r="BL216" s="15" t="s">
        <v>78</v>
      </c>
      <c r="BM216" s="186" t="s">
        <v>389</v>
      </c>
    </row>
    <row r="217" s="2" customFormat="1">
      <c r="A217" s="36"/>
      <c r="B217" s="37"/>
      <c r="C217" s="38"/>
      <c r="D217" s="188" t="s">
        <v>117</v>
      </c>
      <c r="E217" s="38"/>
      <c r="F217" s="189" t="s">
        <v>388</v>
      </c>
      <c r="G217" s="38"/>
      <c r="H217" s="38"/>
      <c r="I217" s="190"/>
      <c r="J217" s="38"/>
      <c r="K217" s="38"/>
      <c r="L217" s="42"/>
      <c r="M217" s="191"/>
      <c r="N217" s="192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117</v>
      </c>
      <c r="AU217" s="15" t="s">
        <v>70</v>
      </c>
    </row>
    <row r="218" s="2" customFormat="1" ht="16.5" customHeight="1">
      <c r="A218" s="36"/>
      <c r="B218" s="37"/>
      <c r="C218" s="174" t="s">
        <v>390</v>
      </c>
      <c r="D218" s="174" t="s">
        <v>111</v>
      </c>
      <c r="E218" s="175" t="s">
        <v>391</v>
      </c>
      <c r="F218" s="176" t="s">
        <v>392</v>
      </c>
      <c r="G218" s="177" t="s">
        <v>114</v>
      </c>
      <c r="H218" s="178">
        <v>5</v>
      </c>
      <c r="I218" s="179"/>
      <c r="J218" s="180">
        <f>ROUND(I218*H218,2)</f>
        <v>0</v>
      </c>
      <c r="K218" s="176" t="s">
        <v>19</v>
      </c>
      <c r="L218" s="181"/>
      <c r="M218" s="182" t="s">
        <v>19</v>
      </c>
      <c r="N218" s="183" t="s">
        <v>41</v>
      </c>
      <c r="O218" s="82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80</v>
      </c>
      <c r="AT218" s="186" t="s">
        <v>111</v>
      </c>
      <c r="AU218" s="186" t="s">
        <v>70</v>
      </c>
      <c r="AY218" s="15" t="s">
        <v>115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5" t="s">
        <v>78</v>
      </c>
      <c r="BK218" s="187">
        <f>ROUND(I218*H218,2)</f>
        <v>0</v>
      </c>
      <c r="BL218" s="15" t="s">
        <v>78</v>
      </c>
      <c r="BM218" s="186" t="s">
        <v>393</v>
      </c>
    </row>
    <row r="219" s="2" customFormat="1">
      <c r="A219" s="36"/>
      <c r="B219" s="37"/>
      <c r="C219" s="38"/>
      <c r="D219" s="188" t="s">
        <v>117</v>
      </c>
      <c r="E219" s="38"/>
      <c r="F219" s="189" t="s">
        <v>392</v>
      </c>
      <c r="G219" s="38"/>
      <c r="H219" s="38"/>
      <c r="I219" s="190"/>
      <c r="J219" s="38"/>
      <c r="K219" s="38"/>
      <c r="L219" s="42"/>
      <c r="M219" s="191"/>
      <c r="N219" s="192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117</v>
      </c>
      <c r="AU219" s="15" t="s">
        <v>70</v>
      </c>
    </row>
    <row r="220" s="2" customFormat="1" ht="16.5" customHeight="1">
      <c r="A220" s="36"/>
      <c r="B220" s="37"/>
      <c r="C220" s="174" t="s">
        <v>394</v>
      </c>
      <c r="D220" s="174" t="s">
        <v>111</v>
      </c>
      <c r="E220" s="175" t="s">
        <v>395</v>
      </c>
      <c r="F220" s="176" t="s">
        <v>396</v>
      </c>
      <c r="G220" s="177" t="s">
        <v>114</v>
      </c>
      <c r="H220" s="178">
        <v>5</v>
      </c>
      <c r="I220" s="179"/>
      <c r="J220" s="180">
        <f>ROUND(I220*H220,2)</f>
        <v>0</v>
      </c>
      <c r="K220" s="176" t="s">
        <v>19</v>
      </c>
      <c r="L220" s="181"/>
      <c r="M220" s="182" t="s">
        <v>19</v>
      </c>
      <c r="N220" s="183" t="s">
        <v>41</v>
      </c>
      <c r="O220" s="82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80</v>
      </c>
      <c r="AT220" s="186" t="s">
        <v>111</v>
      </c>
      <c r="AU220" s="186" t="s">
        <v>70</v>
      </c>
      <c r="AY220" s="15" t="s">
        <v>115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5" t="s">
        <v>78</v>
      </c>
      <c r="BK220" s="187">
        <f>ROUND(I220*H220,2)</f>
        <v>0</v>
      </c>
      <c r="BL220" s="15" t="s">
        <v>78</v>
      </c>
      <c r="BM220" s="186" t="s">
        <v>397</v>
      </c>
    </row>
    <row r="221" s="2" customFormat="1">
      <c r="A221" s="36"/>
      <c r="B221" s="37"/>
      <c r="C221" s="38"/>
      <c r="D221" s="188" t="s">
        <v>117</v>
      </c>
      <c r="E221" s="38"/>
      <c r="F221" s="189" t="s">
        <v>396</v>
      </c>
      <c r="G221" s="38"/>
      <c r="H221" s="38"/>
      <c r="I221" s="190"/>
      <c r="J221" s="38"/>
      <c r="K221" s="38"/>
      <c r="L221" s="42"/>
      <c r="M221" s="191"/>
      <c r="N221" s="192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117</v>
      </c>
      <c r="AU221" s="15" t="s">
        <v>70</v>
      </c>
    </row>
    <row r="222" s="2" customFormat="1" ht="16.5" customHeight="1">
      <c r="A222" s="36"/>
      <c r="B222" s="37"/>
      <c r="C222" s="174" t="s">
        <v>398</v>
      </c>
      <c r="D222" s="174" t="s">
        <v>111</v>
      </c>
      <c r="E222" s="175" t="s">
        <v>399</v>
      </c>
      <c r="F222" s="176" t="s">
        <v>400</v>
      </c>
      <c r="G222" s="177" t="s">
        <v>114</v>
      </c>
      <c r="H222" s="178">
        <v>5</v>
      </c>
      <c r="I222" s="179"/>
      <c r="J222" s="180">
        <f>ROUND(I222*H222,2)</f>
        <v>0</v>
      </c>
      <c r="K222" s="176" t="s">
        <v>19</v>
      </c>
      <c r="L222" s="181"/>
      <c r="M222" s="182" t="s">
        <v>19</v>
      </c>
      <c r="N222" s="183" t="s">
        <v>41</v>
      </c>
      <c r="O222" s="82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80</v>
      </c>
      <c r="AT222" s="186" t="s">
        <v>111</v>
      </c>
      <c r="AU222" s="186" t="s">
        <v>70</v>
      </c>
      <c r="AY222" s="15" t="s">
        <v>115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5" t="s">
        <v>78</v>
      </c>
      <c r="BK222" s="187">
        <f>ROUND(I222*H222,2)</f>
        <v>0</v>
      </c>
      <c r="BL222" s="15" t="s">
        <v>78</v>
      </c>
      <c r="BM222" s="186" t="s">
        <v>401</v>
      </c>
    </row>
    <row r="223" s="2" customFormat="1">
      <c r="A223" s="36"/>
      <c r="B223" s="37"/>
      <c r="C223" s="38"/>
      <c r="D223" s="188" t="s">
        <v>117</v>
      </c>
      <c r="E223" s="38"/>
      <c r="F223" s="189" t="s">
        <v>400</v>
      </c>
      <c r="G223" s="38"/>
      <c r="H223" s="38"/>
      <c r="I223" s="190"/>
      <c r="J223" s="38"/>
      <c r="K223" s="38"/>
      <c r="L223" s="42"/>
      <c r="M223" s="191"/>
      <c r="N223" s="192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117</v>
      </c>
      <c r="AU223" s="15" t="s">
        <v>70</v>
      </c>
    </row>
    <row r="224" s="2" customFormat="1" ht="16.5" customHeight="1">
      <c r="A224" s="36"/>
      <c r="B224" s="37"/>
      <c r="C224" s="174" t="s">
        <v>402</v>
      </c>
      <c r="D224" s="174" t="s">
        <v>111</v>
      </c>
      <c r="E224" s="175" t="s">
        <v>403</v>
      </c>
      <c r="F224" s="176" t="s">
        <v>404</v>
      </c>
      <c r="G224" s="177" t="s">
        <v>114</v>
      </c>
      <c r="H224" s="178">
        <v>1</v>
      </c>
      <c r="I224" s="179"/>
      <c r="J224" s="180">
        <f>ROUND(I224*H224,2)</f>
        <v>0</v>
      </c>
      <c r="K224" s="176" t="s">
        <v>19</v>
      </c>
      <c r="L224" s="181"/>
      <c r="M224" s="182" t="s">
        <v>19</v>
      </c>
      <c r="N224" s="183" t="s">
        <v>41</v>
      </c>
      <c r="O224" s="82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80</v>
      </c>
      <c r="AT224" s="186" t="s">
        <v>111</v>
      </c>
      <c r="AU224" s="186" t="s">
        <v>70</v>
      </c>
      <c r="AY224" s="15" t="s">
        <v>115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5" t="s">
        <v>78</v>
      </c>
      <c r="BK224" s="187">
        <f>ROUND(I224*H224,2)</f>
        <v>0</v>
      </c>
      <c r="BL224" s="15" t="s">
        <v>78</v>
      </c>
      <c r="BM224" s="186" t="s">
        <v>405</v>
      </c>
    </row>
    <row r="225" s="2" customFormat="1">
      <c r="A225" s="36"/>
      <c r="B225" s="37"/>
      <c r="C225" s="38"/>
      <c r="D225" s="188" t="s">
        <v>117</v>
      </c>
      <c r="E225" s="38"/>
      <c r="F225" s="189" t="s">
        <v>404</v>
      </c>
      <c r="G225" s="38"/>
      <c r="H225" s="38"/>
      <c r="I225" s="190"/>
      <c r="J225" s="38"/>
      <c r="K225" s="38"/>
      <c r="L225" s="42"/>
      <c r="M225" s="191"/>
      <c r="N225" s="192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117</v>
      </c>
      <c r="AU225" s="15" t="s">
        <v>70</v>
      </c>
    </row>
    <row r="226" s="2" customFormat="1" ht="16.5" customHeight="1">
      <c r="A226" s="36"/>
      <c r="B226" s="37"/>
      <c r="C226" s="174" t="s">
        <v>406</v>
      </c>
      <c r="D226" s="174" t="s">
        <v>111</v>
      </c>
      <c r="E226" s="175" t="s">
        <v>407</v>
      </c>
      <c r="F226" s="176" t="s">
        <v>408</v>
      </c>
      <c r="G226" s="177" t="s">
        <v>114</v>
      </c>
      <c r="H226" s="178">
        <v>1</v>
      </c>
      <c r="I226" s="179"/>
      <c r="J226" s="180">
        <f>ROUND(I226*H226,2)</f>
        <v>0</v>
      </c>
      <c r="K226" s="176" t="s">
        <v>19</v>
      </c>
      <c r="L226" s="181"/>
      <c r="M226" s="182" t="s">
        <v>19</v>
      </c>
      <c r="N226" s="183" t="s">
        <v>41</v>
      </c>
      <c r="O226" s="82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80</v>
      </c>
      <c r="AT226" s="186" t="s">
        <v>111</v>
      </c>
      <c r="AU226" s="186" t="s">
        <v>70</v>
      </c>
      <c r="AY226" s="15" t="s">
        <v>115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5" t="s">
        <v>78</v>
      </c>
      <c r="BK226" s="187">
        <f>ROUND(I226*H226,2)</f>
        <v>0</v>
      </c>
      <c r="BL226" s="15" t="s">
        <v>78</v>
      </c>
      <c r="BM226" s="186" t="s">
        <v>409</v>
      </c>
    </row>
    <row r="227" s="2" customFormat="1">
      <c r="A227" s="36"/>
      <c r="B227" s="37"/>
      <c r="C227" s="38"/>
      <c r="D227" s="188" t="s">
        <v>117</v>
      </c>
      <c r="E227" s="38"/>
      <c r="F227" s="189" t="s">
        <v>408</v>
      </c>
      <c r="G227" s="38"/>
      <c r="H227" s="38"/>
      <c r="I227" s="190"/>
      <c r="J227" s="38"/>
      <c r="K227" s="38"/>
      <c r="L227" s="42"/>
      <c r="M227" s="191"/>
      <c r="N227" s="192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117</v>
      </c>
      <c r="AU227" s="15" t="s">
        <v>70</v>
      </c>
    </row>
    <row r="228" s="2" customFormat="1" ht="16.5" customHeight="1">
      <c r="A228" s="36"/>
      <c r="B228" s="37"/>
      <c r="C228" s="174" t="s">
        <v>410</v>
      </c>
      <c r="D228" s="174" t="s">
        <v>111</v>
      </c>
      <c r="E228" s="175" t="s">
        <v>411</v>
      </c>
      <c r="F228" s="176" t="s">
        <v>412</v>
      </c>
      <c r="G228" s="177" t="s">
        <v>114</v>
      </c>
      <c r="H228" s="178">
        <v>1</v>
      </c>
      <c r="I228" s="179"/>
      <c r="J228" s="180">
        <f>ROUND(I228*H228,2)</f>
        <v>0</v>
      </c>
      <c r="K228" s="176" t="s">
        <v>19</v>
      </c>
      <c r="L228" s="181"/>
      <c r="M228" s="182" t="s">
        <v>19</v>
      </c>
      <c r="N228" s="183" t="s">
        <v>41</v>
      </c>
      <c r="O228" s="82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80</v>
      </c>
      <c r="AT228" s="186" t="s">
        <v>111</v>
      </c>
      <c r="AU228" s="186" t="s">
        <v>70</v>
      </c>
      <c r="AY228" s="15" t="s">
        <v>115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5" t="s">
        <v>78</v>
      </c>
      <c r="BK228" s="187">
        <f>ROUND(I228*H228,2)</f>
        <v>0</v>
      </c>
      <c r="BL228" s="15" t="s">
        <v>78</v>
      </c>
      <c r="BM228" s="186" t="s">
        <v>413</v>
      </c>
    </row>
    <row r="229" s="2" customFormat="1">
      <c r="A229" s="36"/>
      <c r="B229" s="37"/>
      <c r="C229" s="38"/>
      <c r="D229" s="188" t="s">
        <v>117</v>
      </c>
      <c r="E229" s="38"/>
      <c r="F229" s="189" t="s">
        <v>412</v>
      </c>
      <c r="G229" s="38"/>
      <c r="H229" s="38"/>
      <c r="I229" s="190"/>
      <c r="J229" s="38"/>
      <c r="K229" s="38"/>
      <c r="L229" s="42"/>
      <c r="M229" s="191"/>
      <c r="N229" s="192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117</v>
      </c>
      <c r="AU229" s="15" t="s">
        <v>70</v>
      </c>
    </row>
    <row r="230" s="2" customFormat="1" ht="16.5" customHeight="1">
      <c r="A230" s="36"/>
      <c r="B230" s="37"/>
      <c r="C230" s="174" t="s">
        <v>414</v>
      </c>
      <c r="D230" s="174" t="s">
        <v>111</v>
      </c>
      <c r="E230" s="175" t="s">
        <v>415</v>
      </c>
      <c r="F230" s="176" t="s">
        <v>416</v>
      </c>
      <c r="G230" s="177" t="s">
        <v>114</v>
      </c>
      <c r="H230" s="178">
        <v>1</v>
      </c>
      <c r="I230" s="179"/>
      <c r="J230" s="180">
        <f>ROUND(I230*H230,2)</f>
        <v>0</v>
      </c>
      <c r="K230" s="176" t="s">
        <v>19</v>
      </c>
      <c r="L230" s="181"/>
      <c r="M230" s="182" t="s">
        <v>19</v>
      </c>
      <c r="N230" s="183" t="s">
        <v>41</v>
      </c>
      <c r="O230" s="82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80</v>
      </c>
      <c r="AT230" s="186" t="s">
        <v>111</v>
      </c>
      <c r="AU230" s="186" t="s">
        <v>70</v>
      </c>
      <c r="AY230" s="15" t="s">
        <v>115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5" t="s">
        <v>78</v>
      </c>
      <c r="BK230" s="187">
        <f>ROUND(I230*H230,2)</f>
        <v>0</v>
      </c>
      <c r="BL230" s="15" t="s">
        <v>78</v>
      </c>
      <c r="BM230" s="186" t="s">
        <v>417</v>
      </c>
    </row>
    <row r="231" s="2" customFormat="1">
      <c r="A231" s="36"/>
      <c r="B231" s="37"/>
      <c r="C231" s="38"/>
      <c r="D231" s="188" t="s">
        <v>117</v>
      </c>
      <c r="E231" s="38"/>
      <c r="F231" s="189" t="s">
        <v>416</v>
      </c>
      <c r="G231" s="38"/>
      <c r="H231" s="38"/>
      <c r="I231" s="190"/>
      <c r="J231" s="38"/>
      <c r="K231" s="38"/>
      <c r="L231" s="42"/>
      <c r="M231" s="191"/>
      <c r="N231" s="192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117</v>
      </c>
      <c r="AU231" s="15" t="s">
        <v>70</v>
      </c>
    </row>
    <row r="232" s="2" customFormat="1" ht="16.5" customHeight="1">
      <c r="A232" s="36"/>
      <c r="B232" s="37"/>
      <c r="C232" s="174" t="s">
        <v>418</v>
      </c>
      <c r="D232" s="174" t="s">
        <v>111</v>
      </c>
      <c r="E232" s="175" t="s">
        <v>419</v>
      </c>
      <c r="F232" s="176" t="s">
        <v>420</v>
      </c>
      <c r="G232" s="177" t="s">
        <v>114</v>
      </c>
      <c r="H232" s="178">
        <v>1</v>
      </c>
      <c r="I232" s="179"/>
      <c r="J232" s="180">
        <f>ROUND(I232*H232,2)</f>
        <v>0</v>
      </c>
      <c r="K232" s="176" t="s">
        <v>19</v>
      </c>
      <c r="L232" s="181"/>
      <c r="M232" s="182" t="s">
        <v>19</v>
      </c>
      <c r="N232" s="183" t="s">
        <v>41</v>
      </c>
      <c r="O232" s="82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80</v>
      </c>
      <c r="AT232" s="186" t="s">
        <v>111</v>
      </c>
      <c r="AU232" s="186" t="s">
        <v>70</v>
      </c>
      <c r="AY232" s="15" t="s">
        <v>115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5" t="s">
        <v>78</v>
      </c>
      <c r="BK232" s="187">
        <f>ROUND(I232*H232,2)</f>
        <v>0</v>
      </c>
      <c r="BL232" s="15" t="s">
        <v>78</v>
      </c>
      <c r="BM232" s="186" t="s">
        <v>421</v>
      </c>
    </row>
    <row r="233" s="2" customFormat="1">
      <c r="A233" s="36"/>
      <c r="B233" s="37"/>
      <c r="C233" s="38"/>
      <c r="D233" s="188" t="s">
        <v>117</v>
      </c>
      <c r="E233" s="38"/>
      <c r="F233" s="189" t="s">
        <v>420</v>
      </c>
      <c r="G233" s="38"/>
      <c r="H233" s="38"/>
      <c r="I233" s="190"/>
      <c r="J233" s="38"/>
      <c r="K233" s="38"/>
      <c r="L233" s="42"/>
      <c r="M233" s="191"/>
      <c r="N233" s="192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117</v>
      </c>
      <c r="AU233" s="15" t="s">
        <v>70</v>
      </c>
    </row>
    <row r="234" s="2" customFormat="1" ht="16.5" customHeight="1">
      <c r="A234" s="36"/>
      <c r="B234" s="37"/>
      <c r="C234" s="174" t="s">
        <v>422</v>
      </c>
      <c r="D234" s="174" t="s">
        <v>111</v>
      </c>
      <c r="E234" s="175" t="s">
        <v>423</v>
      </c>
      <c r="F234" s="176" t="s">
        <v>424</v>
      </c>
      <c r="G234" s="177" t="s">
        <v>114</v>
      </c>
      <c r="H234" s="178">
        <v>1</v>
      </c>
      <c r="I234" s="179"/>
      <c r="J234" s="180">
        <f>ROUND(I234*H234,2)</f>
        <v>0</v>
      </c>
      <c r="K234" s="176" t="s">
        <v>19</v>
      </c>
      <c r="L234" s="181"/>
      <c r="M234" s="182" t="s">
        <v>19</v>
      </c>
      <c r="N234" s="183" t="s">
        <v>41</v>
      </c>
      <c r="O234" s="82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80</v>
      </c>
      <c r="AT234" s="186" t="s">
        <v>111</v>
      </c>
      <c r="AU234" s="186" t="s">
        <v>70</v>
      </c>
      <c r="AY234" s="15" t="s">
        <v>115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5" t="s">
        <v>78</v>
      </c>
      <c r="BK234" s="187">
        <f>ROUND(I234*H234,2)</f>
        <v>0</v>
      </c>
      <c r="BL234" s="15" t="s">
        <v>78</v>
      </c>
      <c r="BM234" s="186" t="s">
        <v>425</v>
      </c>
    </row>
    <row r="235" s="2" customFormat="1">
      <c r="A235" s="36"/>
      <c r="B235" s="37"/>
      <c r="C235" s="38"/>
      <c r="D235" s="188" t="s">
        <v>117</v>
      </c>
      <c r="E235" s="38"/>
      <c r="F235" s="189" t="s">
        <v>424</v>
      </c>
      <c r="G235" s="38"/>
      <c r="H235" s="38"/>
      <c r="I235" s="190"/>
      <c r="J235" s="38"/>
      <c r="K235" s="38"/>
      <c r="L235" s="42"/>
      <c r="M235" s="191"/>
      <c r="N235" s="192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117</v>
      </c>
      <c r="AU235" s="15" t="s">
        <v>70</v>
      </c>
    </row>
    <row r="236" s="2" customFormat="1" ht="16.5" customHeight="1">
      <c r="A236" s="36"/>
      <c r="B236" s="37"/>
      <c r="C236" s="174" t="s">
        <v>426</v>
      </c>
      <c r="D236" s="174" t="s">
        <v>111</v>
      </c>
      <c r="E236" s="175" t="s">
        <v>427</v>
      </c>
      <c r="F236" s="176" t="s">
        <v>428</v>
      </c>
      <c r="G236" s="177" t="s">
        <v>114</v>
      </c>
      <c r="H236" s="178">
        <v>1</v>
      </c>
      <c r="I236" s="179"/>
      <c r="J236" s="180">
        <f>ROUND(I236*H236,2)</f>
        <v>0</v>
      </c>
      <c r="K236" s="176" t="s">
        <v>19</v>
      </c>
      <c r="L236" s="181"/>
      <c r="M236" s="182" t="s">
        <v>19</v>
      </c>
      <c r="N236" s="183" t="s">
        <v>41</v>
      </c>
      <c r="O236" s="82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80</v>
      </c>
      <c r="AT236" s="186" t="s">
        <v>111</v>
      </c>
      <c r="AU236" s="186" t="s">
        <v>70</v>
      </c>
      <c r="AY236" s="15" t="s">
        <v>115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5" t="s">
        <v>78</v>
      </c>
      <c r="BK236" s="187">
        <f>ROUND(I236*H236,2)</f>
        <v>0</v>
      </c>
      <c r="BL236" s="15" t="s">
        <v>78</v>
      </c>
      <c r="BM236" s="186" t="s">
        <v>429</v>
      </c>
    </row>
    <row r="237" s="2" customFormat="1">
      <c r="A237" s="36"/>
      <c r="B237" s="37"/>
      <c r="C237" s="38"/>
      <c r="D237" s="188" t="s">
        <v>117</v>
      </c>
      <c r="E237" s="38"/>
      <c r="F237" s="189" t="s">
        <v>428</v>
      </c>
      <c r="G237" s="38"/>
      <c r="H237" s="38"/>
      <c r="I237" s="190"/>
      <c r="J237" s="38"/>
      <c r="K237" s="38"/>
      <c r="L237" s="42"/>
      <c r="M237" s="191"/>
      <c r="N237" s="192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117</v>
      </c>
      <c r="AU237" s="15" t="s">
        <v>70</v>
      </c>
    </row>
    <row r="238" s="2" customFormat="1" ht="16.5" customHeight="1">
      <c r="A238" s="36"/>
      <c r="B238" s="37"/>
      <c r="C238" s="174" t="s">
        <v>430</v>
      </c>
      <c r="D238" s="174" t="s">
        <v>111</v>
      </c>
      <c r="E238" s="175" t="s">
        <v>431</v>
      </c>
      <c r="F238" s="176" t="s">
        <v>432</v>
      </c>
      <c r="G238" s="177" t="s">
        <v>114</v>
      </c>
      <c r="H238" s="178">
        <v>1</v>
      </c>
      <c r="I238" s="179"/>
      <c r="J238" s="180">
        <f>ROUND(I238*H238,2)</f>
        <v>0</v>
      </c>
      <c r="K238" s="176" t="s">
        <v>19</v>
      </c>
      <c r="L238" s="181"/>
      <c r="M238" s="182" t="s">
        <v>19</v>
      </c>
      <c r="N238" s="183" t="s">
        <v>41</v>
      </c>
      <c r="O238" s="82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80</v>
      </c>
      <c r="AT238" s="186" t="s">
        <v>111</v>
      </c>
      <c r="AU238" s="186" t="s">
        <v>70</v>
      </c>
      <c r="AY238" s="15" t="s">
        <v>115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5" t="s">
        <v>78</v>
      </c>
      <c r="BK238" s="187">
        <f>ROUND(I238*H238,2)</f>
        <v>0</v>
      </c>
      <c r="BL238" s="15" t="s">
        <v>78</v>
      </c>
      <c r="BM238" s="186" t="s">
        <v>433</v>
      </c>
    </row>
    <row r="239" s="2" customFormat="1">
      <c r="A239" s="36"/>
      <c r="B239" s="37"/>
      <c r="C239" s="38"/>
      <c r="D239" s="188" t="s">
        <v>117</v>
      </c>
      <c r="E239" s="38"/>
      <c r="F239" s="189" t="s">
        <v>432</v>
      </c>
      <c r="G239" s="38"/>
      <c r="H239" s="38"/>
      <c r="I239" s="190"/>
      <c r="J239" s="38"/>
      <c r="K239" s="38"/>
      <c r="L239" s="42"/>
      <c r="M239" s="191"/>
      <c r="N239" s="192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117</v>
      </c>
      <c r="AU239" s="15" t="s">
        <v>70</v>
      </c>
    </row>
    <row r="240" s="2" customFormat="1" ht="16.5" customHeight="1">
      <c r="A240" s="36"/>
      <c r="B240" s="37"/>
      <c r="C240" s="174" t="s">
        <v>434</v>
      </c>
      <c r="D240" s="174" t="s">
        <v>111</v>
      </c>
      <c r="E240" s="175" t="s">
        <v>435</v>
      </c>
      <c r="F240" s="176" t="s">
        <v>436</v>
      </c>
      <c r="G240" s="177" t="s">
        <v>114</v>
      </c>
      <c r="H240" s="178">
        <v>1</v>
      </c>
      <c r="I240" s="179"/>
      <c r="J240" s="180">
        <f>ROUND(I240*H240,2)</f>
        <v>0</v>
      </c>
      <c r="K240" s="176" t="s">
        <v>19</v>
      </c>
      <c r="L240" s="181"/>
      <c r="M240" s="182" t="s">
        <v>19</v>
      </c>
      <c r="N240" s="183" t="s">
        <v>41</v>
      </c>
      <c r="O240" s="82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80</v>
      </c>
      <c r="AT240" s="186" t="s">
        <v>111</v>
      </c>
      <c r="AU240" s="186" t="s">
        <v>70</v>
      </c>
      <c r="AY240" s="15" t="s">
        <v>115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5" t="s">
        <v>78</v>
      </c>
      <c r="BK240" s="187">
        <f>ROUND(I240*H240,2)</f>
        <v>0</v>
      </c>
      <c r="BL240" s="15" t="s">
        <v>78</v>
      </c>
      <c r="BM240" s="186" t="s">
        <v>437</v>
      </c>
    </row>
    <row r="241" s="2" customFormat="1">
      <c r="A241" s="36"/>
      <c r="B241" s="37"/>
      <c r="C241" s="38"/>
      <c r="D241" s="188" t="s">
        <v>117</v>
      </c>
      <c r="E241" s="38"/>
      <c r="F241" s="189" t="s">
        <v>436</v>
      </c>
      <c r="G241" s="38"/>
      <c r="H241" s="38"/>
      <c r="I241" s="190"/>
      <c r="J241" s="38"/>
      <c r="K241" s="38"/>
      <c r="L241" s="42"/>
      <c r="M241" s="191"/>
      <c r="N241" s="192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117</v>
      </c>
      <c r="AU241" s="15" t="s">
        <v>70</v>
      </c>
    </row>
    <row r="242" s="2" customFormat="1" ht="24.15" customHeight="1">
      <c r="A242" s="36"/>
      <c r="B242" s="37"/>
      <c r="C242" s="174" t="s">
        <v>438</v>
      </c>
      <c r="D242" s="174" t="s">
        <v>111</v>
      </c>
      <c r="E242" s="175" t="s">
        <v>439</v>
      </c>
      <c r="F242" s="176" t="s">
        <v>440</v>
      </c>
      <c r="G242" s="177" t="s">
        <v>114</v>
      </c>
      <c r="H242" s="178">
        <v>1</v>
      </c>
      <c r="I242" s="179"/>
      <c r="J242" s="180">
        <f>ROUND(I242*H242,2)</f>
        <v>0</v>
      </c>
      <c r="K242" s="176" t="s">
        <v>19</v>
      </c>
      <c r="L242" s="181"/>
      <c r="M242" s="182" t="s">
        <v>19</v>
      </c>
      <c r="N242" s="183" t="s">
        <v>41</v>
      </c>
      <c r="O242" s="82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80</v>
      </c>
      <c r="AT242" s="186" t="s">
        <v>111</v>
      </c>
      <c r="AU242" s="186" t="s">
        <v>70</v>
      </c>
      <c r="AY242" s="15" t="s">
        <v>115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5" t="s">
        <v>78</v>
      </c>
      <c r="BK242" s="187">
        <f>ROUND(I242*H242,2)</f>
        <v>0</v>
      </c>
      <c r="BL242" s="15" t="s">
        <v>78</v>
      </c>
      <c r="BM242" s="186" t="s">
        <v>441</v>
      </c>
    </row>
    <row r="243" s="2" customFormat="1">
      <c r="A243" s="36"/>
      <c r="B243" s="37"/>
      <c r="C243" s="38"/>
      <c r="D243" s="188" t="s">
        <v>117</v>
      </c>
      <c r="E243" s="38"/>
      <c r="F243" s="189" t="s">
        <v>440</v>
      </c>
      <c r="G243" s="38"/>
      <c r="H243" s="38"/>
      <c r="I243" s="190"/>
      <c r="J243" s="38"/>
      <c r="K243" s="38"/>
      <c r="L243" s="42"/>
      <c r="M243" s="191"/>
      <c r="N243" s="192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117</v>
      </c>
      <c r="AU243" s="15" t="s">
        <v>70</v>
      </c>
    </row>
    <row r="244" s="2" customFormat="1" ht="16.5" customHeight="1">
      <c r="A244" s="36"/>
      <c r="B244" s="37"/>
      <c r="C244" s="174" t="s">
        <v>442</v>
      </c>
      <c r="D244" s="174" t="s">
        <v>111</v>
      </c>
      <c r="E244" s="175" t="s">
        <v>443</v>
      </c>
      <c r="F244" s="176" t="s">
        <v>444</v>
      </c>
      <c r="G244" s="177" t="s">
        <v>114</v>
      </c>
      <c r="H244" s="178">
        <v>1</v>
      </c>
      <c r="I244" s="179"/>
      <c r="J244" s="180">
        <f>ROUND(I244*H244,2)</f>
        <v>0</v>
      </c>
      <c r="K244" s="176" t="s">
        <v>19</v>
      </c>
      <c r="L244" s="181"/>
      <c r="M244" s="182" t="s">
        <v>19</v>
      </c>
      <c r="N244" s="183" t="s">
        <v>41</v>
      </c>
      <c r="O244" s="82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80</v>
      </c>
      <c r="AT244" s="186" t="s">
        <v>111</v>
      </c>
      <c r="AU244" s="186" t="s">
        <v>70</v>
      </c>
      <c r="AY244" s="15" t="s">
        <v>115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5" t="s">
        <v>78</v>
      </c>
      <c r="BK244" s="187">
        <f>ROUND(I244*H244,2)</f>
        <v>0</v>
      </c>
      <c r="BL244" s="15" t="s">
        <v>78</v>
      </c>
      <c r="BM244" s="186" t="s">
        <v>445</v>
      </c>
    </row>
    <row r="245" s="2" customFormat="1">
      <c r="A245" s="36"/>
      <c r="B245" s="37"/>
      <c r="C245" s="38"/>
      <c r="D245" s="188" t="s">
        <v>117</v>
      </c>
      <c r="E245" s="38"/>
      <c r="F245" s="189" t="s">
        <v>444</v>
      </c>
      <c r="G245" s="38"/>
      <c r="H245" s="38"/>
      <c r="I245" s="190"/>
      <c r="J245" s="38"/>
      <c r="K245" s="38"/>
      <c r="L245" s="42"/>
      <c r="M245" s="191"/>
      <c r="N245" s="192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117</v>
      </c>
      <c r="AU245" s="15" t="s">
        <v>70</v>
      </c>
    </row>
    <row r="246" s="2" customFormat="1" ht="16.5" customHeight="1">
      <c r="A246" s="36"/>
      <c r="B246" s="37"/>
      <c r="C246" s="174" t="s">
        <v>446</v>
      </c>
      <c r="D246" s="174" t="s">
        <v>111</v>
      </c>
      <c r="E246" s="175" t="s">
        <v>447</v>
      </c>
      <c r="F246" s="176" t="s">
        <v>448</v>
      </c>
      <c r="G246" s="177" t="s">
        <v>114</v>
      </c>
      <c r="H246" s="178">
        <v>1</v>
      </c>
      <c r="I246" s="179"/>
      <c r="J246" s="180">
        <f>ROUND(I246*H246,2)</f>
        <v>0</v>
      </c>
      <c r="K246" s="176" t="s">
        <v>19</v>
      </c>
      <c r="L246" s="181"/>
      <c r="M246" s="182" t="s">
        <v>19</v>
      </c>
      <c r="N246" s="183" t="s">
        <v>41</v>
      </c>
      <c r="O246" s="82"/>
      <c r="P246" s="184">
        <f>O246*H246</f>
        <v>0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6" t="s">
        <v>80</v>
      </c>
      <c r="AT246" s="186" t="s">
        <v>111</v>
      </c>
      <c r="AU246" s="186" t="s">
        <v>70</v>
      </c>
      <c r="AY246" s="15" t="s">
        <v>115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5" t="s">
        <v>78</v>
      </c>
      <c r="BK246" s="187">
        <f>ROUND(I246*H246,2)</f>
        <v>0</v>
      </c>
      <c r="BL246" s="15" t="s">
        <v>78</v>
      </c>
      <c r="BM246" s="186" t="s">
        <v>449</v>
      </c>
    </row>
    <row r="247" s="2" customFormat="1">
      <c r="A247" s="36"/>
      <c r="B247" s="37"/>
      <c r="C247" s="38"/>
      <c r="D247" s="188" t="s">
        <v>117</v>
      </c>
      <c r="E247" s="38"/>
      <c r="F247" s="189" t="s">
        <v>448</v>
      </c>
      <c r="G247" s="38"/>
      <c r="H247" s="38"/>
      <c r="I247" s="190"/>
      <c r="J247" s="38"/>
      <c r="K247" s="38"/>
      <c r="L247" s="42"/>
      <c r="M247" s="191"/>
      <c r="N247" s="192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117</v>
      </c>
      <c r="AU247" s="15" t="s">
        <v>70</v>
      </c>
    </row>
    <row r="248" s="2" customFormat="1" ht="16.5" customHeight="1">
      <c r="A248" s="36"/>
      <c r="B248" s="37"/>
      <c r="C248" s="174" t="s">
        <v>450</v>
      </c>
      <c r="D248" s="174" t="s">
        <v>111</v>
      </c>
      <c r="E248" s="175" t="s">
        <v>451</v>
      </c>
      <c r="F248" s="176" t="s">
        <v>452</v>
      </c>
      <c r="G248" s="177" t="s">
        <v>114</v>
      </c>
      <c r="H248" s="178">
        <v>1</v>
      </c>
      <c r="I248" s="179"/>
      <c r="J248" s="180">
        <f>ROUND(I248*H248,2)</f>
        <v>0</v>
      </c>
      <c r="K248" s="176" t="s">
        <v>19</v>
      </c>
      <c r="L248" s="181"/>
      <c r="M248" s="182" t="s">
        <v>19</v>
      </c>
      <c r="N248" s="183" t="s">
        <v>41</v>
      </c>
      <c r="O248" s="82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80</v>
      </c>
      <c r="AT248" s="186" t="s">
        <v>111</v>
      </c>
      <c r="AU248" s="186" t="s">
        <v>70</v>
      </c>
      <c r="AY248" s="15" t="s">
        <v>115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5" t="s">
        <v>78</v>
      </c>
      <c r="BK248" s="187">
        <f>ROUND(I248*H248,2)</f>
        <v>0</v>
      </c>
      <c r="BL248" s="15" t="s">
        <v>78</v>
      </c>
      <c r="BM248" s="186" t="s">
        <v>453</v>
      </c>
    </row>
    <row r="249" s="2" customFormat="1">
      <c r="A249" s="36"/>
      <c r="B249" s="37"/>
      <c r="C249" s="38"/>
      <c r="D249" s="188" t="s">
        <v>117</v>
      </c>
      <c r="E249" s="38"/>
      <c r="F249" s="189" t="s">
        <v>452</v>
      </c>
      <c r="G249" s="38"/>
      <c r="H249" s="38"/>
      <c r="I249" s="190"/>
      <c r="J249" s="38"/>
      <c r="K249" s="38"/>
      <c r="L249" s="42"/>
      <c r="M249" s="191"/>
      <c r="N249" s="192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117</v>
      </c>
      <c r="AU249" s="15" t="s">
        <v>70</v>
      </c>
    </row>
    <row r="250" s="2" customFormat="1" ht="16.5" customHeight="1">
      <c r="A250" s="36"/>
      <c r="B250" s="37"/>
      <c r="C250" s="174" t="s">
        <v>454</v>
      </c>
      <c r="D250" s="174" t="s">
        <v>111</v>
      </c>
      <c r="E250" s="175" t="s">
        <v>455</v>
      </c>
      <c r="F250" s="176" t="s">
        <v>456</v>
      </c>
      <c r="G250" s="177" t="s">
        <v>114</v>
      </c>
      <c r="H250" s="178">
        <v>1</v>
      </c>
      <c r="I250" s="179"/>
      <c r="J250" s="180">
        <f>ROUND(I250*H250,2)</f>
        <v>0</v>
      </c>
      <c r="K250" s="176" t="s">
        <v>19</v>
      </c>
      <c r="L250" s="181"/>
      <c r="M250" s="182" t="s">
        <v>19</v>
      </c>
      <c r="N250" s="183" t="s">
        <v>41</v>
      </c>
      <c r="O250" s="82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80</v>
      </c>
      <c r="AT250" s="186" t="s">
        <v>111</v>
      </c>
      <c r="AU250" s="186" t="s">
        <v>70</v>
      </c>
      <c r="AY250" s="15" t="s">
        <v>115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5" t="s">
        <v>78</v>
      </c>
      <c r="BK250" s="187">
        <f>ROUND(I250*H250,2)</f>
        <v>0</v>
      </c>
      <c r="BL250" s="15" t="s">
        <v>78</v>
      </c>
      <c r="BM250" s="186" t="s">
        <v>457</v>
      </c>
    </row>
    <row r="251" s="2" customFormat="1">
      <c r="A251" s="36"/>
      <c r="B251" s="37"/>
      <c r="C251" s="38"/>
      <c r="D251" s="188" t="s">
        <v>117</v>
      </c>
      <c r="E251" s="38"/>
      <c r="F251" s="189" t="s">
        <v>456</v>
      </c>
      <c r="G251" s="38"/>
      <c r="H251" s="38"/>
      <c r="I251" s="190"/>
      <c r="J251" s="38"/>
      <c r="K251" s="38"/>
      <c r="L251" s="42"/>
      <c r="M251" s="191"/>
      <c r="N251" s="192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117</v>
      </c>
      <c r="AU251" s="15" t="s">
        <v>70</v>
      </c>
    </row>
    <row r="252" s="2" customFormat="1" ht="16.5" customHeight="1">
      <c r="A252" s="36"/>
      <c r="B252" s="37"/>
      <c r="C252" s="174" t="s">
        <v>458</v>
      </c>
      <c r="D252" s="174" t="s">
        <v>111</v>
      </c>
      <c r="E252" s="175" t="s">
        <v>459</v>
      </c>
      <c r="F252" s="176" t="s">
        <v>460</v>
      </c>
      <c r="G252" s="177" t="s">
        <v>114</v>
      </c>
      <c r="H252" s="178">
        <v>1</v>
      </c>
      <c r="I252" s="179"/>
      <c r="J252" s="180">
        <f>ROUND(I252*H252,2)</f>
        <v>0</v>
      </c>
      <c r="K252" s="176" t="s">
        <v>19</v>
      </c>
      <c r="L252" s="181"/>
      <c r="M252" s="182" t="s">
        <v>19</v>
      </c>
      <c r="N252" s="183" t="s">
        <v>41</v>
      </c>
      <c r="O252" s="82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80</v>
      </c>
      <c r="AT252" s="186" t="s">
        <v>111</v>
      </c>
      <c r="AU252" s="186" t="s">
        <v>70</v>
      </c>
      <c r="AY252" s="15" t="s">
        <v>115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5" t="s">
        <v>78</v>
      </c>
      <c r="BK252" s="187">
        <f>ROUND(I252*H252,2)</f>
        <v>0</v>
      </c>
      <c r="BL252" s="15" t="s">
        <v>78</v>
      </c>
      <c r="BM252" s="186" t="s">
        <v>461</v>
      </c>
    </row>
    <row r="253" s="2" customFormat="1">
      <c r="A253" s="36"/>
      <c r="B253" s="37"/>
      <c r="C253" s="38"/>
      <c r="D253" s="188" t="s">
        <v>117</v>
      </c>
      <c r="E253" s="38"/>
      <c r="F253" s="189" t="s">
        <v>460</v>
      </c>
      <c r="G253" s="38"/>
      <c r="H253" s="38"/>
      <c r="I253" s="190"/>
      <c r="J253" s="38"/>
      <c r="K253" s="38"/>
      <c r="L253" s="42"/>
      <c r="M253" s="191"/>
      <c r="N253" s="192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117</v>
      </c>
      <c r="AU253" s="15" t="s">
        <v>70</v>
      </c>
    </row>
    <row r="254" s="2" customFormat="1" ht="16.5" customHeight="1">
      <c r="A254" s="36"/>
      <c r="B254" s="37"/>
      <c r="C254" s="174" t="s">
        <v>462</v>
      </c>
      <c r="D254" s="174" t="s">
        <v>111</v>
      </c>
      <c r="E254" s="175" t="s">
        <v>463</v>
      </c>
      <c r="F254" s="176" t="s">
        <v>464</v>
      </c>
      <c r="G254" s="177" t="s">
        <v>114</v>
      </c>
      <c r="H254" s="178">
        <v>1</v>
      </c>
      <c r="I254" s="179"/>
      <c r="J254" s="180">
        <f>ROUND(I254*H254,2)</f>
        <v>0</v>
      </c>
      <c r="K254" s="176" t="s">
        <v>19</v>
      </c>
      <c r="L254" s="181"/>
      <c r="M254" s="182" t="s">
        <v>19</v>
      </c>
      <c r="N254" s="183" t="s">
        <v>41</v>
      </c>
      <c r="O254" s="82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80</v>
      </c>
      <c r="AT254" s="186" t="s">
        <v>111</v>
      </c>
      <c r="AU254" s="186" t="s">
        <v>70</v>
      </c>
      <c r="AY254" s="15" t="s">
        <v>115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5" t="s">
        <v>78</v>
      </c>
      <c r="BK254" s="187">
        <f>ROUND(I254*H254,2)</f>
        <v>0</v>
      </c>
      <c r="BL254" s="15" t="s">
        <v>78</v>
      </c>
      <c r="BM254" s="186" t="s">
        <v>465</v>
      </c>
    </row>
    <row r="255" s="2" customFormat="1">
      <c r="A255" s="36"/>
      <c r="B255" s="37"/>
      <c r="C255" s="38"/>
      <c r="D255" s="188" t="s">
        <v>117</v>
      </c>
      <c r="E255" s="38"/>
      <c r="F255" s="189" t="s">
        <v>464</v>
      </c>
      <c r="G255" s="38"/>
      <c r="H255" s="38"/>
      <c r="I255" s="190"/>
      <c r="J255" s="38"/>
      <c r="K255" s="38"/>
      <c r="L255" s="42"/>
      <c r="M255" s="191"/>
      <c r="N255" s="192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117</v>
      </c>
      <c r="AU255" s="15" t="s">
        <v>70</v>
      </c>
    </row>
    <row r="256" s="2" customFormat="1" ht="24.15" customHeight="1">
      <c r="A256" s="36"/>
      <c r="B256" s="37"/>
      <c r="C256" s="174" t="s">
        <v>466</v>
      </c>
      <c r="D256" s="174" t="s">
        <v>111</v>
      </c>
      <c r="E256" s="175" t="s">
        <v>467</v>
      </c>
      <c r="F256" s="176" t="s">
        <v>468</v>
      </c>
      <c r="G256" s="177" t="s">
        <v>114</v>
      </c>
      <c r="H256" s="178">
        <v>1</v>
      </c>
      <c r="I256" s="179"/>
      <c r="J256" s="180">
        <f>ROUND(I256*H256,2)</f>
        <v>0</v>
      </c>
      <c r="K256" s="176" t="s">
        <v>19</v>
      </c>
      <c r="L256" s="181"/>
      <c r="M256" s="182" t="s">
        <v>19</v>
      </c>
      <c r="N256" s="183" t="s">
        <v>41</v>
      </c>
      <c r="O256" s="82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80</v>
      </c>
      <c r="AT256" s="186" t="s">
        <v>111</v>
      </c>
      <c r="AU256" s="186" t="s">
        <v>70</v>
      </c>
      <c r="AY256" s="15" t="s">
        <v>115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5" t="s">
        <v>78</v>
      </c>
      <c r="BK256" s="187">
        <f>ROUND(I256*H256,2)</f>
        <v>0</v>
      </c>
      <c r="BL256" s="15" t="s">
        <v>78</v>
      </c>
      <c r="BM256" s="186" t="s">
        <v>469</v>
      </c>
    </row>
    <row r="257" s="2" customFormat="1">
      <c r="A257" s="36"/>
      <c r="B257" s="37"/>
      <c r="C257" s="38"/>
      <c r="D257" s="188" t="s">
        <v>117</v>
      </c>
      <c r="E257" s="38"/>
      <c r="F257" s="189" t="s">
        <v>468</v>
      </c>
      <c r="G257" s="38"/>
      <c r="H257" s="38"/>
      <c r="I257" s="190"/>
      <c r="J257" s="38"/>
      <c r="K257" s="38"/>
      <c r="L257" s="42"/>
      <c r="M257" s="191"/>
      <c r="N257" s="192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117</v>
      </c>
      <c r="AU257" s="15" t="s">
        <v>70</v>
      </c>
    </row>
    <row r="258" s="2" customFormat="1" ht="16.5" customHeight="1">
      <c r="A258" s="36"/>
      <c r="B258" s="37"/>
      <c r="C258" s="174" t="s">
        <v>470</v>
      </c>
      <c r="D258" s="174" t="s">
        <v>111</v>
      </c>
      <c r="E258" s="175" t="s">
        <v>471</v>
      </c>
      <c r="F258" s="176" t="s">
        <v>472</v>
      </c>
      <c r="G258" s="177" t="s">
        <v>114</v>
      </c>
      <c r="H258" s="178">
        <v>2</v>
      </c>
      <c r="I258" s="179"/>
      <c r="J258" s="180">
        <f>ROUND(I258*H258,2)</f>
        <v>0</v>
      </c>
      <c r="K258" s="176" t="s">
        <v>19</v>
      </c>
      <c r="L258" s="181"/>
      <c r="M258" s="182" t="s">
        <v>19</v>
      </c>
      <c r="N258" s="183" t="s">
        <v>41</v>
      </c>
      <c r="O258" s="82"/>
      <c r="P258" s="184">
        <f>O258*H258</f>
        <v>0</v>
      </c>
      <c r="Q258" s="184">
        <v>0</v>
      </c>
      <c r="R258" s="184">
        <f>Q258*H258</f>
        <v>0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80</v>
      </c>
      <c r="AT258" s="186" t="s">
        <v>111</v>
      </c>
      <c r="AU258" s="186" t="s">
        <v>70</v>
      </c>
      <c r="AY258" s="15" t="s">
        <v>115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5" t="s">
        <v>78</v>
      </c>
      <c r="BK258" s="187">
        <f>ROUND(I258*H258,2)</f>
        <v>0</v>
      </c>
      <c r="BL258" s="15" t="s">
        <v>78</v>
      </c>
      <c r="BM258" s="186" t="s">
        <v>473</v>
      </c>
    </row>
    <row r="259" s="2" customFormat="1">
      <c r="A259" s="36"/>
      <c r="B259" s="37"/>
      <c r="C259" s="38"/>
      <c r="D259" s="188" t="s">
        <v>117</v>
      </c>
      <c r="E259" s="38"/>
      <c r="F259" s="189" t="s">
        <v>472</v>
      </c>
      <c r="G259" s="38"/>
      <c r="H259" s="38"/>
      <c r="I259" s="190"/>
      <c r="J259" s="38"/>
      <c r="K259" s="38"/>
      <c r="L259" s="42"/>
      <c r="M259" s="191"/>
      <c r="N259" s="192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117</v>
      </c>
      <c r="AU259" s="15" t="s">
        <v>70</v>
      </c>
    </row>
    <row r="260" s="2" customFormat="1" ht="16.5" customHeight="1">
      <c r="A260" s="36"/>
      <c r="B260" s="37"/>
      <c r="C260" s="174" t="s">
        <v>474</v>
      </c>
      <c r="D260" s="174" t="s">
        <v>111</v>
      </c>
      <c r="E260" s="175" t="s">
        <v>475</v>
      </c>
      <c r="F260" s="176" t="s">
        <v>476</v>
      </c>
      <c r="G260" s="177" t="s">
        <v>114</v>
      </c>
      <c r="H260" s="178">
        <v>2</v>
      </c>
      <c r="I260" s="179"/>
      <c r="J260" s="180">
        <f>ROUND(I260*H260,2)</f>
        <v>0</v>
      </c>
      <c r="K260" s="176" t="s">
        <v>19</v>
      </c>
      <c r="L260" s="181"/>
      <c r="M260" s="182" t="s">
        <v>19</v>
      </c>
      <c r="N260" s="183" t="s">
        <v>41</v>
      </c>
      <c r="O260" s="82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80</v>
      </c>
      <c r="AT260" s="186" t="s">
        <v>111</v>
      </c>
      <c r="AU260" s="186" t="s">
        <v>70</v>
      </c>
      <c r="AY260" s="15" t="s">
        <v>115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5" t="s">
        <v>78</v>
      </c>
      <c r="BK260" s="187">
        <f>ROUND(I260*H260,2)</f>
        <v>0</v>
      </c>
      <c r="BL260" s="15" t="s">
        <v>78</v>
      </c>
      <c r="BM260" s="186" t="s">
        <v>477</v>
      </c>
    </row>
    <row r="261" s="2" customFormat="1">
      <c r="A261" s="36"/>
      <c r="B261" s="37"/>
      <c r="C261" s="38"/>
      <c r="D261" s="188" t="s">
        <v>117</v>
      </c>
      <c r="E261" s="38"/>
      <c r="F261" s="189" t="s">
        <v>476</v>
      </c>
      <c r="G261" s="38"/>
      <c r="H261" s="38"/>
      <c r="I261" s="190"/>
      <c r="J261" s="38"/>
      <c r="K261" s="38"/>
      <c r="L261" s="42"/>
      <c r="M261" s="191"/>
      <c r="N261" s="192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117</v>
      </c>
      <c r="AU261" s="15" t="s">
        <v>70</v>
      </c>
    </row>
    <row r="262" s="2" customFormat="1" ht="16.5" customHeight="1">
      <c r="A262" s="36"/>
      <c r="B262" s="37"/>
      <c r="C262" s="174" t="s">
        <v>478</v>
      </c>
      <c r="D262" s="174" t="s">
        <v>111</v>
      </c>
      <c r="E262" s="175" t="s">
        <v>479</v>
      </c>
      <c r="F262" s="176" t="s">
        <v>480</v>
      </c>
      <c r="G262" s="177" t="s">
        <v>114</v>
      </c>
      <c r="H262" s="178">
        <v>2</v>
      </c>
      <c r="I262" s="179"/>
      <c r="J262" s="180">
        <f>ROUND(I262*H262,2)</f>
        <v>0</v>
      </c>
      <c r="K262" s="176" t="s">
        <v>19</v>
      </c>
      <c r="L262" s="181"/>
      <c r="M262" s="182" t="s">
        <v>19</v>
      </c>
      <c r="N262" s="183" t="s">
        <v>41</v>
      </c>
      <c r="O262" s="82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80</v>
      </c>
      <c r="AT262" s="186" t="s">
        <v>111</v>
      </c>
      <c r="AU262" s="186" t="s">
        <v>70</v>
      </c>
      <c r="AY262" s="15" t="s">
        <v>115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5" t="s">
        <v>78</v>
      </c>
      <c r="BK262" s="187">
        <f>ROUND(I262*H262,2)</f>
        <v>0</v>
      </c>
      <c r="BL262" s="15" t="s">
        <v>78</v>
      </c>
      <c r="BM262" s="186" t="s">
        <v>481</v>
      </c>
    </row>
    <row r="263" s="2" customFormat="1">
      <c r="A263" s="36"/>
      <c r="B263" s="37"/>
      <c r="C263" s="38"/>
      <c r="D263" s="188" t="s">
        <v>117</v>
      </c>
      <c r="E263" s="38"/>
      <c r="F263" s="189" t="s">
        <v>480</v>
      </c>
      <c r="G263" s="38"/>
      <c r="H263" s="38"/>
      <c r="I263" s="190"/>
      <c r="J263" s="38"/>
      <c r="K263" s="38"/>
      <c r="L263" s="42"/>
      <c r="M263" s="191"/>
      <c r="N263" s="192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117</v>
      </c>
      <c r="AU263" s="15" t="s">
        <v>70</v>
      </c>
    </row>
    <row r="264" s="2" customFormat="1" ht="16.5" customHeight="1">
      <c r="A264" s="36"/>
      <c r="B264" s="37"/>
      <c r="C264" s="174" t="s">
        <v>482</v>
      </c>
      <c r="D264" s="174" t="s">
        <v>111</v>
      </c>
      <c r="E264" s="175" t="s">
        <v>483</v>
      </c>
      <c r="F264" s="176" t="s">
        <v>484</v>
      </c>
      <c r="G264" s="177" t="s">
        <v>114</v>
      </c>
      <c r="H264" s="178">
        <v>2</v>
      </c>
      <c r="I264" s="179"/>
      <c r="J264" s="180">
        <f>ROUND(I264*H264,2)</f>
        <v>0</v>
      </c>
      <c r="K264" s="176" t="s">
        <v>19</v>
      </c>
      <c r="L264" s="181"/>
      <c r="M264" s="182" t="s">
        <v>19</v>
      </c>
      <c r="N264" s="183" t="s">
        <v>41</v>
      </c>
      <c r="O264" s="82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80</v>
      </c>
      <c r="AT264" s="186" t="s">
        <v>111</v>
      </c>
      <c r="AU264" s="186" t="s">
        <v>70</v>
      </c>
      <c r="AY264" s="15" t="s">
        <v>115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5" t="s">
        <v>78</v>
      </c>
      <c r="BK264" s="187">
        <f>ROUND(I264*H264,2)</f>
        <v>0</v>
      </c>
      <c r="BL264" s="15" t="s">
        <v>78</v>
      </c>
      <c r="BM264" s="186" t="s">
        <v>485</v>
      </c>
    </row>
    <row r="265" s="2" customFormat="1">
      <c r="A265" s="36"/>
      <c r="B265" s="37"/>
      <c r="C265" s="38"/>
      <c r="D265" s="188" t="s">
        <v>117</v>
      </c>
      <c r="E265" s="38"/>
      <c r="F265" s="189" t="s">
        <v>484</v>
      </c>
      <c r="G265" s="38"/>
      <c r="H265" s="38"/>
      <c r="I265" s="190"/>
      <c r="J265" s="38"/>
      <c r="K265" s="38"/>
      <c r="L265" s="42"/>
      <c r="M265" s="191"/>
      <c r="N265" s="192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117</v>
      </c>
      <c r="AU265" s="15" t="s">
        <v>70</v>
      </c>
    </row>
    <row r="266" s="2" customFormat="1" ht="16.5" customHeight="1">
      <c r="A266" s="36"/>
      <c r="B266" s="37"/>
      <c r="C266" s="174" t="s">
        <v>486</v>
      </c>
      <c r="D266" s="174" t="s">
        <v>111</v>
      </c>
      <c r="E266" s="175" t="s">
        <v>487</v>
      </c>
      <c r="F266" s="176" t="s">
        <v>488</v>
      </c>
      <c r="G266" s="177" t="s">
        <v>114</v>
      </c>
      <c r="H266" s="178">
        <v>2</v>
      </c>
      <c r="I266" s="179"/>
      <c r="J266" s="180">
        <f>ROUND(I266*H266,2)</f>
        <v>0</v>
      </c>
      <c r="K266" s="176" t="s">
        <v>19</v>
      </c>
      <c r="L266" s="181"/>
      <c r="M266" s="182" t="s">
        <v>19</v>
      </c>
      <c r="N266" s="183" t="s">
        <v>41</v>
      </c>
      <c r="O266" s="82"/>
      <c r="P266" s="184">
        <f>O266*H266</f>
        <v>0</v>
      </c>
      <c r="Q266" s="184">
        <v>0</v>
      </c>
      <c r="R266" s="184">
        <f>Q266*H266</f>
        <v>0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80</v>
      </c>
      <c r="AT266" s="186" t="s">
        <v>111</v>
      </c>
      <c r="AU266" s="186" t="s">
        <v>70</v>
      </c>
      <c r="AY266" s="15" t="s">
        <v>115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5" t="s">
        <v>78</v>
      </c>
      <c r="BK266" s="187">
        <f>ROUND(I266*H266,2)</f>
        <v>0</v>
      </c>
      <c r="BL266" s="15" t="s">
        <v>78</v>
      </c>
      <c r="BM266" s="186" t="s">
        <v>489</v>
      </c>
    </row>
    <row r="267" s="2" customFormat="1">
      <c r="A267" s="36"/>
      <c r="B267" s="37"/>
      <c r="C267" s="38"/>
      <c r="D267" s="188" t="s">
        <v>117</v>
      </c>
      <c r="E267" s="38"/>
      <c r="F267" s="189" t="s">
        <v>488</v>
      </c>
      <c r="G267" s="38"/>
      <c r="H267" s="38"/>
      <c r="I267" s="190"/>
      <c r="J267" s="38"/>
      <c r="K267" s="38"/>
      <c r="L267" s="42"/>
      <c r="M267" s="191"/>
      <c r="N267" s="192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117</v>
      </c>
      <c r="AU267" s="15" t="s">
        <v>70</v>
      </c>
    </row>
    <row r="268" s="2" customFormat="1" ht="21.75" customHeight="1">
      <c r="A268" s="36"/>
      <c r="B268" s="37"/>
      <c r="C268" s="174" t="s">
        <v>490</v>
      </c>
      <c r="D268" s="174" t="s">
        <v>111</v>
      </c>
      <c r="E268" s="175" t="s">
        <v>491</v>
      </c>
      <c r="F268" s="176" t="s">
        <v>492</v>
      </c>
      <c r="G268" s="177" t="s">
        <v>114</v>
      </c>
      <c r="H268" s="178">
        <v>1</v>
      </c>
      <c r="I268" s="179"/>
      <c r="J268" s="180">
        <f>ROUND(I268*H268,2)</f>
        <v>0</v>
      </c>
      <c r="K268" s="176" t="s">
        <v>19</v>
      </c>
      <c r="L268" s="181"/>
      <c r="M268" s="182" t="s">
        <v>19</v>
      </c>
      <c r="N268" s="183" t="s">
        <v>41</v>
      </c>
      <c r="O268" s="82"/>
      <c r="P268" s="184">
        <f>O268*H268</f>
        <v>0</v>
      </c>
      <c r="Q268" s="184">
        <v>0</v>
      </c>
      <c r="R268" s="184">
        <f>Q268*H268</f>
        <v>0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80</v>
      </c>
      <c r="AT268" s="186" t="s">
        <v>111</v>
      </c>
      <c r="AU268" s="186" t="s">
        <v>70</v>
      </c>
      <c r="AY268" s="15" t="s">
        <v>115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5" t="s">
        <v>78</v>
      </c>
      <c r="BK268" s="187">
        <f>ROUND(I268*H268,2)</f>
        <v>0</v>
      </c>
      <c r="BL268" s="15" t="s">
        <v>78</v>
      </c>
      <c r="BM268" s="186" t="s">
        <v>493</v>
      </c>
    </row>
    <row r="269" s="2" customFormat="1">
      <c r="A269" s="36"/>
      <c r="B269" s="37"/>
      <c r="C269" s="38"/>
      <c r="D269" s="188" t="s">
        <v>117</v>
      </c>
      <c r="E269" s="38"/>
      <c r="F269" s="189" t="s">
        <v>492</v>
      </c>
      <c r="G269" s="38"/>
      <c r="H269" s="38"/>
      <c r="I269" s="190"/>
      <c r="J269" s="38"/>
      <c r="K269" s="38"/>
      <c r="L269" s="42"/>
      <c r="M269" s="191"/>
      <c r="N269" s="192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117</v>
      </c>
      <c r="AU269" s="15" t="s">
        <v>70</v>
      </c>
    </row>
    <row r="270" s="2" customFormat="1" ht="21.75" customHeight="1">
      <c r="A270" s="36"/>
      <c r="B270" s="37"/>
      <c r="C270" s="174" t="s">
        <v>494</v>
      </c>
      <c r="D270" s="174" t="s">
        <v>111</v>
      </c>
      <c r="E270" s="175" t="s">
        <v>495</v>
      </c>
      <c r="F270" s="176" t="s">
        <v>496</v>
      </c>
      <c r="G270" s="177" t="s">
        <v>114</v>
      </c>
      <c r="H270" s="178">
        <v>1</v>
      </c>
      <c r="I270" s="179"/>
      <c r="J270" s="180">
        <f>ROUND(I270*H270,2)</f>
        <v>0</v>
      </c>
      <c r="K270" s="176" t="s">
        <v>19</v>
      </c>
      <c r="L270" s="181"/>
      <c r="M270" s="182" t="s">
        <v>19</v>
      </c>
      <c r="N270" s="183" t="s">
        <v>41</v>
      </c>
      <c r="O270" s="82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80</v>
      </c>
      <c r="AT270" s="186" t="s">
        <v>111</v>
      </c>
      <c r="AU270" s="186" t="s">
        <v>70</v>
      </c>
      <c r="AY270" s="15" t="s">
        <v>115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5" t="s">
        <v>78</v>
      </c>
      <c r="BK270" s="187">
        <f>ROUND(I270*H270,2)</f>
        <v>0</v>
      </c>
      <c r="BL270" s="15" t="s">
        <v>78</v>
      </c>
      <c r="BM270" s="186" t="s">
        <v>497</v>
      </c>
    </row>
    <row r="271" s="2" customFormat="1">
      <c r="A271" s="36"/>
      <c r="B271" s="37"/>
      <c r="C271" s="38"/>
      <c r="D271" s="188" t="s">
        <v>117</v>
      </c>
      <c r="E271" s="38"/>
      <c r="F271" s="189" t="s">
        <v>496</v>
      </c>
      <c r="G271" s="38"/>
      <c r="H271" s="38"/>
      <c r="I271" s="190"/>
      <c r="J271" s="38"/>
      <c r="K271" s="38"/>
      <c r="L271" s="42"/>
      <c r="M271" s="191"/>
      <c r="N271" s="192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117</v>
      </c>
      <c r="AU271" s="15" t="s">
        <v>70</v>
      </c>
    </row>
    <row r="272" s="2" customFormat="1" ht="16.5" customHeight="1">
      <c r="A272" s="36"/>
      <c r="B272" s="37"/>
      <c r="C272" s="174" t="s">
        <v>498</v>
      </c>
      <c r="D272" s="174" t="s">
        <v>111</v>
      </c>
      <c r="E272" s="175" t="s">
        <v>499</v>
      </c>
      <c r="F272" s="176" t="s">
        <v>500</v>
      </c>
      <c r="G272" s="177" t="s">
        <v>114</v>
      </c>
      <c r="H272" s="178">
        <v>1</v>
      </c>
      <c r="I272" s="179"/>
      <c r="J272" s="180">
        <f>ROUND(I272*H272,2)</f>
        <v>0</v>
      </c>
      <c r="K272" s="176" t="s">
        <v>19</v>
      </c>
      <c r="L272" s="181"/>
      <c r="M272" s="182" t="s">
        <v>19</v>
      </c>
      <c r="N272" s="183" t="s">
        <v>41</v>
      </c>
      <c r="O272" s="82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80</v>
      </c>
      <c r="AT272" s="186" t="s">
        <v>111</v>
      </c>
      <c r="AU272" s="186" t="s">
        <v>70</v>
      </c>
      <c r="AY272" s="15" t="s">
        <v>115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5" t="s">
        <v>78</v>
      </c>
      <c r="BK272" s="187">
        <f>ROUND(I272*H272,2)</f>
        <v>0</v>
      </c>
      <c r="BL272" s="15" t="s">
        <v>78</v>
      </c>
      <c r="BM272" s="186" t="s">
        <v>501</v>
      </c>
    </row>
    <row r="273" s="2" customFormat="1">
      <c r="A273" s="36"/>
      <c r="B273" s="37"/>
      <c r="C273" s="38"/>
      <c r="D273" s="188" t="s">
        <v>117</v>
      </c>
      <c r="E273" s="38"/>
      <c r="F273" s="189" t="s">
        <v>500</v>
      </c>
      <c r="G273" s="38"/>
      <c r="H273" s="38"/>
      <c r="I273" s="190"/>
      <c r="J273" s="38"/>
      <c r="K273" s="38"/>
      <c r="L273" s="42"/>
      <c r="M273" s="191"/>
      <c r="N273" s="192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117</v>
      </c>
      <c r="AU273" s="15" t="s">
        <v>70</v>
      </c>
    </row>
    <row r="274" s="2" customFormat="1" ht="16.5" customHeight="1">
      <c r="A274" s="36"/>
      <c r="B274" s="37"/>
      <c r="C274" s="174" t="s">
        <v>502</v>
      </c>
      <c r="D274" s="174" t="s">
        <v>111</v>
      </c>
      <c r="E274" s="175" t="s">
        <v>503</v>
      </c>
      <c r="F274" s="176" t="s">
        <v>504</v>
      </c>
      <c r="G274" s="177" t="s">
        <v>114</v>
      </c>
      <c r="H274" s="178">
        <v>1</v>
      </c>
      <c r="I274" s="179"/>
      <c r="J274" s="180">
        <f>ROUND(I274*H274,2)</f>
        <v>0</v>
      </c>
      <c r="K274" s="176" t="s">
        <v>19</v>
      </c>
      <c r="L274" s="181"/>
      <c r="M274" s="182" t="s">
        <v>19</v>
      </c>
      <c r="N274" s="183" t="s">
        <v>41</v>
      </c>
      <c r="O274" s="82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80</v>
      </c>
      <c r="AT274" s="186" t="s">
        <v>111</v>
      </c>
      <c r="AU274" s="186" t="s">
        <v>70</v>
      </c>
      <c r="AY274" s="15" t="s">
        <v>115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5" t="s">
        <v>78</v>
      </c>
      <c r="BK274" s="187">
        <f>ROUND(I274*H274,2)</f>
        <v>0</v>
      </c>
      <c r="BL274" s="15" t="s">
        <v>78</v>
      </c>
      <c r="BM274" s="186" t="s">
        <v>505</v>
      </c>
    </row>
    <row r="275" s="2" customFormat="1">
      <c r="A275" s="36"/>
      <c r="B275" s="37"/>
      <c r="C275" s="38"/>
      <c r="D275" s="188" t="s">
        <v>117</v>
      </c>
      <c r="E275" s="38"/>
      <c r="F275" s="189" t="s">
        <v>504</v>
      </c>
      <c r="G275" s="38"/>
      <c r="H275" s="38"/>
      <c r="I275" s="190"/>
      <c r="J275" s="38"/>
      <c r="K275" s="38"/>
      <c r="L275" s="42"/>
      <c r="M275" s="191"/>
      <c r="N275" s="192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117</v>
      </c>
      <c r="AU275" s="15" t="s">
        <v>70</v>
      </c>
    </row>
    <row r="276" s="2" customFormat="1" ht="16.5" customHeight="1">
      <c r="A276" s="36"/>
      <c r="B276" s="37"/>
      <c r="C276" s="174" t="s">
        <v>506</v>
      </c>
      <c r="D276" s="174" t="s">
        <v>111</v>
      </c>
      <c r="E276" s="175" t="s">
        <v>507</v>
      </c>
      <c r="F276" s="176" t="s">
        <v>508</v>
      </c>
      <c r="G276" s="177" t="s">
        <v>114</v>
      </c>
      <c r="H276" s="178">
        <v>1</v>
      </c>
      <c r="I276" s="179"/>
      <c r="J276" s="180">
        <f>ROUND(I276*H276,2)</f>
        <v>0</v>
      </c>
      <c r="K276" s="176" t="s">
        <v>19</v>
      </c>
      <c r="L276" s="181"/>
      <c r="M276" s="182" t="s">
        <v>19</v>
      </c>
      <c r="N276" s="183" t="s">
        <v>41</v>
      </c>
      <c r="O276" s="82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6" t="s">
        <v>80</v>
      </c>
      <c r="AT276" s="186" t="s">
        <v>111</v>
      </c>
      <c r="AU276" s="186" t="s">
        <v>70</v>
      </c>
      <c r="AY276" s="15" t="s">
        <v>115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5" t="s">
        <v>78</v>
      </c>
      <c r="BK276" s="187">
        <f>ROUND(I276*H276,2)</f>
        <v>0</v>
      </c>
      <c r="BL276" s="15" t="s">
        <v>78</v>
      </c>
      <c r="BM276" s="186" t="s">
        <v>509</v>
      </c>
    </row>
    <row r="277" s="2" customFormat="1">
      <c r="A277" s="36"/>
      <c r="B277" s="37"/>
      <c r="C277" s="38"/>
      <c r="D277" s="188" t="s">
        <v>117</v>
      </c>
      <c r="E277" s="38"/>
      <c r="F277" s="189" t="s">
        <v>508</v>
      </c>
      <c r="G277" s="38"/>
      <c r="H277" s="38"/>
      <c r="I277" s="190"/>
      <c r="J277" s="38"/>
      <c r="K277" s="38"/>
      <c r="L277" s="42"/>
      <c r="M277" s="191"/>
      <c r="N277" s="192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117</v>
      </c>
      <c r="AU277" s="15" t="s">
        <v>70</v>
      </c>
    </row>
    <row r="278" s="2" customFormat="1" ht="21.75" customHeight="1">
      <c r="A278" s="36"/>
      <c r="B278" s="37"/>
      <c r="C278" s="174" t="s">
        <v>510</v>
      </c>
      <c r="D278" s="174" t="s">
        <v>111</v>
      </c>
      <c r="E278" s="175" t="s">
        <v>511</v>
      </c>
      <c r="F278" s="176" t="s">
        <v>512</v>
      </c>
      <c r="G278" s="177" t="s">
        <v>114</v>
      </c>
      <c r="H278" s="178">
        <v>1</v>
      </c>
      <c r="I278" s="179"/>
      <c r="J278" s="180">
        <f>ROUND(I278*H278,2)</f>
        <v>0</v>
      </c>
      <c r="K278" s="176" t="s">
        <v>19</v>
      </c>
      <c r="L278" s="181"/>
      <c r="M278" s="182" t="s">
        <v>19</v>
      </c>
      <c r="N278" s="183" t="s">
        <v>41</v>
      </c>
      <c r="O278" s="82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80</v>
      </c>
      <c r="AT278" s="186" t="s">
        <v>111</v>
      </c>
      <c r="AU278" s="186" t="s">
        <v>70</v>
      </c>
      <c r="AY278" s="15" t="s">
        <v>115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5" t="s">
        <v>78</v>
      </c>
      <c r="BK278" s="187">
        <f>ROUND(I278*H278,2)</f>
        <v>0</v>
      </c>
      <c r="BL278" s="15" t="s">
        <v>78</v>
      </c>
      <c r="BM278" s="186" t="s">
        <v>513</v>
      </c>
    </row>
    <row r="279" s="2" customFormat="1">
      <c r="A279" s="36"/>
      <c r="B279" s="37"/>
      <c r="C279" s="38"/>
      <c r="D279" s="188" t="s">
        <v>117</v>
      </c>
      <c r="E279" s="38"/>
      <c r="F279" s="189" t="s">
        <v>512</v>
      </c>
      <c r="G279" s="38"/>
      <c r="H279" s="38"/>
      <c r="I279" s="190"/>
      <c r="J279" s="38"/>
      <c r="K279" s="38"/>
      <c r="L279" s="42"/>
      <c r="M279" s="191"/>
      <c r="N279" s="192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117</v>
      </c>
      <c r="AU279" s="15" t="s">
        <v>70</v>
      </c>
    </row>
    <row r="280" s="2" customFormat="1" ht="21.75" customHeight="1">
      <c r="A280" s="36"/>
      <c r="B280" s="37"/>
      <c r="C280" s="174" t="s">
        <v>514</v>
      </c>
      <c r="D280" s="174" t="s">
        <v>111</v>
      </c>
      <c r="E280" s="175" t="s">
        <v>515</v>
      </c>
      <c r="F280" s="176" t="s">
        <v>516</v>
      </c>
      <c r="G280" s="177" t="s">
        <v>114</v>
      </c>
      <c r="H280" s="178">
        <v>1</v>
      </c>
      <c r="I280" s="179"/>
      <c r="J280" s="180">
        <f>ROUND(I280*H280,2)</f>
        <v>0</v>
      </c>
      <c r="K280" s="176" t="s">
        <v>19</v>
      </c>
      <c r="L280" s="181"/>
      <c r="M280" s="182" t="s">
        <v>19</v>
      </c>
      <c r="N280" s="183" t="s">
        <v>41</v>
      </c>
      <c r="O280" s="82"/>
      <c r="P280" s="184">
        <f>O280*H280</f>
        <v>0</v>
      </c>
      <c r="Q280" s="184">
        <v>0</v>
      </c>
      <c r="R280" s="184">
        <f>Q280*H280</f>
        <v>0</v>
      </c>
      <c r="S280" s="184">
        <v>0</v>
      </c>
      <c r="T280" s="18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80</v>
      </c>
      <c r="AT280" s="186" t="s">
        <v>111</v>
      </c>
      <c r="AU280" s="186" t="s">
        <v>70</v>
      </c>
      <c r="AY280" s="15" t="s">
        <v>115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5" t="s">
        <v>78</v>
      </c>
      <c r="BK280" s="187">
        <f>ROUND(I280*H280,2)</f>
        <v>0</v>
      </c>
      <c r="BL280" s="15" t="s">
        <v>78</v>
      </c>
      <c r="BM280" s="186" t="s">
        <v>517</v>
      </c>
    </row>
    <row r="281" s="2" customFormat="1">
      <c r="A281" s="36"/>
      <c r="B281" s="37"/>
      <c r="C281" s="38"/>
      <c r="D281" s="188" t="s">
        <v>117</v>
      </c>
      <c r="E281" s="38"/>
      <c r="F281" s="189" t="s">
        <v>516</v>
      </c>
      <c r="G281" s="38"/>
      <c r="H281" s="38"/>
      <c r="I281" s="190"/>
      <c r="J281" s="38"/>
      <c r="K281" s="38"/>
      <c r="L281" s="42"/>
      <c r="M281" s="191"/>
      <c r="N281" s="192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117</v>
      </c>
      <c r="AU281" s="15" t="s">
        <v>70</v>
      </c>
    </row>
    <row r="282" s="2" customFormat="1" ht="21.75" customHeight="1">
      <c r="A282" s="36"/>
      <c r="B282" s="37"/>
      <c r="C282" s="174" t="s">
        <v>518</v>
      </c>
      <c r="D282" s="174" t="s">
        <v>111</v>
      </c>
      <c r="E282" s="175" t="s">
        <v>519</v>
      </c>
      <c r="F282" s="176" t="s">
        <v>520</v>
      </c>
      <c r="G282" s="177" t="s">
        <v>114</v>
      </c>
      <c r="H282" s="178">
        <v>1</v>
      </c>
      <c r="I282" s="179"/>
      <c r="J282" s="180">
        <f>ROUND(I282*H282,2)</f>
        <v>0</v>
      </c>
      <c r="K282" s="176" t="s">
        <v>19</v>
      </c>
      <c r="L282" s="181"/>
      <c r="M282" s="182" t="s">
        <v>19</v>
      </c>
      <c r="N282" s="183" t="s">
        <v>41</v>
      </c>
      <c r="O282" s="82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80</v>
      </c>
      <c r="AT282" s="186" t="s">
        <v>111</v>
      </c>
      <c r="AU282" s="186" t="s">
        <v>70</v>
      </c>
      <c r="AY282" s="15" t="s">
        <v>115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5" t="s">
        <v>78</v>
      </c>
      <c r="BK282" s="187">
        <f>ROUND(I282*H282,2)</f>
        <v>0</v>
      </c>
      <c r="BL282" s="15" t="s">
        <v>78</v>
      </c>
      <c r="BM282" s="186" t="s">
        <v>521</v>
      </c>
    </row>
    <row r="283" s="2" customFormat="1">
      <c r="A283" s="36"/>
      <c r="B283" s="37"/>
      <c r="C283" s="38"/>
      <c r="D283" s="188" t="s">
        <v>117</v>
      </c>
      <c r="E283" s="38"/>
      <c r="F283" s="189" t="s">
        <v>520</v>
      </c>
      <c r="G283" s="38"/>
      <c r="H283" s="38"/>
      <c r="I283" s="190"/>
      <c r="J283" s="38"/>
      <c r="K283" s="38"/>
      <c r="L283" s="42"/>
      <c r="M283" s="191"/>
      <c r="N283" s="192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117</v>
      </c>
      <c r="AU283" s="15" t="s">
        <v>70</v>
      </c>
    </row>
    <row r="284" s="2" customFormat="1" ht="21.75" customHeight="1">
      <c r="A284" s="36"/>
      <c r="B284" s="37"/>
      <c r="C284" s="174" t="s">
        <v>522</v>
      </c>
      <c r="D284" s="174" t="s">
        <v>111</v>
      </c>
      <c r="E284" s="175" t="s">
        <v>523</v>
      </c>
      <c r="F284" s="176" t="s">
        <v>524</v>
      </c>
      <c r="G284" s="177" t="s">
        <v>114</v>
      </c>
      <c r="H284" s="178">
        <v>1</v>
      </c>
      <c r="I284" s="179"/>
      <c r="J284" s="180">
        <f>ROUND(I284*H284,2)</f>
        <v>0</v>
      </c>
      <c r="K284" s="176" t="s">
        <v>19</v>
      </c>
      <c r="L284" s="181"/>
      <c r="M284" s="182" t="s">
        <v>19</v>
      </c>
      <c r="N284" s="183" t="s">
        <v>41</v>
      </c>
      <c r="O284" s="82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80</v>
      </c>
      <c r="AT284" s="186" t="s">
        <v>111</v>
      </c>
      <c r="AU284" s="186" t="s">
        <v>70</v>
      </c>
      <c r="AY284" s="15" t="s">
        <v>115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5" t="s">
        <v>78</v>
      </c>
      <c r="BK284" s="187">
        <f>ROUND(I284*H284,2)</f>
        <v>0</v>
      </c>
      <c r="BL284" s="15" t="s">
        <v>78</v>
      </c>
      <c r="BM284" s="186" t="s">
        <v>525</v>
      </c>
    </row>
    <row r="285" s="2" customFormat="1">
      <c r="A285" s="36"/>
      <c r="B285" s="37"/>
      <c r="C285" s="38"/>
      <c r="D285" s="188" t="s">
        <v>117</v>
      </c>
      <c r="E285" s="38"/>
      <c r="F285" s="189" t="s">
        <v>524</v>
      </c>
      <c r="G285" s="38"/>
      <c r="H285" s="38"/>
      <c r="I285" s="190"/>
      <c r="J285" s="38"/>
      <c r="K285" s="38"/>
      <c r="L285" s="42"/>
      <c r="M285" s="191"/>
      <c r="N285" s="192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117</v>
      </c>
      <c r="AU285" s="15" t="s">
        <v>70</v>
      </c>
    </row>
    <row r="286" s="2" customFormat="1" ht="21.75" customHeight="1">
      <c r="A286" s="36"/>
      <c r="B286" s="37"/>
      <c r="C286" s="174" t="s">
        <v>526</v>
      </c>
      <c r="D286" s="174" t="s">
        <v>111</v>
      </c>
      <c r="E286" s="175" t="s">
        <v>527</v>
      </c>
      <c r="F286" s="176" t="s">
        <v>528</v>
      </c>
      <c r="G286" s="177" t="s">
        <v>114</v>
      </c>
      <c r="H286" s="178">
        <v>1</v>
      </c>
      <c r="I286" s="179"/>
      <c r="J286" s="180">
        <f>ROUND(I286*H286,2)</f>
        <v>0</v>
      </c>
      <c r="K286" s="176" t="s">
        <v>19</v>
      </c>
      <c r="L286" s="181"/>
      <c r="M286" s="182" t="s">
        <v>19</v>
      </c>
      <c r="N286" s="183" t="s">
        <v>41</v>
      </c>
      <c r="O286" s="82"/>
      <c r="P286" s="184">
        <f>O286*H286</f>
        <v>0</v>
      </c>
      <c r="Q286" s="184">
        <v>0</v>
      </c>
      <c r="R286" s="184">
        <f>Q286*H286</f>
        <v>0</v>
      </c>
      <c r="S286" s="184">
        <v>0</v>
      </c>
      <c r="T286" s="18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80</v>
      </c>
      <c r="AT286" s="186" t="s">
        <v>111</v>
      </c>
      <c r="AU286" s="186" t="s">
        <v>70</v>
      </c>
      <c r="AY286" s="15" t="s">
        <v>115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5" t="s">
        <v>78</v>
      </c>
      <c r="BK286" s="187">
        <f>ROUND(I286*H286,2)</f>
        <v>0</v>
      </c>
      <c r="BL286" s="15" t="s">
        <v>78</v>
      </c>
      <c r="BM286" s="186" t="s">
        <v>529</v>
      </c>
    </row>
    <row r="287" s="2" customFormat="1">
      <c r="A287" s="36"/>
      <c r="B287" s="37"/>
      <c r="C287" s="38"/>
      <c r="D287" s="188" t="s">
        <v>117</v>
      </c>
      <c r="E287" s="38"/>
      <c r="F287" s="189" t="s">
        <v>528</v>
      </c>
      <c r="G287" s="38"/>
      <c r="H287" s="38"/>
      <c r="I287" s="190"/>
      <c r="J287" s="38"/>
      <c r="K287" s="38"/>
      <c r="L287" s="42"/>
      <c r="M287" s="191"/>
      <c r="N287" s="192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117</v>
      </c>
      <c r="AU287" s="15" t="s">
        <v>70</v>
      </c>
    </row>
    <row r="288" s="2" customFormat="1" ht="21.75" customHeight="1">
      <c r="A288" s="36"/>
      <c r="B288" s="37"/>
      <c r="C288" s="174" t="s">
        <v>530</v>
      </c>
      <c r="D288" s="174" t="s">
        <v>111</v>
      </c>
      <c r="E288" s="175" t="s">
        <v>531</v>
      </c>
      <c r="F288" s="176" t="s">
        <v>532</v>
      </c>
      <c r="G288" s="177" t="s">
        <v>114</v>
      </c>
      <c r="H288" s="178">
        <v>1</v>
      </c>
      <c r="I288" s="179"/>
      <c r="J288" s="180">
        <f>ROUND(I288*H288,2)</f>
        <v>0</v>
      </c>
      <c r="K288" s="176" t="s">
        <v>19</v>
      </c>
      <c r="L288" s="181"/>
      <c r="M288" s="182" t="s">
        <v>19</v>
      </c>
      <c r="N288" s="183" t="s">
        <v>41</v>
      </c>
      <c r="O288" s="82"/>
      <c r="P288" s="184">
        <f>O288*H288</f>
        <v>0</v>
      </c>
      <c r="Q288" s="184">
        <v>0</v>
      </c>
      <c r="R288" s="184">
        <f>Q288*H288</f>
        <v>0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80</v>
      </c>
      <c r="AT288" s="186" t="s">
        <v>111</v>
      </c>
      <c r="AU288" s="186" t="s">
        <v>70</v>
      </c>
      <c r="AY288" s="15" t="s">
        <v>115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5" t="s">
        <v>78</v>
      </c>
      <c r="BK288" s="187">
        <f>ROUND(I288*H288,2)</f>
        <v>0</v>
      </c>
      <c r="BL288" s="15" t="s">
        <v>78</v>
      </c>
      <c r="BM288" s="186" t="s">
        <v>533</v>
      </c>
    </row>
    <row r="289" s="2" customFormat="1">
      <c r="A289" s="36"/>
      <c r="B289" s="37"/>
      <c r="C289" s="38"/>
      <c r="D289" s="188" t="s">
        <v>117</v>
      </c>
      <c r="E289" s="38"/>
      <c r="F289" s="189" t="s">
        <v>532</v>
      </c>
      <c r="G289" s="38"/>
      <c r="H289" s="38"/>
      <c r="I289" s="190"/>
      <c r="J289" s="38"/>
      <c r="K289" s="38"/>
      <c r="L289" s="42"/>
      <c r="M289" s="191"/>
      <c r="N289" s="192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117</v>
      </c>
      <c r="AU289" s="15" t="s">
        <v>70</v>
      </c>
    </row>
    <row r="290" s="2" customFormat="1" ht="16.5" customHeight="1">
      <c r="A290" s="36"/>
      <c r="B290" s="37"/>
      <c r="C290" s="174" t="s">
        <v>534</v>
      </c>
      <c r="D290" s="174" t="s">
        <v>111</v>
      </c>
      <c r="E290" s="175" t="s">
        <v>535</v>
      </c>
      <c r="F290" s="176" t="s">
        <v>536</v>
      </c>
      <c r="G290" s="177" t="s">
        <v>114</v>
      </c>
      <c r="H290" s="178">
        <v>1</v>
      </c>
      <c r="I290" s="179"/>
      <c r="J290" s="180">
        <f>ROUND(I290*H290,2)</f>
        <v>0</v>
      </c>
      <c r="K290" s="176" t="s">
        <v>19</v>
      </c>
      <c r="L290" s="181"/>
      <c r="M290" s="182" t="s">
        <v>19</v>
      </c>
      <c r="N290" s="183" t="s">
        <v>41</v>
      </c>
      <c r="O290" s="82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6" t="s">
        <v>80</v>
      </c>
      <c r="AT290" s="186" t="s">
        <v>111</v>
      </c>
      <c r="AU290" s="186" t="s">
        <v>70</v>
      </c>
      <c r="AY290" s="15" t="s">
        <v>115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5" t="s">
        <v>78</v>
      </c>
      <c r="BK290" s="187">
        <f>ROUND(I290*H290,2)</f>
        <v>0</v>
      </c>
      <c r="BL290" s="15" t="s">
        <v>78</v>
      </c>
      <c r="BM290" s="186" t="s">
        <v>537</v>
      </c>
    </row>
    <row r="291" s="2" customFormat="1">
      <c r="A291" s="36"/>
      <c r="B291" s="37"/>
      <c r="C291" s="38"/>
      <c r="D291" s="188" t="s">
        <v>117</v>
      </c>
      <c r="E291" s="38"/>
      <c r="F291" s="189" t="s">
        <v>536</v>
      </c>
      <c r="G291" s="38"/>
      <c r="H291" s="38"/>
      <c r="I291" s="190"/>
      <c r="J291" s="38"/>
      <c r="K291" s="38"/>
      <c r="L291" s="42"/>
      <c r="M291" s="191"/>
      <c r="N291" s="192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117</v>
      </c>
      <c r="AU291" s="15" t="s">
        <v>70</v>
      </c>
    </row>
    <row r="292" s="2" customFormat="1" ht="21.75" customHeight="1">
      <c r="A292" s="36"/>
      <c r="B292" s="37"/>
      <c r="C292" s="174" t="s">
        <v>538</v>
      </c>
      <c r="D292" s="174" t="s">
        <v>111</v>
      </c>
      <c r="E292" s="175" t="s">
        <v>539</v>
      </c>
      <c r="F292" s="176" t="s">
        <v>540</v>
      </c>
      <c r="G292" s="177" t="s">
        <v>114</v>
      </c>
      <c r="H292" s="178">
        <v>1</v>
      </c>
      <c r="I292" s="179"/>
      <c r="J292" s="180">
        <f>ROUND(I292*H292,2)</f>
        <v>0</v>
      </c>
      <c r="K292" s="176" t="s">
        <v>19</v>
      </c>
      <c r="L292" s="181"/>
      <c r="M292" s="182" t="s">
        <v>19</v>
      </c>
      <c r="N292" s="183" t="s">
        <v>41</v>
      </c>
      <c r="O292" s="82"/>
      <c r="P292" s="184">
        <f>O292*H292</f>
        <v>0</v>
      </c>
      <c r="Q292" s="184">
        <v>0</v>
      </c>
      <c r="R292" s="184">
        <f>Q292*H292</f>
        <v>0</v>
      </c>
      <c r="S292" s="184">
        <v>0</v>
      </c>
      <c r="T292" s="185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6" t="s">
        <v>80</v>
      </c>
      <c r="AT292" s="186" t="s">
        <v>111</v>
      </c>
      <c r="AU292" s="186" t="s">
        <v>70</v>
      </c>
      <c r="AY292" s="15" t="s">
        <v>115</v>
      </c>
      <c r="BE292" s="187">
        <f>IF(N292="základní",J292,0)</f>
        <v>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15" t="s">
        <v>78</v>
      </c>
      <c r="BK292" s="187">
        <f>ROUND(I292*H292,2)</f>
        <v>0</v>
      </c>
      <c r="BL292" s="15" t="s">
        <v>78</v>
      </c>
      <c r="BM292" s="186" t="s">
        <v>541</v>
      </c>
    </row>
    <row r="293" s="2" customFormat="1">
      <c r="A293" s="36"/>
      <c r="B293" s="37"/>
      <c r="C293" s="38"/>
      <c r="D293" s="188" t="s">
        <v>117</v>
      </c>
      <c r="E293" s="38"/>
      <c r="F293" s="189" t="s">
        <v>540</v>
      </c>
      <c r="G293" s="38"/>
      <c r="H293" s="38"/>
      <c r="I293" s="190"/>
      <c r="J293" s="38"/>
      <c r="K293" s="38"/>
      <c r="L293" s="42"/>
      <c r="M293" s="191"/>
      <c r="N293" s="192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117</v>
      </c>
      <c r="AU293" s="15" t="s">
        <v>70</v>
      </c>
    </row>
    <row r="294" s="2" customFormat="1" ht="21.75" customHeight="1">
      <c r="A294" s="36"/>
      <c r="B294" s="37"/>
      <c r="C294" s="174" t="s">
        <v>542</v>
      </c>
      <c r="D294" s="174" t="s">
        <v>111</v>
      </c>
      <c r="E294" s="175" t="s">
        <v>543</v>
      </c>
      <c r="F294" s="176" t="s">
        <v>544</v>
      </c>
      <c r="G294" s="177" t="s">
        <v>114</v>
      </c>
      <c r="H294" s="178">
        <v>1</v>
      </c>
      <c r="I294" s="179"/>
      <c r="J294" s="180">
        <f>ROUND(I294*H294,2)</f>
        <v>0</v>
      </c>
      <c r="K294" s="176" t="s">
        <v>19</v>
      </c>
      <c r="L294" s="181"/>
      <c r="M294" s="182" t="s">
        <v>19</v>
      </c>
      <c r="N294" s="183" t="s">
        <v>41</v>
      </c>
      <c r="O294" s="82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80</v>
      </c>
      <c r="AT294" s="186" t="s">
        <v>111</v>
      </c>
      <c r="AU294" s="186" t="s">
        <v>70</v>
      </c>
      <c r="AY294" s="15" t="s">
        <v>115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5" t="s">
        <v>78</v>
      </c>
      <c r="BK294" s="187">
        <f>ROUND(I294*H294,2)</f>
        <v>0</v>
      </c>
      <c r="BL294" s="15" t="s">
        <v>78</v>
      </c>
      <c r="BM294" s="186" t="s">
        <v>545</v>
      </c>
    </row>
    <row r="295" s="2" customFormat="1">
      <c r="A295" s="36"/>
      <c r="B295" s="37"/>
      <c r="C295" s="38"/>
      <c r="D295" s="188" t="s">
        <v>117</v>
      </c>
      <c r="E295" s="38"/>
      <c r="F295" s="189" t="s">
        <v>544</v>
      </c>
      <c r="G295" s="38"/>
      <c r="H295" s="38"/>
      <c r="I295" s="190"/>
      <c r="J295" s="38"/>
      <c r="K295" s="38"/>
      <c r="L295" s="42"/>
      <c r="M295" s="191"/>
      <c r="N295" s="192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117</v>
      </c>
      <c r="AU295" s="15" t="s">
        <v>70</v>
      </c>
    </row>
    <row r="296" s="2" customFormat="1" ht="16.5" customHeight="1">
      <c r="A296" s="36"/>
      <c r="B296" s="37"/>
      <c r="C296" s="174" t="s">
        <v>546</v>
      </c>
      <c r="D296" s="174" t="s">
        <v>111</v>
      </c>
      <c r="E296" s="175" t="s">
        <v>547</v>
      </c>
      <c r="F296" s="176" t="s">
        <v>548</v>
      </c>
      <c r="G296" s="177" t="s">
        <v>114</v>
      </c>
      <c r="H296" s="178">
        <v>2</v>
      </c>
      <c r="I296" s="179"/>
      <c r="J296" s="180">
        <f>ROUND(I296*H296,2)</f>
        <v>0</v>
      </c>
      <c r="K296" s="176" t="s">
        <v>19</v>
      </c>
      <c r="L296" s="181"/>
      <c r="M296" s="182" t="s">
        <v>19</v>
      </c>
      <c r="N296" s="183" t="s">
        <v>41</v>
      </c>
      <c r="O296" s="82"/>
      <c r="P296" s="184">
        <f>O296*H296</f>
        <v>0</v>
      </c>
      <c r="Q296" s="184">
        <v>0</v>
      </c>
      <c r="R296" s="184">
        <f>Q296*H296</f>
        <v>0</v>
      </c>
      <c r="S296" s="184">
        <v>0</v>
      </c>
      <c r="T296" s="185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80</v>
      </c>
      <c r="AT296" s="186" t="s">
        <v>111</v>
      </c>
      <c r="AU296" s="186" t="s">
        <v>70</v>
      </c>
      <c r="AY296" s="15" t="s">
        <v>115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5" t="s">
        <v>78</v>
      </c>
      <c r="BK296" s="187">
        <f>ROUND(I296*H296,2)</f>
        <v>0</v>
      </c>
      <c r="BL296" s="15" t="s">
        <v>78</v>
      </c>
      <c r="BM296" s="186" t="s">
        <v>549</v>
      </c>
    </row>
    <row r="297" s="2" customFormat="1">
      <c r="A297" s="36"/>
      <c r="B297" s="37"/>
      <c r="C297" s="38"/>
      <c r="D297" s="188" t="s">
        <v>117</v>
      </c>
      <c r="E297" s="38"/>
      <c r="F297" s="189" t="s">
        <v>548</v>
      </c>
      <c r="G297" s="38"/>
      <c r="H297" s="38"/>
      <c r="I297" s="190"/>
      <c r="J297" s="38"/>
      <c r="K297" s="38"/>
      <c r="L297" s="42"/>
      <c r="M297" s="191"/>
      <c r="N297" s="192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117</v>
      </c>
      <c r="AU297" s="15" t="s">
        <v>70</v>
      </c>
    </row>
    <row r="298" s="2" customFormat="1" ht="16.5" customHeight="1">
      <c r="A298" s="36"/>
      <c r="B298" s="37"/>
      <c r="C298" s="174" t="s">
        <v>550</v>
      </c>
      <c r="D298" s="174" t="s">
        <v>111</v>
      </c>
      <c r="E298" s="175" t="s">
        <v>551</v>
      </c>
      <c r="F298" s="176" t="s">
        <v>552</v>
      </c>
      <c r="G298" s="177" t="s">
        <v>114</v>
      </c>
      <c r="H298" s="178">
        <v>2</v>
      </c>
      <c r="I298" s="179"/>
      <c r="J298" s="180">
        <f>ROUND(I298*H298,2)</f>
        <v>0</v>
      </c>
      <c r="K298" s="176" t="s">
        <v>19</v>
      </c>
      <c r="L298" s="181"/>
      <c r="M298" s="182" t="s">
        <v>19</v>
      </c>
      <c r="N298" s="183" t="s">
        <v>41</v>
      </c>
      <c r="O298" s="82"/>
      <c r="P298" s="184">
        <f>O298*H298</f>
        <v>0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6" t="s">
        <v>80</v>
      </c>
      <c r="AT298" s="186" t="s">
        <v>111</v>
      </c>
      <c r="AU298" s="186" t="s">
        <v>70</v>
      </c>
      <c r="AY298" s="15" t="s">
        <v>115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5" t="s">
        <v>78</v>
      </c>
      <c r="BK298" s="187">
        <f>ROUND(I298*H298,2)</f>
        <v>0</v>
      </c>
      <c r="BL298" s="15" t="s">
        <v>78</v>
      </c>
      <c r="BM298" s="186" t="s">
        <v>553</v>
      </c>
    </row>
    <row r="299" s="2" customFormat="1">
      <c r="A299" s="36"/>
      <c r="B299" s="37"/>
      <c r="C299" s="38"/>
      <c r="D299" s="188" t="s">
        <v>117</v>
      </c>
      <c r="E299" s="38"/>
      <c r="F299" s="189" t="s">
        <v>552</v>
      </c>
      <c r="G299" s="38"/>
      <c r="H299" s="38"/>
      <c r="I299" s="190"/>
      <c r="J299" s="38"/>
      <c r="K299" s="38"/>
      <c r="L299" s="42"/>
      <c r="M299" s="191"/>
      <c r="N299" s="192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117</v>
      </c>
      <c r="AU299" s="15" t="s">
        <v>70</v>
      </c>
    </row>
    <row r="300" s="2" customFormat="1" ht="16.5" customHeight="1">
      <c r="A300" s="36"/>
      <c r="B300" s="37"/>
      <c r="C300" s="174" t="s">
        <v>554</v>
      </c>
      <c r="D300" s="174" t="s">
        <v>111</v>
      </c>
      <c r="E300" s="175" t="s">
        <v>555</v>
      </c>
      <c r="F300" s="176" t="s">
        <v>556</v>
      </c>
      <c r="G300" s="177" t="s">
        <v>114</v>
      </c>
      <c r="H300" s="178">
        <v>1</v>
      </c>
      <c r="I300" s="179"/>
      <c r="J300" s="180">
        <f>ROUND(I300*H300,2)</f>
        <v>0</v>
      </c>
      <c r="K300" s="176" t="s">
        <v>19</v>
      </c>
      <c r="L300" s="181"/>
      <c r="M300" s="182" t="s">
        <v>19</v>
      </c>
      <c r="N300" s="183" t="s">
        <v>41</v>
      </c>
      <c r="O300" s="82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80</v>
      </c>
      <c r="AT300" s="186" t="s">
        <v>111</v>
      </c>
      <c r="AU300" s="186" t="s">
        <v>70</v>
      </c>
      <c r="AY300" s="15" t="s">
        <v>115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5" t="s">
        <v>78</v>
      </c>
      <c r="BK300" s="187">
        <f>ROUND(I300*H300,2)</f>
        <v>0</v>
      </c>
      <c r="BL300" s="15" t="s">
        <v>78</v>
      </c>
      <c r="BM300" s="186" t="s">
        <v>557</v>
      </c>
    </row>
    <row r="301" s="2" customFormat="1">
      <c r="A301" s="36"/>
      <c r="B301" s="37"/>
      <c r="C301" s="38"/>
      <c r="D301" s="188" t="s">
        <v>117</v>
      </c>
      <c r="E301" s="38"/>
      <c r="F301" s="189" t="s">
        <v>556</v>
      </c>
      <c r="G301" s="38"/>
      <c r="H301" s="38"/>
      <c r="I301" s="190"/>
      <c r="J301" s="38"/>
      <c r="K301" s="38"/>
      <c r="L301" s="42"/>
      <c r="M301" s="191"/>
      <c r="N301" s="192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117</v>
      </c>
      <c r="AU301" s="15" t="s">
        <v>70</v>
      </c>
    </row>
    <row r="302" s="2" customFormat="1" ht="16.5" customHeight="1">
      <c r="A302" s="36"/>
      <c r="B302" s="37"/>
      <c r="C302" s="174" t="s">
        <v>558</v>
      </c>
      <c r="D302" s="174" t="s">
        <v>111</v>
      </c>
      <c r="E302" s="175" t="s">
        <v>559</v>
      </c>
      <c r="F302" s="176" t="s">
        <v>560</v>
      </c>
      <c r="G302" s="177" t="s">
        <v>114</v>
      </c>
      <c r="H302" s="178">
        <v>1</v>
      </c>
      <c r="I302" s="179"/>
      <c r="J302" s="180">
        <f>ROUND(I302*H302,2)</f>
        <v>0</v>
      </c>
      <c r="K302" s="176" t="s">
        <v>19</v>
      </c>
      <c r="L302" s="181"/>
      <c r="M302" s="182" t="s">
        <v>19</v>
      </c>
      <c r="N302" s="183" t="s">
        <v>41</v>
      </c>
      <c r="O302" s="82"/>
      <c r="P302" s="184">
        <f>O302*H302</f>
        <v>0</v>
      </c>
      <c r="Q302" s="184">
        <v>0</v>
      </c>
      <c r="R302" s="184">
        <f>Q302*H302</f>
        <v>0</v>
      </c>
      <c r="S302" s="184">
        <v>0</v>
      </c>
      <c r="T302" s="185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6" t="s">
        <v>80</v>
      </c>
      <c r="AT302" s="186" t="s">
        <v>111</v>
      </c>
      <c r="AU302" s="186" t="s">
        <v>70</v>
      </c>
      <c r="AY302" s="15" t="s">
        <v>115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15" t="s">
        <v>78</v>
      </c>
      <c r="BK302" s="187">
        <f>ROUND(I302*H302,2)</f>
        <v>0</v>
      </c>
      <c r="BL302" s="15" t="s">
        <v>78</v>
      </c>
      <c r="BM302" s="186" t="s">
        <v>561</v>
      </c>
    </row>
    <row r="303" s="2" customFormat="1">
      <c r="A303" s="36"/>
      <c r="B303" s="37"/>
      <c r="C303" s="38"/>
      <c r="D303" s="188" t="s">
        <v>117</v>
      </c>
      <c r="E303" s="38"/>
      <c r="F303" s="189" t="s">
        <v>560</v>
      </c>
      <c r="G303" s="38"/>
      <c r="H303" s="38"/>
      <c r="I303" s="190"/>
      <c r="J303" s="38"/>
      <c r="K303" s="38"/>
      <c r="L303" s="42"/>
      <c r="M303" s="191"/>
      <c r="N303" s="192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117</v>
      </c>
      <c r="AU303" s="15" t="s">
        <v>70</v>
      </c>
    </row>
    <row r="304" s="2" customFormat="1" ht="16.5" customHeight="1">
      <c r="A304" s="36"/>
      <c r="B304" s="37"/>
      <c r="C304" s="174" t="s">
        <v>562</v>
      </c>
      <c r="D304" s="174" t="s">
        <v>111</v>
      </c>
      <c r="E304" s="175" t="s">
        <v>563</v>
      </c>
      <c r="F304" s="176" t="s">
        <v>564</v>
      </c>
      <c r="G304" s="177" t="s">
        <v>114</v>
      </c>
      <c r="H304" s="178">
        <v>1</v>
      </c>
      <c r="I304" s="179"/>
      <c r="J304" s="180">
        <f>ROUND(I304*H304,2)</f>
        <v>0</v>
      </c>
      <c r="K304" s="176" t="s">
        <v>19</v>
      </c>
      <c r="L304" s="181"/>
      <c r="M304" s="182" t="s">
        <v>19</v>
      </c>
      <c r="N304" s="183" t="s">
        <v>41</v>
      </c>
      <c r="O304" s="82"/>
      <c r="P304" s="184">
        <f>O304*H304</f>
        <v>0</v>
      </c>
      <c r="Q304" s="184">
        <v>0</v>
      </c>
      <c r="R304" s="184">
        <f>Q304*H304</f>
        <v>0</v>
      </c>
      <c r="S304" s="184">
        <v>0</v>
      </c>
      <c r="T304" s="185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6" t="s">
        <v>80</v>
      </c>
      <c r="AT304" s="186" t="s">
        <v>111</v>
      </c>
      <c r="AU304" s="186" t="s">
        <v>70</v>
      </c>
      <c r="AY304" s="15" t="s">
        <v>115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5" t="s">
        <v>78</v>
      </c>
      <c r="BK304" s="187">
        <f>ROUND(I304*H304,2)</f>
        <v>0</v>
      </c>
      <c r="BL304" s="15" t="s">
        <v>78</v>
      </c>
      <c r="BM304" s="186" t="s">
        <v>565</v>
      </c>
    </row>
    <row r="305" s="2" customFormat="1">
      <c r="A305" s="36"/>
      <c r="B305" s="37"/>
      <c r="C305" s="38"/>
      <c r="D305" s="188" t="s">
        <v>117</v>
      </c>
      <c r="E305" s="38"/>
      <c r="F305" s="189" t="s">
        <v>564</v>
      </c>
      <c r="G305" s="38"/>
      <c r="H305" s="38"/>
      <c r="I305" s="190"/>
      <c r="J305" s="38"/>
      <c r="K305" s="38"/>
      <c r="L305" s="42"/>
      <c r="M305" s="191"/>
      <c r="N305" s="192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117</v>
      </c>
      <c r="AU305" s="15" t="s">
        <v>70</v>
      </c>
    </row>
    <row r="306" s="2" customFormat="1" ht="16.5" customHeight="1">
      <c r="A306" s="36"/>
      <c r="B306" s="37"/>
      <c r="C306" s="174" t="s">
        <v>566</v>
      </c>
      <c r="D306" s="174" t="s">
        <v>111</v>
      </c>
      <c r="E306" s="175" t="s">
        <v>567</v>
      </c>
      <c r="F306" s="176" t="s">
        <v>568</v>
      </c>
      <c r="G306" s="177" t="s">
        <v>114</v>
      </c>
      <c r="H306" s="178">
        <v>1</v>
      </c>
      <c r="I306" s="179"/>
      <c r="J306" s="180">
        <f>ROUND(I306*H306,2)</f>
        <v>0</v>
      </c>
      <c r="K306" s="176" t="s">
        <v>19</v>
      </c>
      <c r="L306" s="181"/>
      <c r="M306" s="182" t="s">
        <v>19</v>
      </c>
      <c r="N306" s="183" t="s">
        <v>41</v>
      </c>
      <c r="O306" s="82"/>
      <c r="P306" s="184">
        <f>O306*H306</f>
        <v>0</v>
      </c>
      <c r="Q306" s="184">
        <v>0</v>
      </c>
      <c r="R306" s="184">
        <f>Q306*H306</f>
        <v>0</v>
      </c>
      <c r="S306" s="184">
        <v>0</v>
      </c>
      <c r="T306" s="18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80</v>
      </c>
      <c r="AT306" s="186" t="s">
        <v>111</v>
      </c>
      <c r="AU306" s="186" t="s">
        <v>70</v>
      </c>
      <c r="AY306" s="15" t="s">
        <v>115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5" t="s">
        <v>78</v>
      </c>
      <c r="BK306" s="187">
        <f>ROUND(I306*H306,2)</f>
        <v>0</v>
      </c>
      <c r="BL306" s="15" t="s">
        <v>78</v>
      </c>
      <c r="BM306" s="186" t="s">
        <v>569</v>
      </c>
    </row>
    <row r="307" s="2" customFormat="1">
      <c r="A307" s="36"/>
      <c r="B307" s="37"/>
      <c r="C307" s="38"/>
      <c r="D307" s="188" t="s">
        <v>117</v>
      </c>
      <c r="E307" s="38"/>
      <c r="F307" s="189" t="s">
        <v>568</v>
      </c>
      <c r="G307" s="38"/>
      <c r="H307" s="38"/>
      <c r="I307" s="190"/>
      <c r="J307" s="38"/>
      <c r="K307" s="38"/>
      <c r="L307" s="42"/>
      <c r="M307" s="191"/>
      <c r="N307" s="192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117</v>
      </c>
      <c r="AU307" s="15" t="s">
        <v>70</v>
      </c>
    </row>
    <row r="308" s="2" customFormat="1" ht="16.5" customHeight="1">
      <c r="A308" s="36"/>
      <c r="B308" s="37"/>
      <c r="C308" s="174" t="s">
        <v>570</v>
      </c>
      <c r="D308" s="174" t="s">
        <v>111</v>
      </c>
      <c r="E308" s="175" t="s">
        <v>571</v>
      </c>
      <c r="F308" s="176" t="s">
        <v>572</v>
      </c>
      <c r="G308" s="177" t="s">
        <v>114</v>
      </c>
      <c r="H308" s="178">
        <v>2</v>
      </c>
      <c r="I308" s="179"/>
      <c r="J308" s="180">
        <f>ROUND(I308*H308,2)</f>
        <v>0</v>
      </c>
      <c r="K308" s="176" t="s">
        <v>19</v>
      </c>
      <c r="L308" s="181"/>
      <c r="M308" s="182" t="s">
        <v>19</v>
      </c>
      <c r="N308" s="183" t="s">
        <v>41</v>
      </c>
      <c r="O308" s="82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80</v>
      </c>
      <c r="AT308" s="186" t="s">
        <v>111</v>
      </c>
      <c r="AU308" s="186" t="s">
        <v>70</v>
      </c>
      <c r="AY308" s="15" t="s">
        <v>115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5" t="s">
        <v>78</v>
      </c>
      <c r="BK308" s="187">
        <f>ROUND(I308*H308,2)</f>
        <v>0</v>
      </c>
      <c r="BL308" s="15" t="s">
        <v>78</v>
      </c>
      <c r="BM308" s="186" t="s">
        <v>573</v>
      </c>
    </row>
    <row r="309" s="2" customFormat="1">
      <c r="A309" s="36"/>
      <c r="B309" s="37"/>
      <c r="C309" s="38"/>
      <c r="D309" s="188" t="s">
        <v>117</v>
      </c>
      <c r="E309" s="38"/>
      <c r="F309" s="189" t="s">
        <v>572</v>
      </c>
      <c r="G309" s="38"/>
      <c r="H309" s="38"/>
      <c r="I309" s="190"/>
      <c r="J309" s="38"/>
      <c r="K309" s="38"/>
      <c r="L309" s="42"/>
      <c r="M309" s="191"/>
      <c r="N309" s="192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117</v>
      </c>
      <c r="AU309" s="15" t="s">
        <v>70</v>
      </c>
    </row>
    <row r="310" s="2" customFormat="1" ht="16.5" customHeight="1">
      <c r="A310" s="36"/>
      <c r="B310" s="37"/>
      <c r="C310" s="174" t="s">
        <v>574</v>
      </c>
      <c r="D310" s="174" t="s">
        <v>111</v>
      </c>
      <c r="E310" s="175" t="s">
        <v>575</v>
      </c>
      <c r="F310" s="176" t="s">
        <v>576</v>
      </c>
      <c r="G310" s="177" t="s">
        <v>114</v>
      </c>
      <c r="H310" s="178">
        <v>2</v>
      </c>
      <c r="I310" s="179"/>
      <c r="J310" s="180">
        <f>ROUND(I310*H310,2)</f>
        <v>0</v>
      </c>
      <c r="K310" s="176" t="s">
        <v>19</v>
      </c>
      <c r="L310" s="181"/>
      <c r="M310" s="182" t="s">
        <v>19</v>
      </c>
      <c r="N310" s="183" t="s">
        <v>41</v>
      </c>
      <c r="O310" s="82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80</v>
      </c>
      <c r="AT310" s="186" t="s">
        <v>111</v>
      </c>
      <c r="AU310" s="186" t="s">
        <v>70</v>
      </c>
      <c r="AY310" s="15" t="s">
        <v>115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5" t="s">
        <v>78</v>
      </c>
      <c r="BK310" s="187">
        <f>ROUND(I310*H310,2)</f>
        <v>0</v>
      </c>
      <c r="BL310" s="15" t="s">
        <v>78</v>
      </c>
      <c r="BM310" s="186" t="s">
        <v>577</v>
      </c>
    </row>
    <row r="311" s="2" customFormat="1">
      <c r="A311" s="36"/>
      <c r="B311" s="37"/>
      <c r="C311" s="38"/>
      <c r="D311" s="188" t="s">
        <v>117</v>
      </c>
      <c r="E311" s="38"/>
      <c r="F311" s="189" t="s">
        <v>576</v>
      </c>
      <c r="G311" s="38"/>
      <c r="H311" s="38"/>
      <c r="I311" s="190"/>
      <c r="J311" s="38"/>
      <c r="K311" s="38"/>
      <c r="L311" s="42"/>
      <c r="M311" s="191"/>
      <c r="N311" s="192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117</v>
      </c>
      <c r="AU311" s="15" t="s">
        <v>70</v>
      </c>
    </row>
    <row r="312" s="2" customFormat="1" ht="16.5" customHeight="1">
      <c r="A312" s="36"/>
      <c r="B312" s="37"/>
      <c r="C312" s="174" t="s">
        <v>578</v>
      </c>
      <c r="D312" s="174" t="s">
        <v>111</v>
      </c>
      <c r="E312" s="175" t="s">
        <v>579</v>
      </c>
      <c r="F312" s="176" t="s">
        <v>580</v>
      </c>
      <c r="G312" s="177" t="s">
        <v>114</v>
      </c>
      <c r="H312" s="178">
        <v>2</v>
      </c>
      <c r="I312" s="179"/>
      <c r="J312" s="180">
        <f>ROUND(I312*H312,2)</f>
        <v>0</v>
      </c>
      <c r="K312" s="176" t="s">
        <v>19</v>
      </c>
      <c r="L312" s="181"/>
      <c r="M312" s="182" t="s">
        <v>19</v>
      </c>
      <c r="N312" s="183" t="s">
        <v>41</v>
      </c>
      <c r="O312" s="82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80</v>
      </c>
      <c r="AT312" s="186" t="s">
        <v>111</v>
      </c>
      <c r="AU312" s="186" t="s">
        <v>70</v>
      </c>
      <c r="AY312" s="15" t="s">
        <v>115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5" t="s">
        <v>78</v>
      </c>
      <c r="BK312" s="187">
        <f>ROUND(I312*H312,2)</f>
        <v>0</v>
      </c>
      <c r="BL312" s="15" t="s">
        <v>78</v>
      </c>
      <c r="BM312" s="186" t="s">
        <v>581</v>
      </c>
    </row>
    <row r="313" s="2" customFormat="1">
      <c r="A313" s="36"/>
      <c r="B313" s="37"/>
      <c r="C313" s="38"/>
      <c r="D313" s="188" t="s">
        <v>117</v>
      </c>
      <c r="E313" s="38"/>
      <c r="F313" s="189" t="s">
        <v>580</v>
      </c>
      <c r="G313" s="38"/>
      <c r="H313" s="38"/>
      <c r="I313" s="190"/>
      <c r="J313" s="38"/>
      <c r="K313" s="38"/>
      <c r="L313" s="42"/>
      <c r="M313" s="191"/>
      <c r="N313" s="192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117</v>
      </c>
      <c r="AU313" s="15" t="s">
        <v>70</v>
      </c>
    </row>
    <row r="314" s="2" customFormat="1" ht="16.5" customHeight="1">
      <c r="A314" s="36"/>
      <c r="B314" s="37"/>
      <c r="C314" s="174" t="s">
        <v>582</v>
      </c>
      <c r="D314" s="174" t="s">
        <v>111</v>
      </c>
      <c r="E314" s="175" t="s">
        <v>583</v>
      </c>
      <c r="F314" s="176" t="s">
        <v>584</v>
      </c>
      <c r="G314" s="177" t="s">
        <v>114</v>
      </c>
      <c r="H314" s="178">
        <v>2</v>
      </c>
      <c r="I314" s="179"/>
      <c r="J314" s="180">
        <f>ROUND(I314*H314,2)</f>
        <v>0</v>
      </c>
      <c r="K314" s="176" t="s">
        <v>19</v>
      </c>
      <c r="L314" s="181"/>
      <c r="M314" s="182" t="s">
        <v>19</v>
      </c>
      <c r="N314" s="183" t="s">
        <v>41</v>
      </c>
      <c r="O314" s="82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80</v>
      </c>
      <c r="AT314" s="186" t="s">
        <v>111</v>
      </c>
      <c r="AU314" s="186" t="s">
        <v>70</v>
      </c>
      <c r="AY314" s="15" t="s">
        <v>115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5" t="s">
        <v>78</v>
      </c>
      <c r="BK314" s="187">
        <f>ROUND(I314*H314,2)</f>
        <v>0</v>
      </c>
      <c r="BL314" s="15" t="s">
        <v>78</v>
      </c>
      <c r="BM314" s="186" t="s">
        <v>585</v>
      </c>
    </row>
    <row r="315" s="2" customFormat="1">
      <c r="A315" s="36"/>
      <c r="B315" s="37"/>
      <c r="C315" s="38"/>
      <c r="D315" s="188" t="s">
        <v>117</v>
      </c>
      <c r="E315" s="38"/>
      <c r="F315" s="189" t="s">
        <v>584</v>
      </c>
      <c r="G315" s="38"/>
      <c r="H315" s="38"/>
      <c r="I315" s="190"/>
      <c r="J315" s="38"/>
      <c r="K315" s="38"/>
      <c r="L315" s="42"/>
      <c r="M315" s="191"/>
      <c r="N315" s="192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117</v>
      </c>
      <c r="AU315" s="15" t="s">
        <v>70</v>
      </c>
    </row>
    <row r="316" s="2" customFormat="1" ht="16.5" customHeight="1">
      <c r="A316" s="36"/>
      <c r="B316" s="37"/>
      <c r="C316" s="174" t="s">
        <v>586</v>
      </c>
      <c r="D316" s="174" t="s">
        <v>111</v>
      </c>
      <c r="E316" s="175" t="s">
        <v>587</v>
      </c>
      <c r="F316" s="176" t="s">
        <v>588</v>
      </c>
      <c r="G316" s="177" t="s">
        <v>114</v>
      </c>
      <c r="H316" s="178">
        <v>4</v>
      </c>
      <c r="I316" s="179"/>
      <c r="J316" s="180">
        <f>ROUND(I316*H316,2)</f>
        <v>0</v>
      </c>
      <c r="K316" s="176" t="s">
        <v>19</v>
      </c>
      <c r="L316" s="181"/>
      <c r="M316" s="182" t="s">
        <v>19</v>
      </c>
      <c r="N316" s="183" t="s">
        <v>41</v>
      </c>
      <c r="O316" s="82"/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6" t="s">
        <v>80</v>
      </c>
      <c r="AT316" s="186" t="s">
        <v>111</v>
      </c>
      <c r="AU316" s="186" t="s">
        <v>70</v>
      </c>
      <c r="AY316" s="15" t="s">
        <v>115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5" t="s">
        <v>78</v>
      </c>
      <c r="BK316" s="187">
        <f>ROUND(I316*H316,2)</f>
        <v>0</v>
      </c>
      <c r="BL316" s="15" t="s">
        <v>78</v>
      </c>
      <c r="BM316" s="186" t="s">
        <v>589</v>
      </c>
    </row>
    <row r="317" s="2" customFormat="1">
      <c r="A317" s="36"/>
      <c r="B317" s="37"/>
      <c r="C317" s="38"/>
      <c r="D317" s="188" t="s">
        <v>117</v>
      </c>
      <c r="E317" s="38"/>
      <c r="F317" s="189" t="s">
        <v>588</v>
      </c>
      <c r="G317" s="38"/>
      <c r="H317" s="38"/>
      <c r="I317" s="190"/>
      <c r="J317" s="38"/>
      <c r="K317" s="38"/>
      <c r="L317" s="42"/>
      <c r="M317" s="191"/>
      <c r="N317" s="192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117</v>
      </c>
      <c r="AU317" s="15" t="s">
        <v>70</v>
      </c>
    </row>
    <row r="318" s="2" customFormat="1" ht="16.5" customHeight="1">
      <c r="A318" s="36"/>
      <c r="B318" s="37"/>
      <c r="C318" s="174" t="s">
        <v>590</v>
      </c>
      <c r="D318" s="174" t="s">
        <v>111</v>
      </c>
      <c r="E318" s="175" t="s">
        <v>591</v>
      </c>
      <c r="F318" s="176" t="s">
        <v>592</v>
      </c>
      <c r="G318" s="177" t="s">
        <v>114</v>
      </c>
      <c r="H318" s="178">
        <v>4</v>
      </c>
      <c r="I318" s="179"/>
      <c r="J318" s="180">
        <f>ROUND(I318*H318,2)</f>
        <v>0</v>
      </c>
      <c r="K318" s="176" t="s">
        <v>19</v>
      </c>
      <c r="L318" s="181"/>
      <c r="M318" s="182" t="s">
        <v>19</v>
      </c>
      <c r="N318" s="183" t="s">
        <v>41</v>
      </c>
      <c r="O318" s="82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80</v>
      </c>
      <c r="AT318" s="186" t="s">
        <v>111</v>
      </c>
      <c r="AU318" s="186" t="s">
        <v>70</v>
      </c>
      <c r="AY318" s="15" t="s">
        <v>115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5" t="s">
        <v>78</v>
      </c>
      <c r="BK318" s="187">
        <f>ROUND(I318*H318,2)</f>
        <v>0</v>
      </c>
      <c r="BL318" s="15" t="s">
        <v>78</v>
      </c>
      <c r="BM318" s="186" t="s">
        <v>593</v>
      </c>
    </row>
    <row r="319" s="2" customFormat="1">
      <c r="A319" s="36"/>
      <c r="B319" s="37"/>
      <c r="C319" s="38"/>
      <c r="D319" s="188" t="s">
        <v>117</v>
      </c>
      <c r="E319" s="38"/>
      <c r="F319" s="189" t="s">
        <v>592</v>
      </c>
      <c r="G319" s="38"/>
      <c r="H319" s="38"/>
      <c r="I319" s="190"/>
      <c r="J319" s="38"/>
      <c r="K319" s="38"/>
      <c r="L319" s="42"/>
      <c r="M319" s="191"/>
      <c r="N319" s="192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117</v>
      </c>
      <c r="AU319" s="15" t="s">
        <v>70</v>
      </c>
    </row>
    <row r="320" s="2" customFormat="1" ht="16.5" customHeight="1">
      <c r="A320" s="36"/>
      <c r="B320" s="37"/>
      <c r="C320" s="174" t="s">
        <v>594</v>
      </c>
      <c r="D320" s="174" t="s">
        <v>111</v>
      </c>
      <c r="E320" s="175" t="s">
        <v>595</v>
      </c>
      <c r="F320" s="176" t="s">
        <v>596</v>
      </c>
      <c r="G320" s="177" t="s">
        <v>114</v>
      </c>
      <c r="H320" s="178">
        <v>4</v>
      </c>
      <c r="I320" s="179"/>
      <c r="J320" s="180">
        <f>ROUND(I320*H320,2)</f>
        <v>0</v>
      </c>
      <c r="K320" s="176" t="s">
        <v>19</v>
      </c>
      <c r="L320" s="181"/>
      <c r="M320" s="182" t="s">
        <v>19</v>
      </c>
      <c r="N320" s="183" t="s">
        <v>41</v>
      </c>
      <c r="O320" s="82"/>
      <c r="P320" s="184">
        <f>O320*H320</f>
        <v>0</v>
      </c>
      <c r="Q320" s="184">
        <v>0</v>
      </c>
      <c r="R320" s="184">
        <f>Q320*H320</f>
        <v>0</v>
      </c>
      <c r="S320" s="184">
        <v>0</v>
      </c>
      <c r="T320" s="18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80</v>
      </c>
      <c r="AT320" s="186" t="s">
        <v>111</v>
      </c>
      <c r="AU320" s="186" t="s">
        <v>70</v>
      </c>
      <c r="AY320" s="15" t="s">
        <v>115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5" t="s">
        <v>78</v>
      </c>
      <c r="BK320" s="187">
        <f>ROUND(I320*H320,2)</f>
        <v>0</v>
      </c>
      <c r="BL320" s="15" t="s">
        <v>78</v>
      </c>
      <c r="BM320" s="186" t="s">
        <v>597</v>
      </c>
    </row>
    <row r="321" s="2" customFormat="1">
      <c r="A321" s="36"/>
      <c r="B321" s="37"/>
      <c r="C321" s="38"/>
      <c r="D321" s="188" t="s">
        <v>117</v>
      </c>
      <c r="E321" s="38"/>
      <c r="F321" s="189" t="s">
        <v>596</v>
      </c>
      <c r="G321" s="38"/>
      <c r="H321" s="38"/>
      <c r="I321" s="190"/>
      <c r="J321" s="38"/>
      <c r="K321" s="38"/>
      <c r="L321" s="42"/>
      <c r="M321" s="191"/>
      <c r="N321" s="192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117</v>
      </c>
      <c r="AU321" s="15" t="s">
        <v>70</v>
      </c>
    </row>
    <row r="322" s="2" customFormat="1" ht="24.15" customHeight="1">
      <c r="A322" s="36"/>
      <c r="B322" s="37"/>
      <c r="C322" s="174" t="s">
        <v>598</v>
      </c>
      <c r="D322" s="174" t="s">
        <v>111</v>
      </c>
      <c r="E322" s="175" t="s">
        <v>599</v>
      </c>
      <c r="F322" s="176" t="s">
        <v>600</v>
      </c>
      <c r="G322" s="177" t="s">
        <v>128</v>
      </c>
      <c r="H322" s="178">
        <v>1</v>
      </c>
      <c r="I322" s="179"/>
      <c r="J322" s="180">
        <f>ROUND(I322*H322,2)</f>
        <v>0</v>
      </c>
      <c r="K322" s="176" t="s">
        <v>19</v>
      </c>
      <c r="L322" s="181"/>
      <c r="M322" s="182" t="s">
        <v>19</v>
      </c>
      <c r="N322" s="183" t="s">
        <v>41</v>
      </c>
      <c r="O322" s="82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80</v>
      </c>
      <c r="AT322" s="186" t="s">
        <v>111</v>
      </c>
      <c r="AU322" s="186" t="s">
        <v>70</v>
      </c>
      <c r="AY322" s="15" t="s">
        <v>115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5" t="s">
        <v>78</v>
      </c>
      <c r="BK322" s="187">
        <f>ROUND(I322*H322,2)</f>
        <v>0</v>
      </c>
      <c r="BL322" s="15" t="s">
        <v>78</v>
      </c>
      <c r="BM322" s="186" t="s">
        <v>601</v>
      </c>
    </row>
    <row r="323" s="2" customFormat="1">
      <c r="A323" s="36"/>
      <c r="B323" s="37"/>
      <c r="C323" s="38"/>
      <c r="D323" s="188" t="s">
        <v>117</v>
      </c>
      <c r="E323" s="38"/>
      <c r="F323" s="189" t="s">
        <v>600</v>
      </c>
      <c r="G323" s="38"/>
      <c r="H323" s="38"/>
      <c r="I323" s="190"/>
      <c r="J323" s="38"/>
      <c r="K323" s="38"/>
      <c r="L323" s="42"/>
      <c r="M323" s="191"/>
      <c r="N323" s="192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117</v>
      </c>
      <c r="AU323" s="15" t="s">
        <v>70</v>
      </c>
    </row>
    <row r="324" s="2" customFormat="1" ht="16.5" customHeight="1">
      <c r="A324" s="36"/>
      <c r="B324" s="37"/>
      <c r="C324" s="174" t="s">
        <v>602</v>
      </c>
      <c r="D324" s="174" t="s">
        <v>111</v>
      </c>
      <c r="E324" s="175" t="s">
        <v>603</v>
      </c>
      <c r="F324" s="176" t="s">
        <v>604</v>
      </c>
      <c r="G324" s="177" t="s">
        <v>114</v>
      </c>
      <c r="H324" s="178">
        <v>2</v>
      </c>
      <c r="I324" s="179"/>
      <c r="J324" s="180">
        <f>ROUND(I324*H324,2)</f>
        <v>0</v>
      </c>
      <c r="K324" s="176" t="s">
        <v>19</v>
      </c>
      <c r="L324" s="181"/>
      <c r="M324" s="182" t="s">
        <v>19</v>
      </c>
      <c r="N324" s="183" t="s">
        <v>41</v>
      </c>
      <c r="O324" s="82"/>
      <c r="P324" s="184">
        <f>O324*H324</f>
        <v>0</v>
      </c>
      <c r="Q324" s="184">
        <v>0</v>
      </c>
      <c r="R324" s="184">
        <f>Q324*H324</f>
        <v>0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80</v>
      </c>
      <c r="AT324" s="186" t="s">
        <v>111</v>
      </c>
      <c r="AU324" s="186" t="s">
        <v>70</v>
      </c>
      <c r="AY324" s="15" t="s">
        <v>115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5" t="s">
        <v>78</v>
      </c>
      <c r="BK324" s="187">
        <f>ROUND(I324*H324,2)</f>
        <v>0</v>
      </c>
      <c r="BL324" s="15" t="s">
        <v>78</v>
      </c>
      <c r="BM324" s="186" t="s">
        <v>605</v>
      </c>
    </row>
    <row r="325" s="2" customFormat="1">
      <c r="A325" s="36"/>
      <c r="B325" s="37"/>
      <c r="C325" s="38"/>
      <c r="D325" s="188" t="s">
        <v>117</v>
      </c>
      <c r="E325" s="38"/>
      <c r="F325" s="189" t="s">
        <v>604</v>
      </c>
      <c r="G325" s="38"/>
      <c r="H325" s="38"/>
      <c r="I325" s="190"/>
      <c r="J325" s="38"/>
      <c r="K325" s="38"/>
      <c r="L325" s="42"/>
      <c r="M325" s="191"/>
      <c r="N325" s="192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117</v>
      </c>
      <c r="AU325" s="15" t="s">
        <v>70</v>
      </c>
    </row>
    <row r="326" s="2" customFormat="1" ht="16.5" customHeight="1">
      <c r="A326" s="36"/>
      <c r="B326" s="37"/>
      <c r="C326" s="174" t="s">
        <v>606</v>
      </c>
      <c r="D326" s="174" t="s">
        <v>111</v>
      </c>
      <c r="E326" s="175" t="s">
        <v>607</v>
      </c>
      <c r="F326" s="176" t="s">
        <v>608</v>
      </c>
      <c r="G326" s="177" t="s">
        <v>114</v>
      </c>
      <c r="H326" s="178">
        <v>2</v>
      </c>
      <c r="I326" s="179"/>
      <c r="J326" s="180">
        <f>ROUND(I326*H326,2)</f>
        <v>0</v>
      </c>
      <c r="K326" s="176" t="s">
        <v>19</v>
      </c>
      <c r="L326" s="181"/>
      <c r="M326" s="182" t="s">
        <v>19</v>
      </c>
      <c r="N326" s="183" t="s">
        <v>41</v>
      </c>
      <c r="O326" s="82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80</v>
      </c>
      <c r="AT326" s="186" t="s">
        <v>111</v>
      </c>
      <c r="AU326" s="186" t="s">
        <v>70</v>
      </c>
      <c r="AY326" s="15" t="s">
        <v>115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5" t="s">
        <v>78</v>
      </c>
      <c r="BK326" s="187">
        <f>ROUND(I326*H326,2)</f>
        <v>0</v>
      </c>
      <c r="BL326" s="15" t="s">
        <v>78</v>
      </c>
      <c r="BM326" s="186" t="s">
        <v>609</v>
      </c>
    </row>
    <row r="327" s="2" customFormat="1">
      <c r="A327" s="36"/>
      <c r="B327" s="37"/>
      <c r="C327" s="38"/>
      <c r="D327" s="188" t="s">
        <v>117</v>
      </c>
      <c r="E327" s="38"/>
      <c r="F327" s="189" t="s">
        <v>608</v>
      </c>
      <c r="G327" s="38"/>
      <c r="H327" s="38"/>
      <c r="I327" s="190"/>
      <c r="J327" s="38"/>
      <c r="K327" s="38"/>
      <c r="L327" s="42"/>
      <c r="M327" s="191"/>
      <c r="N327" s="192"/>
      <c r="O327" s="82"/>
      <c r="P327" s="82"/>
      <c r="Q327" s="82"/>
      <c r="R327" s="82"/>
      <c r="S327" s="82"/>
      <c r="T327" s="83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117</v>
      </c>
      <c r="AU327" s="15" t="s">
        <v>70</v>
      </c>
    </row>
    <row r="328" s="2" customFormat="1" ht="21.75" customHeight="1">
      <c r="A328" s="36"/>
      <c r="B328" s="37"/>
      <c r="C328" s="174" t="s">
        <v>610</v>
      </c>
      <c r="D328" s="174" t="s">
        <v>111</v>
      </c>
      <c r="E328" s="175" t="s">
        <v>611</v>
      </c>
      <c r="F328" s="176" t="s">
        <v>612</v>
      </c>
      <c r="G328" s="177" t="s">
        <v>114</v>
      </c>
      <c r="H328" s="178">
        <v>1</v>
      </c>
      <c r="I328" s="179"/>
      <c r="J328" s="180">
        <f>ROUND(I328*H328,2)</f>
        <v>0</v>
      </c>
      <c r="K328" s="176" t="s">
        <v>19</v>
      </c>
      <c r="L328" s="181"/>
      <c r="M328" s="182" t="s">
        <v>19</v>
      </c>
      <c r="N328" s="183" t="s">
        <v>41</v>
      </c>
      <c r="O328" s="8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80</v>
      </c>
      <c r="AT328" s="186" t="s">
        <v>111</v>
      </c>
      <c r="AU328" s="186" t="s">
        <v>70</v>
      </c>
      <c r="AY328" s="15" t="s">
        <v>115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5" t="s">
        <v>78</v>
      </c>
      <c r="BK328" s="187">
        <f>ROUND(I328*H328,2)</f>
        <v>0</v>
      </c>
      <c r="BL328" s="15" t="s">
        <v>78</v>
      </c>
      <c r="BM328" s="186" t="s">
        <v>613</v>
      </c>
    </row>
    <row r="329" s="2" customFormat="1">
      <c r="A329" s="36"/>
      <c r="B329" s="37"/>
      <c r="C329" s="38"/>
      <c r="D329" s="188" t="s">
        <v>117</v>
      </c>
      <c r="E329" s="38"/>
      <c r="F329" s="189" t="s">
        <v>612</v>
      </c>
      <c r="G329" s="38"/>
      <c r="H329" s="38"/>
      <c r="I329" s="190"/>
      <c r="J329" s="38"/>
      <c r="K329" s="38"/>
      <c r="L329" s="42"/>
      <c r="M329" s="191"/>
      <c r="N329" s="192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117</v>
      </c>
      <c r="AU329" s="15" t="s">
        <v>70</v>
      </c>
    </row>
    <row r="330" s="2" customFormat="1" ht="21.75" customHeight="1">
      <c r="A330" s="36"/>
      <c r="B330" s="37"/>
      <c r="C330" s="174" t="s">
        <v>614</v>
      </c>
      <c r="D330" s="174" t="s">
        <v>111</v>
      </c>
      <c r="E330" s="175" t="s">
        <v>615</v>
      </c>
      <c r="F330" s="176" t="s">
        <v>616</v>
      </c>
      <c r="G330" s="177" t="s">
        <v>114</v>
      </c>
      <c r="H330" s="178">
        <v>1</v>
      </c>
      <c r="I330" s="179"/>
      <c r="J330" s="180">
        <f>ROUND(I330*H330,2)</f>
        <v>0</v>
      </c>
      <c r="K330" s="176" t="s">
        <v>19</v>
      </c>
      <c r="L330" s="181"/>
      <c r="M330" s="182" t="s">
        <v>19</v>
      </c>
      <c r="N330" s="183" t="s">
        <v>41</v>
      </c>
      <c r="O330" s="82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80</v>
      </c>
      <c r="AT330" s="186" t="s">
        <v>111</v>
      </c>
      <c r="AU330" s="186" t="s">
        <v>70</v>
      </c>
      <c r="AY330" s="15" t="s">
        <v>115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5" t="s">
        <v>78</v>
      </c>
      <c r="BK330" s="187">
        <f>ROUND(I330*H330,2)</f>
        <v>0</v>
      </c>
      <c r="BL330" s="15" t="s">
        <v>78</v>
      </c>
      <c r="BM330" s="186" t="s">
        <v>617</v>
      </c>
    </row>
    <row r="331" s="2" customFormat="1">
      <c r="A331" s="36"/>
      <c r="B331" s="37"/>
      <c r="C331" s="38"/>
      <c r="D331" s="188" t="s">
        <v>117</v>
      </c>
      <c r="E331" s="38"/>
      <c r="F331" s="189" t="s">
        <v>616</v>
      </c>
      <c r="G331" s="38"/>
      <c r="H331" s="38"/>
      <c r="I331" s="190"/>
      <c r="J331" s="38"/>
      <c r="K331" s="38"/>
      <c r="L331" s="42"/>
      <c r="M331" s="191"/>
      <c r="N331" s="192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117</v>
      </c>
      <c r="AU331" s="15" t="s">
        <v>70</v>
      </c>
    </row>
    <row r="332" s="2" customFormat="1" ht="16.5" customHeight="1">
      <c r="A332" s="36"/>
      <c r="B332" s="37"/>
      <c r="C332" s="174" t="s">
        <v>618</v>
      </c>
      <c r="D332" s="174" t="s">
        <v>111</v>
      </c>
      <c r="E332" s="175" t="s">
        <v>619</v>
      </c>
      <c r="F332" s="176" t="s">
        <v>620</v>
      </c>
      <c r="G332" s="177" t="s">
        <v>114</v>
      </c>
      <c r="H332" s="178">
        <v>1</v>
      </c>
      <c r="I332" s="179"/>
      <c r="J332" s="180">
        <f>ROUND(I332*H332,2)</f>
        <v>0</v>
      </c>
      <c r="K332" s="176" t="s">
        <v>19</v>
      </c>
      <c r="L332" s="181"/>
      <c r="M332" s="182" t="s">
        <v>19</v>
      </c>
      <c r="N332" s="183" t="s">
        <v>41</v>
      </c>
      <c r="O332" s="82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80</v>
      </c>
      <c r="AT332" s="186" t="s">
        <v>111</v>
      </c>
      <c r="AU332" s="186" t="s">
        <v>70</v>
      </c>
      <c r="AY332" s="15" t="s">
        <v>115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5" t="s">
        <v>78</v>
      </c>
      <c r="BK332" s="187">
        <f>ROUND(I332*H332,2)</f>
        <v>0</v>
      </c>
      <c r="BL332" s="15" t="s">
        <v>78</v>
      </c>
      <c r="BM332" s="186" t="s">
        <v>621</v>
      </c>
    </row>
    <row r="333" s="2" customFormat="1">
      <c r="A333" s="36"/>
      <c r="B333" s="37"/>
      <c r="C333" s="38"/>
      <c r="D333" s="188" t="s">
        <v>117</v>
      </c>
      <c r="E333" s="38"/>
      <c r="F333" s="189" t="s">
        <v>620</v>
      </c>
      <c r="G333" s="38"/>
      <c r="H333" s="38"/>
      <c r="I333" s="190"/>
      <c r="J333" s="38"/>
      <c r="K333" s="38"/>
      <c r="L333" s="42"/>
      <c r="M333" s="191"/>
      <c r="N333" s="192"/>
      <c r="O333" s="82"/>
      <c r="P333" s="82"/>
      <c r="Q333" s="82"/>
      <c r="R333" s="82"/>
      <c r="S333" s="82"/>
      <c r="T333" s="83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117</v>
      </c>
      <c r="AU333" s="15" t="s">
        <v>70</v>
      </c>
    </row>
    <row r="334" s="2" customFormat="1" ht="21.75" customHeight="1">
      <c r="A334" s="36"/>
      <c r="B334" s="37"/>
      <c r="C334" s="174" t="s">
        <v>622</v>
      </c>
      <c r="D334" s="174" t="s">
        <v>111</v>
      </c>
      <c r="E334" s="175" t="s">
        <v>623</v>
      </c>
      <c r="F334" s="176" t="s">
        <v>624</v>
      </c>
      <c r="G334" s="177" t="s">
        <v>212</v>
      </c>
      <c r="H334" s="178">
        <v>200</v>
      </c>
      <c r="I334" s="179"/>
      <c r="J334" s="180">
        <f>ROUND(I334*H334,2)</f>
        <v>0</v>
      </c>
      <c r="K334" s="176" t="s">
        <v>19</v>
      </c>
      <c r="L334" s="181"/>
      <c r="M334" s="182" t="s">
        <v>19</v>
      </c>
      <c r="N334" s="183" t="s">
        <v>41</v>
      </c>
      <c r="O334" s="82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80</v>
      </c>
      <c r="AT334" s="186" t="s">
        <v>111</v>
      </c>
      <c r="AU334" s="186" t="s">
        <v>70</v>
      </c>
      <c r="AY334" s="15" t="s">
        <v>115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5" t="s">
        <v>78</v>
      </c>
      <c r="BK334" s="187">
        <f>ROUND(I334*H334,2)</f>
        <v>0</v>
      </c>
      <c r="BL334" s="15" t="s">
        <v>78</v>
      </c>
      <c r="BM334" s="186" t="s">
        <v>625</v>
      </c>
    </row>
    <row r="335" s="2" customFormat="1">
      <c r="A335" s="36"/>
      <c r="B335" s="37"/>
      <c r="C335" s="38"/>
      <c r="D335" s="188" t="s">
        <v>117</v>
      </c>
      <c r="E335" s="38"/>
      <c r="F335" s="189" t="s">
        <v>624</v>
      </c>
      <c r="G335" s="38"/>
      <c r="H335" s="38"/>
      <c r="I335" s="190"/>
      <c r="J335" s="38"/>
      <c r="K335" s="38"/>
      <c r="L335" s="42"/>
      <c r="M335" s="191"/>
      <c r="N335" s="192"/>
      <c r="O335" s="82"/>
      <c r="P335" s="82"/>
      <c r="Q335" s="82"/>
      <c r="R335" s="82"/>
      <c r="S335" s="82"/>
      <c r="T335" s="83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117</v>
      </c>
      <c r="AU335" s="15" t="s">
        <v>70</v>
      </c>
    </row>
    <row r="336" s="2" customFormat="1" ht="21.75" customHeight="1">
      <c r="A336" s="36"/>
      <c r="B336" s="37"/>
      <c r="C336" s="174" t="s">
        <v>626</v>
      </c>
      <c r="D336" s="174" t="s">
        <v>111</v>
      </c>
      <c r="E336" s="175" t="s">
        <v>627</v>
      </c>
      <c r="F336" s="176" t="s">
        <v>628</v>
      </c>
      <c r="G336" s="177" t="s">
        <v>212</v>
      </c>
      <c r="H336" s="178">
        <v>650</v>
      </c>
      <c r="I336" s="179"/>
      <c r="J336" s="180">
        <f>ROUND(I336*H336,2)</f>
        <v>0</v>
      </c>
      <c r="K336" s="176" t="s">
        <v>19</v>
      </c>
      <c r="L336" s="181"/>
      <c r="M336" s="182" t="s">
        <v>19</v>
      </c>
      <c r="N336" s="183" t="s">
        <v>41</v>
      </c>
      <c r="O336" s="82"/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80</v>
      </c>
      <c r="AT336" s="186" t="s">
        <v>111</v>
      </c>
      <c r="AU336" s="186" t="s">
        <v>70</v>
      </c>
      <c r="AY336" s="15" t="s">
        <v>115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5" t="s">
        <v>78</v>
      </c>
      <c r="BK336" s="187">
        <f>ROUND(I336*H336,2)</f>
        <v>0</v>
      </c>
      <c r="BL336" s="15" t="s">
        <v>78</v>
      </c>
      <c r="BM336" s="186" t="s">
        <v>629</v>
      </c>
    </row>
    <row r="337" s="2" customFormat="1">
      <c r="A337" s="36"/>
      <c r="B337" s="37"/>
      <c r="C337" s="38"/>
      <c r="D337" s="188" t="s">
        <v>117</v>
      </c>
      <c r="E337" s="38"/>
      <c r="F337" s="189" t="s">
        <v>628</v>
      </c>
      <c r="G337" s="38"/>
      <c r="H337" s="38"/>
      <c r="I337" s="190"/>
      <c r="J337" s="38"/>
      <c r="K337" s="38"/>
      <c r="L337" s="42"/>
      <c r="M337" s="191"/>
      <c r="N337" s="192"/>
      <c r="O337" s="82"/>
      <c r="P337" s="82"/>
      <c r="Q337" s="82"/>
      <c r="R337" s="82"/>
      <c r="S337" s="82"/>
      <c r="T337" s="83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117</v>
      </c>
      <c r="AU337" s="15" t="s">
        <v>70</v>
      </c>
    </row>
    <row r="338" s="2" customFormat="1" ht="21.75" customHeight="1">
      <c r="A338" s="36"/>
      <c r="B338" s="37"/>
      <c r="C338" s="174" t="s">
        <v>630</v>
      </c>
      <c r="D338" s="174" t="s">
        <v>111</v>
      </c>
      <c r="E338" s="175" t="s">
        <v>631</v>
      </c>
      <c r="F338" s="176" t="s">
        <v>632</v>
      </c>
      <c r="G338" s="177" t="s">
        <v>212</v>
      </c>
      <c r="H338" s="178">
        <v>250</v>
      </c>
      <c r="I338" s="179"/>
      <c r="J338" s="180">
        <f>ROUND(I338*H338,2)</f>
        <v>0</v>
      </c>
      <c r="K338" s="176" t="s">
        <v>19</v>
      </c>
      <c r="L338" s="181"/>
      <c r="M338" s="182" t="s">
        <v>19</v>
      </c>
      <c r="N338" s="183" t="s">
        <v>41</v>
      </c>
      <c r="O338" s="82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80</v>
      </c>
      <c r="AT338" s="186" t="s">
        <v>111</v>
      </c>
      <c r="AU338" s="186" t="s">
        <v>70</v>
      </c>
      <c r="AY338" s="15" t="s">
        <v>115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5" t="s">
        <v>78</v>
      </c>
      <c r="BK338" s="187">
        <f>ROUND(I338*H338,2)</f>
        <v>0</v>
      </c>
      <c r="BL338" s="15" t="s">
        <v>78</v>
      </c>
      <c r="BM338" s="186" t="s">
        <v>633</v>
      </c>
    </row>
    <row r="339" s="2" customFormat="1">
      <c r="A339" s="36"/>
      <c r="B339" s="37"/>
      <c r="C339" s="38"/>
      <c r="D339" s="188" t="s">
        <v>117</v>
      </c>
      <c r="E339" s="38"/>
      <c r="F339" s="189" t="s">
        <v>632</v>
      </c>
      <c r="G339" s="38"/>
      <c r="H339" s="38"/>
      <c r="I339" s="190"/>
      <c r="J339" s="38"/>
      <c r="K339" s="38"/>
      <c r="L339" s="42"/>
      <c r="M339" s="191"/>
      <c r="N339" s="192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117</v>
      </c>
      <c r="AU339" s="15" t="s">
        <v>70</v>
      </c>
    </row>
    <row r="340" s="2" customFormat="1" ht="21.75" customHeight="1">
      <c r="A340" s="36"/>
      <c r="B340" s="37"/>
      <c r="C340" s="174" t="s">
        <v>634</v>
      </c>
      <c r="D340" s="174" t="s">
        <v>111</v>
      </c>
      <c r="E340" s="175" t="s">
        <v>635</v>
      </c>
      <c r="F340" s="176" t="s">
        <v>636</v>
      </c>
      <c r="G340" s="177" t="s">
        <v>212</v>
      </c>
      <c r="H340" s="178">
        <v>650</v>
      </c>
      <c r="I340" s="179"/>
      <c r="J340" s="180">
        <f>ROUND(I340*H340,2)</f>
        <v>0</v>
      </c>
      <c r="K340" s="176" t="s">
        <v>19</v>
      </c>
      <c r="L340" s="181"/>
      <c r="M340" s="182" t="s">
        <v>19</v>
      </c>
      <c r="N340" s="183" t="s">
        <v>41</v>
      </c>
      <c r="O340" s="82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80</v>
      </c>
      <c r="AT340" s="186" t="s">
        <v>111</v>
      </c>
      <c r="AU340" s="186" t="s">
        <v>70</v>
      </c>
      <c r="AY340" s="15" t="s">
        <v>115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5" t="s">
        <v>78</v>
      </c>
      <c r="BK340" s="187">
        <f>ROUND(I340*H340,2)</f>
        <v>0</v>
      </c>
      <c r="BL340" s="15" t="s">
        <v>78</v>
      </c>
      <c r="BM340" s="186" t="s">
        <v>637</v>
      </c>
    </row>
    <row r="341" s="2" customFormat="1">
      <c r="A341" s="36"/>
      <c r="B341" s="37"/>
      <c r="C341" s="38"/>
      <c r="D341" s="188" t="s">
        <v>117</v>
      </c>
      <c r="E341" s="38"/>
      <c r="F341" s="189" t="s">
        <v>636</v>
      </c>
      <c r="G341" s="38"/>
      <c r="H341" s="38"/>
      <c r="I341" s="190"/>
      <c r="J341" s="38"/>
      <c r="K341" s="38"/>
      <c r="L341" s="42"/>
      <c r="M341" s="191"/>
      <c r="N341" s="192"/>
      <c r="O341" s="82"/>
      <c r="P341" s="82"/>
      <c r="Q341" s="82"/>
      <c r="R341" s="82"/>
      <c r="S341" s="82"/>
      <c r="T341" s="83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117</v>
      </c>
      <c r="AU341" s="15" t="s">
        <v>70</v>
      </c>
    </row>
    <row r="342" s="2" customFormat="1" ht="21.75" customHeight="1">
      <c r="A342" s="36"/>
      <c r="B342" s="37"/>
      <c r="C342" s="174" t="s">
        <v>638</v>
      </c>
      <c r="D342" s="174" t="s">
        <v>111</v>
      </c>
      <c r="E342" s="175" t="s">
        <v>639</v>
      </c>
      <c r="F342" s="176" t="s">
        <v>640</v>
      </c>
      <c r="G342" s="177" t="s">
        <v>212</v>
      </c>
      <c r="H342" s="178">
        <v>2000</v>
      </c>
      <c r="I342" s="179"/>
      <c r="J342" s="180">
        <f>ROUND(I342*H342,2)</f>
        <v>0</v>
      </c>
      <c r="K342" s="176" t="s">
        <v>19</v>
      </c>
      <c r="L342" s="181"/>
      <c r="M342" s="182" t="s">
        <v>19</v>
      </c>
      <c r="N342" s="183" t="s">
        <v>41</v>
      </c>
      <c r="O342" s="82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80</v>
      </c>
      <c r="AT342" s="186" t="s">
        <v>111</v>
      </c>
      <c r="AU342" s="186" t="s">
        <v>70</v>
      </c>
      <c r="AY342" s="15" t="s">
        <v>115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5" t="s">
        <v>78</v>
      </c>
      <c r="BK342" s="187">
        <f>ROUND(I342*H342,2)</f>
        <v>0</v>
      </c>
      <c r="BL342" s="15" t="s">
        <v>78</v>
      </c>
      <c r="BM342" s="186" t="s">
        <v>641</v>
      </c>
    </row>
    <row r="343" s="2" customFormat="1">
      <c r="A343" s="36"/>
      <c r="B343" s="37"/>
      <c r="C343" s="38"/>
      <c r="D343" s="188" t="s">
        <v>117</v>
      </c>
      <c r="E343" s="38"/>
      <c r="F343" s="189" t="s">
        <v>640</v>
      </c>
      <c r="G343" s="38"/>
      <c r="H343" s="38"/>
      <c r="I343" s="190"/>
      <c r="J343" s="38"/>
      <c r="K343" s="38"/>
      <c r="L343" s="42"/>
      <c r="M343" s="191"/>
      <c r="N343" s="192"/>
      <c r="O343" s="82"/>
      <c r="P343" s="82"/>
      <c r="Q343" s="82"/>
      <c r="R343" s="82"/>
      <c r="S343" s="82"/>
      <c r="T343" s="83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117</v>
      </c>
      <c r="AU343" s="15" t="s">
        <v>70</v>
      </c>
    </row>
    <row r="344" s="2" customFormat="1" ht="21.75" customHeight="1">
      <c r="A344" s="36"/>
      <c r="B344" s="37"/>
      <c r="C344" s="174" t="s">
        <v>642</v>
      </c>
      <c r="D344" s="174" t="s">
        <v>111</v>
      </c>
      <c r="E344" s="175" t="s">
        <v>643</v>
      </c>
      <c r="F344" s="176" t="s">
        <v>644</v>
      </c>
      <c r="G344" s="177" t="s">
        <v>212</v>
      </c>
      <c r="H344" s="178">
        <v>300</v>
      </c>
      <c r="I344" s="179"/>
      <c r="J344" s="180">
        <f>ROUND(I344*H344,2)</f>
        <v>0</v>
      </c>
      <c r="K344" s="176" t="s">
        <v>19</v>
      </c>
      <c r="L344" s="181"/>
      <c r="M344" s="182" t="s">
        <v>19</v>
      </c>
      <c r="N344" s="183" t="s">
        <v>41</v>
      </c>
      <c r="O344" s="82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80</v>
      </c>
      <c r="AT344" s="186" t="s">
        <v>111</v>
      </c>
      <c r="AU344" s="186" t="s">
        <v>70</v>
      </c>
      <c r="AY344" s="15" t="s">
        <v>115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5" t="s">
        <v>78</v>
      </c>
      <c r="BK344" s="187">
        <f>ROUND(I344*H344,2)</f>
        <v>0</v>
      </c>
      <c r="BL344" s="15" t="s">
        <v>78</v>
      </c>
      <c r="BM344" s="186" t="s">
        <v>645</v>
      </c>
    </row>
    <row r="345" s="2" customFormat="1">
      <c r="A345" s="36"/>
      <c r="B345" s="37"/>
      <c r="C345" s="38"/>
      <c r="D345" s="188" t="s">
        <v>117</v>
      </c>
      <c r="E345" s="38"/>
      <c r="F345" s="189" t="s">
        <v>644</v>
      </c>
      <c r="G345" s="38"/>
      <c r="H345" s="38"/>
      <c r="I345" s="190"/>
      <c r="J345" s="38"/>
      <c r="K345" s="38"/>
      <c r="L345" s="42"/>
      <c r="M345" s="191"/>
      <c r="N345" s="192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117</v>
      </c>
      <c r="AU345" s="15" t="s">
        <v>70</v>
      </c>
    </row>
    <row r="346" s="2" customFormat="1" ht="21.75" customHeight="1">
      <c r="A346" s="36"/>
      <c r="B346" s="37"/>
      <c r="C346" s="174" t="s">
        <v>646</v>
      </c>
      <c r="D346" s="174" t="s">
        <v>111</v>
      </c>
      <c r="E346" s="175" t="s">
        <v>647</v>
      </c>
      <c r="F346" s="176" t="s">
        <v>648</v>
      </c>
      <c r="G346" s="177" t="s">
        <v>212</v>
      </c>
      <c r="H346" s="178">
        <v>650</v>
      </c>
      <c r="I346" s="179"/>
      <c r="J346" s="180">
        <f>ROUND(I346*H346,2)</f>
        <v>0</v>
      </c>
      <c r="K346" s="176" t="s">
        <v>19</v>
      </c>
      <c r="L346" s="181"/>
      <c r="M346" s="182" t="s">
        <v>19</v>
      </c>
      <c r="N346" s="183" t="s">
        <v>41</v>
      </c>
      <c r="O346" s="82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80</v>
      </c>
      <c r="AT346" s="186" t="s">
        <v>111</v>
      </c>
      <c r="AU346" s="186" t="s">
        <v>70</v>
      </c>
      <c r="AY346" s="15" t="s">
        <v>115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5" t="s">
        <v>78</v>
      </c>
      <c r="BK346" s="187">
        <f>ROUND(I346*H346,2)</f>
        <v>0</v>
      </c>
      <c r="BL346" s="15" t="s">
        <v>78</v>
      </c>
      <c r="BM346" s="186" t="s">
        <v>649</v>
      </c>
    </row>
    <row r="347" s="2" customFormat="1">
      <c r="A347" s="36"/>
      <c r="B347" s="37"/>
      <c r="C347" s="38"/>
      <c r="D347" s="188" t="s">
        <v>117</v>
      </c>
      <c r="E347" s="38"/>
      <c r="F347" s="189" t="s">
        <v>648</v>
      </c>
      <c r="G347" s="38"/>
      <c r="H347" s="38"/>
      <c r="I347" s="190"/>
      <c r="J347" s="38"/>
      <c r="K347" s="38"/>
      <c r="L347" s="42"/>
      <c r="M347" s="191"/>
      <c r="N347" s="192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117</v>
      </c>
      <c r="AU347" s="15" t="s">
        <v>70</v>
      </c>
    </row>
    <row r="348" s="2" customFormat="1" ht="21.75" customHeight="1">
      <c r="A348" s="36"/>
      <c r="B348" s="37"/>
      <c r="C348" s="174" t="s">
        <v>650</v>
      </c>
      <c r="D348" s="174" t="s">
        <v>111</v>
      </c>
      <c r="E348" s="175" t="s">
        <v>651</v>
      </c>
      <c r="F348" s="176" t="s">
        <v>652</v>
      </c>
      <c r="G348" s="177" t="s">
        <v>212</v>
      </c>
      <c r="H348" s="178">
        <v>200</v>
      </c>
      <c r="I348" s="179"/>
      <c r="J348" s="180">
        <f>ROUND(I348*H348,2)</f>
        <v>0</v>
      </c>
      <c r="K348" s="176" t="s">
        <v>19</v>
      </c>
      <c r="L348" s="181"/>
      <c r="M348" s="182" t="s">
        <v>19</v>
      </c>
      <c r="N348" s="183" t="s">
        <v>41</v>
      </c>
      <c r="O348" s="82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80</v>
      </c>
      <c r="AT348" s="186" t="s">
        <v>111</v>
      </c>
      <c r="AU348" s="186" t="s">
        <v>70</v>
      </c>
      <c r="AY348" s="15" t="s">
        <v>115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5" t="s">
        <v>78</v>
      </c>
      <c r="BK348" s="187">
        <f>ROUND(I348*H348,2)</f>
        <v>0</v>
      </c>
      <c r="BL348" s="15" t="s">
        <v>78</v>
      </c>
      <c r="BM348" s="186" t="s">
        <v>653</v>
      </c>
    </row>
    <row r="349" s="2" customFormat="1">
      <c r="A349" s="36"/>
      <c r="B349" s="37"/>
      <c r="C349" s="38"/>
      <c r="D349" s="188" t="s">
        <v>117</v>
      </c>
      <c r="E349" s="38"/>
      <c r="F349" s="189" t="s">
        <v>652</v>
      </c>
      <c r="G349" s="38"/>
      <c r="H349" s="38"/>
      <c r="I349" s="190"/>
      <c r="J349" s="38"/>
      <c r="K349" s="38"/>
      <c r="L349" s="42"/>
      <c r="M349" s="191"/>
      <c r="N349" s="192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117</v>
      </c>
      <c r="AU349" s="15" t="s">
        <v>70</v>
      </c>
    </row>
    <row r="350" s="2" customFormat="1" ht="21.75" customHeight="1">
      <c r="A350" s="36"/>
      <c r="B350" s="37"/>
      <c r="C350" s="174" t="s">
        <v>654</v>
      </c>
      <c r="D350" s="174" t="s">
        <v>111</v>
      </c>
      <c r="E350" s="175" t="s">
        <v>655</v>
      </c>
      <c r="F350" s="176" t="s">
        <v>656</v>
      </c>
      <c r="G350" s="177" t="s">
        <v>212</v>
      </c>
      <c r="H350" s="178">
        <v>600</v>
      </c>
      <c r="I350" s="179"/>
      <c r="J350" s="180">
        <f>ROUND(I350*H350,2)</f>
        <v>0</v>
      </c>
      <c r="K350" s="176" t="s">
        <v>19</v>
      </c>
      <c r="L350" s="181"/>
      <c r="M350" s="182" t="s">
        <v>19</v>
      </c>
      <c r="N350" s="183" t="s">
        <v>41</v>
      </c>
      <c r="O350" s="82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80</v>
      </c>
      <c r="AT350" s="186" t="s">
        <v>111</v>
      </c>
      <c r="AU350" s="186" t="s">
        <v>70</v>
      </c>
      <c r="AY350" s="15" t="s">
        <v>115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5" t="s">
        <v>78</v>
      </c>
      <c r="BK350" s="187">
        <f>ROUND(I350*H350,2)</f>
        <v>0</v>
      </c>
      <c r="BL350" s="15" t="s">
        <v>78</v>
      </c>
      <c r="BM350" s="186" t="s">
        <v>657</v>
      </c>
    </row>
    <row r="351" s="2" customFormat="1">
      <c r="A351" s="36"/>
      <c r="B351" s="37"/>
      <c r="C351" s="38"/>
      <c r="D351" s="188" t="s">
        <v>117</v>
      </c>
      <c r="E351" s="38"/>
      <c r="F351" s="189" t="s">
        <v>656</v>
      </c>
      <c r="G351" s="38"/>
      <c r="H351" s="38"/>
      <c r="I351" s="190"/>
      <c r="J351" s="38"/>
      <c r="K351" s="38"/>
      <c r="L351" s="42"/>
      <c r="M351" s="191"/>
      <c r="N351" s="192"/>
      <c r="O351" s="82"/>
      <c r="P351" s="82"/>
      <c r="Q351" s="82"/>
      <c r="R351" s="82"/>
      <c r="S351" s="82"/>
      <c r="T351" s="83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117</v>
      </c>
      <c r="AU351" s="15" t="s">
        <v>70</v>
      </c>
    </row>
    <row r="352" s="2" customFormat="1" ht="24.15" customHeight="1">
      <c r="A352" s="36"/>
      <c r="B352" s="37"/>
      <c r="C352" s="174" t="s">
        <v>658</v>
      </c>
      <c r="D352" s="174" t="s">
        <v>111</v>
      </c>
      <c r="E352" s="175" t="s">
        <v>659</v>
      </c>
      <c r="F352" s="176" t="s">
        <v>660</v>
      </c>
      <c r="G352" s="177" t="s">
        <v>212</v>
      </c>
      <c r="H352" s="178">
        <v>250</v>
      </c>
      <c r="I352" s="179"/>
      <c r="J352" s="180">
        <f>ROUND(I352*H352,2)</f>
        <v>0</v>
      </c>
      <c r="K352" s="176" t="s">
        <v>19</v>
      </c>
      <c r="L352" s="181"/>
      <c r="M352" s="182" t="s">
        <v>19</v>
      </c>
      <c r="N352" s="183" t="s">
        <v>41</v>
      </c>
      <c r="O352" s="82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80</v>
      </c>
      <c r="AT352" s="186" t="s">
        <v>111</v>
      </c>
      <c r="AU352" s="186" t="s">
        <v>70</v>
      </c>
      <c r="AY352" s="15" t="s">
        <v>115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5" t="s">
        <v>78</v>
      </c>
      <c r="BK352" s="187">
        <f>ROUND(I352*H352,2)</f>
        <v>0</v>
      </c>
      <c r="BL352" s="15" t="s">
        <v>78</v>
      </c>
      <c r="BM352" s="186" t="s">
        <v>661</v>
      </c>
    </row>
    <row r="353" s="2" customFormat="1">
      <c r="A353" s="36"/>
      <c r="B353" s="37"/>
      <c r="C353" s="38"/>
      <c r="D353" s="188" t="s">
        <v>117</v>
      </c>
      <c r="E353" s="38"/>
      <c r="F353" s="189" t="s">
        <v>660</v>
      </c>
      <c r="G353" s="38"/>
      <c r="H353" s="38"/>
      <c r="I353" s="190"/>
      <c r="J353" s="38"/>
      <c r="K353" s="38"/>
      <c r="L353" s="42"/>
      <c r="M353" s="191"/>
      <c r="N353" s="192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117</v>
      </c>
      <c r="AU353" s="15" t="s">
        <v>70</v>
      </c>
    </row>
    <row r="354" s="2" customFormat="1" ht="24.15" customHeight="1">
      <c r="A354" s="36"/>
      <c r="B354" s="37"/>
      <c r="C354" s="174" t="s">
        <v>662</v>
      </c>
      <c r="D354" s="174" t="s">
        <v>111</v>
      </c>
      <c r="E354" s="175" t="s">
        <v>663</v>
      </c>
      <c r="F354" s="176" t="s">
        <v>664</v>
      </c>
      <c r="G354" s="177" t="s">
        <v>212</v>
      </c>
      <c r="H354" s="178">
        <v>200</v>
      </c>
      <c r="I354" s="179"/>
      <c r="J354" s="180">
        <f>ROUND(I354*H354,2)</f>
        <v>0</v>
      </c>
      <c r="K354" s="176" t="s">
        <v>19</v>
      </c>
      <c r="L354" s="181"/>
      <c r="M354" s="182" t="s">
        <v>19</v>
      </c>
      <c r="N354" s="183" t="s">
        <v>41</v>
      </c>
      <c r="O354" s="82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80</v>
      </c>
      <c r="AT354" s="186" t="s">
        <v>111</v>
      </c>
      <c r="AU354" s="186" t="s">
        <v>70</v>
      </c>
      <c r="AY354" s="15" t="s">
        <v>115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5" t="s">
        <v>78</v>
      </c>
      <c r="BK354" s="187">
        <f>ROUND(I354*H354,2)</f>
        <v>0</v>
      </c>
      <c r="BL354" s="15" t="s">
        <v>78</v>
      </c>
      <c r="BM354" s="186" t="s">
        <v>665</v>
      </c>
    </row>
    <row r="355" s="2" customFormat="1">
      <c r="A355" s="36"/>
      <c r="B355" s="37"/>
      <c r="C355" s="38"/>
      <c r="D355" s="188" t="s">
        <v>117</v>
      </c>
      <c r="E355" s="38"/>
      <c r="F355" s="189" t="s">
        <v>664</v>
      </c>
      <c r="G355" s="38"/>
      <c r="H355" s="38"/>
      <c r="I355" s="190"/>
      <c r="J355" s="38"/>
      <c r="K355" s="38"/>
      <c r="L355" s="42"/>
      <c r="M355" s="191"/>
      <c r="N355" s="192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117</v>
      </c>
      <c r="AU355" s="15" t="s">
        <v>70</v>
      </c>
    </row>
    <row r="356" s="2" customFormat="1" ht="24.15" customHeight="1">
      <c r="A356" s="36"/>
      <c r="B356" s="37"/>
      <c r="C356" s="174" t="s">
        <v>666</v>
      </c>
      <c r="D356" s="174" t="s">
        <v>111</v>
      </c>
      <c r="E356" s="175" t="s">
        <v>667</v>
      </c>
      <c r="F356" s="176" t="s">
        <v>668</v>
      </c>
      <c r="G356" s="177" t="s">
        <v>212</v>
      </c>
      <c r="H356" s="178">
        <v>350</v>
      </c>
      <c r="I356" s="179"/>
      <c r="J356" s="180">
        <f>ROUND(I356*H356,2)</f>
        <v>0</v>
      </c>
      <c r="K356" s="176" t="s">
        <v>19</v>
      </c>
      <c r="L356" s="181"/>
      <c r="M356" s="182" t="s">
        <v>19</v>
      </c>
      <c r="N356" s="183" t="s">
        <v>41</v>
      </c>
      <c r="O356" s="82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80</v>
      </c>
      <c r="AT356" s="186" t="s">
        <v>111</v>
      </c>
      <c r="AU356" s="186" t="s">
        <v>70</v>
      </c>
      <c r="AY356" s="15" t="s">
        <v>115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5" t="s">
        <v>78</v>
      </c>
      <c r="BK356" s="187">
        <f>ROUND(I356*H356,2)</f>
        <v>0</v>
      </c>
      <c r="BL356" s="15" t="s">
        <v>78</v>
      </c>
      <c r="BM356" s="186" t="s">
        <v>669</v>
      </c>
    </row>
    <row r="357" s="2" customFormat="1">
      <c r="A357" s="36"/>
      <c r="B357" s="37"/>
      <c r="C357" s="38"/>
      <c r="D357" s="188" t="s">
        <v>117</v>
      </c>
      <c r="E357" s="38"/>
      <c r="F357" s="189" t="s">
        <v>668</v>
      </c>
      <c r="G357" s="38"/>
      <c r="H357" s="38"/>
      <c r="I357" s="190"/>
      <c r="J357" s="38"/>
      <c r="K357" s="38"/>
      <c r="L357" s="42"/>
      <c r="M357" s="191"/>
      <c r="N357" s="192"/>
      <c r="O357" s="82"/>
      <c r="P357" s="82"/>
      <c r="Q357" s="82"/>
      <c r="R357" s="82"/>
      <c r="S357" s="82"/>
      <c r="T357" s="83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117</v>
      </c>
      <c r="AU357" s="15" t="s">
        <v>70</v>
      </c>
    </row>
    <row r="358" s="2" customFormat="1" ht="24.15" customHeight="1">
      <c r="A358" s="36"/>
      <c r="B358" s="37"/>
      <c r="C358" s="174" t="s">
        <v>670</v>
      </c>
      <c r="D358" s="174" t="s">
        <v>111</v>
      </c>
      <c r="E358" s="175" t="s">
        <v>671</v>
      </c>
      <c r="F358" s="176" t="s">
        <v>672</v>
      </c>
      <c r="G358" s="177" t="s">
        <v>212</v>
      </c>
      <c r="H358" s="178">
        <v>600</v>
      </c>
      <c r="I358" s="179"/>
      <c r="J358" s="180">
        <f>ROUND(I358*H358,2)</f>
        <v>0</v>
      </c>
      <c r="K358" s="176" t="s">
        <v>19</v>
      </c>
      <c r="L358" s="181"/>
      <c r="M358" s="182" t="s">
        <v>19</v>
      </c>
      <c r="N358" s="183" t="s">
        <v>41</v>
      </c>
      <c r="O358" s="82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80</v>
      </c>
      <c r="AT358" s="186" t="s">
        <v>111</v>
      </c>
      <c r="AU358" s="186" t="s">
        <v>70</v>
      </c>
      <c r="AY358" s="15" t="s">
        <v>115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5" t="s">
        <v>78</v>
      </c>
      <c r="BK358" s="187">
        <f>ROUND(I358*H358,2)</f>
        <v>0</v>
      </c>
      <c r="BL358" s="15" t="s">
        <v>78</v>
      </c>
      <c r="BM358" s="186" t="s">
        <v>673</v>
      </c>
    </row>
    <row r="359" s="2" customFormat="1">
      <c r="A359" s="36"/>
      <c r="B359" s="37"/>
      <c r="C359" s="38"/>
      <c r="D359" s="188" t="s">
        <v>117</v>
      </c>
      <c r="E359" s="38"/>
      <c r="F359" s="189" t="s">
        <v>672</v>
      </c>
      <c r="G359" s="38"/>
      <c r="H359" s="38"/>
      <c r="I359" s="190"/>
      <c r="J359" s="38"/>
      <c r="K359" s="38"/>
      <c r="L359" s="42"/>
      <c r="M359" s="191"/>
      <c r="N359" s="192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117</v>
      </c>
      <c r="AU359" s="15" t="s">
        <v>70</v>
      </c>
    </row>
    <row r="360" s="2" customFormat="1" ht="24.15" customHeight="1">
      <c r="A360" s="36"/>
      <c r="B360" s="37"/>
      <c r="C360" s="174" t="s">
        <v>674</v>
      </c>
      <c r="D360" s="174" t="s">
        <v>111</v>
      </c>
      <c r="E360" s="175" t="s">
        <v>675</v>
      </c>
      <c r="F360" s="176" t="s">
        <v>676</v>
      </c>
      <c r="G360" s="177" t="s">
        <v>212</v>
      </c>
      <c r="H360" s="178">
        <v>200</v>
      </c>
      <c r="I360" s="179"/>
      <c r="J360" s="180">
        <f>ROUND(I360*H360,2)</f>
        <v>0</v>
      </c>
      <c r="K360" s="176" t="s">
        <v>19</v>
      </c>
      <c r="L360" s="181"/>
      <c r="M360" s="182" t="s">
        <v>19</v>
      </c>
      <c r="N360" s="183" t="s">
        <v>41</v>
      </c>
      <c r="O360" s="82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80</v>
      </c>
      <c r="AT360" s="186" t="s">
        <v>111</v>
      </c>
      <c r="AU360" s="186" t="s">
        <v>70</v>
      </c>
      <c r="AY360" s="15" t="s">
        <v>115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5" t="s">
        <v>78</v>
      </c>
      <c r="BK360" s="187">
        <f>ROUND(I360*H360,2)</f>
        <v>0</v>
      </c>
      <c r="BL360" s="15" t="s">
        <v>78</v>
      </c>
      <c r="BM360" s="186" t="s">
        <v>677</v>
      </c>
    </row>
    <row r="361" s="2" customFormat="1">
      <c r="A361" s="36"/>
      <c r="B361" s="37"/>
      <c r="C361" s="38"/>
      <c r="D361" s="188" t="s">
        <v>117</v>
      </c>
      <c r="E361" s="38"/>
      <c r="F361" s="189" t="s">
        <v>676</v>
      </c>
      <c r="G361" s="38"/>
      <c r="H361" s="38"/>
      <c r="I361" s="190"/>
      <c r="J361" s="38"/>
      <c r="K361" s="38"/>
      <c r="L361" s="42"/>
      <c r="M361" s="191"/>
      <c r="N361" s="192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117</v>
      </c>
      <c r="AU361" s="15" t="s">
        <v>70</v>
      </c>
    </row>
    <row r="362" s="2" customFormat="1" ht="24.15" customHeight="1">
      <c r="A362" s="36"/>
      <c r="B362" s="37"/>
      <c r="C362" s="174" t="s">
        <v>678</v>
      </c>
      <c r="D362" s="174" t="s">
        <v>111</v>
      </c>
      <c r="E362" s="175" t="s">
        <v>679</v>
      </c>
      <c r="F362" s="176" t="s">
        <v>680</v>
      </c>
      <c r="G362" s="177" t="s">
        <v>212</v>
      </c>
      <c r="H362" s="178">
        <v>200</v>
      </c>
      <c r="I362" s="179"/>
      <c r="J362" s="180">
        <f>ROUND(I362*H362,2)</f>
        <v>0</v>
      </c>
      <c r="K362" s="176" t="s">
        <v>19</v>
      </c>
      <c r="L362" s="181"/>
      <c r="M362" s="182" t="s">
        <v>19</v>
      </c>
      <c r="N362" s="183" t="s">
        <v>41</v>
      </c>
      <c r="O362" s="82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80</v>
      </c>
      <c r="AT362" s="186" t="s">
        <v>111</v>
      </c>
      <c r="AU362" s="186" t="s">
        <v>70</v>
      </c>
      <c r="AY362" s="15" t="s">
        <v>115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5" t="s">
        <v>78</v>
      </c>
      <c r="BK362" s="187">
        <f>ROUND(I362*H362,2)</f>
        <v>0</v>
      </c>
      <c r="BL362" s="15" t="s">
        <v>78</v>
      </c>
      <c r="BM362" s="186" t="s">
        <v>681</v>
      </c>
    </row>
    <row r="363" s="2" customFormat="1">
      <c r="A363" s="36"/>
      <c r="B363" s="37"/>
      <c r="C363" s="38"/>
      <c r="D363" s="188" t="s">
        <v>117</v>
      </c>
      <c r="E363" s="38"/>
      <c r="F363" s="189" t="s">
        <v>680</v>
      </c>
      <c r="G363" s="38"/>
      <c r="H363" s="38"/>
      <c r="I363" s="190"/>
      <c r="J363" s="38"/>
      <c r="K363" s="38"/>
      <c r="L363" s="42"/>
      <c r="M363" s="191"/>
      <c r="N363" s="192"/>
      <c r="O363" s="82"/>
      <c r="P363" s="82"/>
      <c r="Q363" s="82"/>
      <c r="R363" s="82"/>
      <c r="S363" s="82"/>
      <c r="T363" s="83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117</v>
      </c>
      <c r="AU363" s="15" t="s">
        <v>70</v>
      </c>
    </row>
    <row r="364" s="2" customFormat="1" ht="16.5" customHeight="1">
      <c r="A364" s="36"/>
      <c r="B364" s="37"/>
      <c r="C364" s="174" t="s">
        <v>682</v>
      </c>
      <c r="D364" s="174" t="s">
        <v>111</v>
      </c>
      <c r="E364" s="175" t="s">
        <v>683</v>
      </c>
      <c r="F364" s="176" t="s">
        <v>684</v>
      </c>
      <c r="G364" s="177" t="s">
        <v>212</v>
      </c>
      <c r="H364" s="178">
        <v>350</v>
      </c>
      <c r="I364" s="179"/>
      <c r="J364" s="180">
        <f>ROUND(I364*H364,2)</f>
        <v>0</v>
      </c>
      <c r="K364" s="176" t="s">
        <v>19</v>
      </c>
      <c r="L364" s="181"/>
      <c r="M364" s="182" t="s">
        <v>19</v>
      </c>
      <c r="N364" s="183" t="s">
        <v>41</v>
      </c>
      <c r="O364" s="82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80</v>
      </c>
      <c r="AT364" s="186" t="s">
        <v>111</v>
      </c>
      <c r="AU364" s="186" t="s">
        <v>70</v>
      </c>
      <c r="AY364" s="15" t="s">
        <v>115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5" t="s">
        <v>78</v>
      </c>
      <c r="BK364" s="187">
        <f>ROUND(I364*H364,2)</f>
        <v>0</v>
      </c>
      <c r="BL364" s="15" t="s">
        <v>78</v>
      </c>
      <c r="BM364" s="186" t="s">
        <v>685</v>
      </c>
    </row>
    <row r="365" s="2" customFormat="1">
      <c r="A365" s="36"/>
      <c r="B365" s="37"/>
      <c r="C365" s="38"/>
      <c r="D365" s="188" t="s">
        <v>117</v>
      </c>
      <c r="E365" s="38"/>
      <c r="F365" s="189" t="s">
        <v>684</v>
      </c>
      <c r="G365" s="38"/>
      <c r="H365" s="38"/>
      <c r="I365" s="190"/>
      <c r="J365" s="38"/>
      <c r="K365" s="38"/>
      <c r="L365" s="42"/>
      <c r="M365" s="191"/>
      <c r="N365" s="192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117</v>
      </c>
      <c r="AU365" s="15" t="s">
        <v>70</v>
      </c>
    </row>
    <row r="366" s="2" customFormat="1" ht="16.5" customHeight="1">
      <c r="A366" s="36"/>
      <c r="B366" s="37"/>
      <c r="C366" s="174" t="s">
        <v>686</v>
      </c>
      <c r="D366" s="174" t="s">
        <v>111</v>
      </c>
      <c r="E366" s="175" t="s">
        <v>687</v>
      </c>
      <c r="F366" s="176" t="s">
        <v>688</v>
      </c>
      <c r="G366" s="177" t="s">
        <v>212</v>
      </c>
      <c r="H366" s="178">
        <v>200</v>
      </c>
      <c r="I366" s="179"/>
      <c r="J366" s="180">
        <f>ROUND(I366*H366,2)</f>
        <v>0</v>
      </c>
      <c r="K366" s="176" t="s">
        <v>19</v>
      </c>
      <c r="L366" s="181"/>
      <c r="M366" s="182" t="s">
        <v>19</v>
      </c>
      <c r="N366" s="183" t="s">
        <v>41</v>
      </c>
      <c r="O366" s="82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80</v>
      </c>
      <c r="AT366" s="186" t="s">
        <v>111</v>
      </c>
      <c r="AU366" s="186" t="s">
        <v>70</v>
      </c>
      <c r="AY366" s="15" t="s">
        <v>115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5" t="s">
        <v>78</v>
      </c>
      <c r="BK366" s="187">
        <f>ROUND(I366*H366,2)</f>
        <v>0</v>
      </c>
      <c r="BL366" s="15" t="s">
        <v>78</v>
      </c>
      <c r="BM366" s="186" t="s">
        <v>689</v>
      </c>
    </row>
    <row r="367" s="2" customFormat="1">
      <c r="A367" s="36"/>
      <c r="B367" s="37"/>
      <c r="C367" s="38"/>
      <c r="D367" s="188" t="s">
        <v>117</v>
      </c>
      <c r="E367" s="38"/>
      <c r="F367" s="189" t="s">
        <v>688</v>
      </c>
      <c r="G367" s="38"/>
      <c r="H367" s="38"/>
      <c r="I367" s="190"/>
      <c r="J367" s="38"/>
      <c r="K367" s="38"/>
      <c r="L367" s="42"/>
      <c r="M367" s="191"/>
      <c r="N367" s="192"/>
      <c r="O367" s="82"/>
      <c r="P367" s="82"/>
      <c r="Q367" s="82"/>
      <c r="R367" s="82"/>
      <c r="S367" s="82"/>
      <c r="T367" s="83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117</v>
      </c>
      <c r="AU367" s="15" t="s">
        <v>70</v>
      </c>
    </row>
    <row r="368" s="2" customFormat="1" ht="16.5" customHeight="1">
      <c r="A368" s="36"/>
      <c r="B368" s="37"/>
      <c r="C368" s="174" t="s">
        <v>690</v>
      </c>
      <c r="D368" s="174" t="s">
        <v>111</v>
      </c>
      <c r="E368" s="175" t="s">
        <v>691</v>
      </c>
      <c r="F368" s="176" t="s">
        <v>692</v>
      </c>
      <c r="G368" s="177" t="s">
        <v>212</v>
      </c>
      <c r="H368" s="178">
        <v>300</v>
      </c>
      <c r="I368" s="179"/>
      <c r="J368" s="180">
        <f>ROUND(I368*H368,2)</f>
        <v>0</v>
      </c>
      <c r="K368" s="176" t="s">
        <v>19</v>
      </c>
      <c r="L368" s="181"/>
      <c r="M368" s="182" t="s">
        <v>19</v>
      </c>
      <c r="N368" s="183" t="s">
        <v>41</v>
      </c>
      <c r="O368" s="82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80</v>
      </c>
      <c r="AT368" s="186" t="s">
        <v>111</v>
      </c>
      <c r="AU368" s="186" t="s">
        <v>70</v>
      </c>
      <c r="AY368" s="15" t="s">
        <v>115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5" t="s">
        <v>78</v>
      </c>
      <c r="BK368" s="187">
        <f>ROUND(I368*H368,2)</f>
        <v>0</v>
      </c>
      <c r="BL368" s="15" t="s">
        <v>78</v>
      </c>
      <c r="BM368" s="186" t="s">
        <v>693</v>
      </c>
    </row>
    <row r="369" s="2" customFormat="1">
      <c r="A369" s="36"/>
      <c r="B369" s="37"/>
      <c r="C369" s="38"/>
      <c r="D369" s="188" t="s">
        <v>117</v>
      </c>
      <c r="E369" s="38"/>
      <c r="F369" s="189" t="s">
        <v>692</v>
      </c>
      <c r="G369" s="38"/>
      <c r="H369" s="38"/>
      <c r="I369" s="190"/>
      <c r="J369" s="38"/>
      <c r="K369" s="38"/>
      <c r="L369" s="42"/>
      <c r="M369" s="191"/>
      <c r="N369" s="192"/>
      <c r="O369" s="82"/>
      <c r="P369" s="82"/>
      <c r="Q369" s="82"/>
      <c r="R369" s="82"/>
      <c r="S369" s="82"/>
      <c r="T369" s="83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117</v>
      </c>
      <c r="AU369" s="15" t="s">
        <v>70</v>
      </c>
    </row>
    <row r="370" s="2" customFormat="1" ht="21.75" customHeight="1">
      <c r="A370" s="36"/>
      <c r="B370" s="37"/>
      <c r="C370" s="174" t="s">
        <v>694</v>
      </c>
      <c r="D370" s="174" t="s">
        <v>111</v>
      </c>
      <c r="E370" s="175" t="s">
        <v>695</v>
      </c>
      <c r="F370" s="176" t="s">
        <v>696</v>
      </c>
      <c r="G370" s="177" t="s">
        <v>212</v>
      </c>
      <c r="H370" s="178">
        <v>250</v>
      </c>
      <c r="I370" s="179"/>
      <c r="J370" s="180">
        <f>ROUND(I370*H370,2)</f>
        <v>0</v>
      </c>
      <c r="K370" s="176" t="s">
        <v>19</v>
      </c>
      <c r="L370" s="181"/>
      <c r="M370" s="182" t="s">
        <v>19</v>
      </c>
      <c r="N370" s="183" t="s">
        <v>41</v>
      </c>
      <c r="O370" s="82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6" t="s">
        <v>80</v>
      </c>
      <c r="AT370" s="186" t="s">
        <v>111</v>
      </c>
      <c r="AU370" s="186" t="s">
        <v>70</v>
      </c>
      <c r="AY370" s="15" t="s">
        <v>115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5" t="s">
        <v>78</v>
      </c>
      <c r="BK370" s="187">
        <f>ROUND(I370*H370,2)</f>
        <v>0</v>
      </c>
      <c r="BL370" s="15" t="s">
        <v>78</v>
      </c>
      <c r="BM370" s="186" t="s">
        <v>697</v>
      </c>
    </row>
    <row r="371" s="2" customFormat="1">
      <c r="A371" s="36"/>
      <c r="B371" s="37"/>
      <c r="C371" s="38"/>
      <c r="D371" s="188" t="s">
        <v>117</v>
      </c>
      <c r="E371" s="38"/>
      <c r="F371" s="189" t="s">
        <v>696</v>
      </c>
      <c r="G371" s="38"/>
      <c r="H371" s="38"/>
      <c r="I371" s="190"/>
      <c r="J371" s="38"/>
      <c r="K371" s="38"/>
      <c r="L371" s="42"/>
      <c r="M371" s="191"/>
      <c r="N371" s="192"/>
      <c r="O371" s="82"/>
      <c r="P371" s="82"/>
      <c r="Q371" s="82"/>
      <c r="R371" s="82"/>
      <c r="S371" s="82"/>
      <c r="T371" s="83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117</v>
      </c>
      <c r="AU371" s="15" t="s">
        <v>70</v>
      </c>
    </row>
    <row r="372" s="2" customFormat="1" ht="16.5" customHeight="1">
      <c r="A372" s="36"/>
      <c r="B372" s="37"/>
      <c r="C372" s="174" t="s">
        <v>698</v>
      </c>
      <c r="D372" s="174" t="s">
        <v>111</v>
      </c>
      <c r="E372" s="175" t="s">
        <v>699</v>
      </c>
      <c r="F372" s="176" t="s">
        <v>700</v>
      </c>
      <c r="G372" s="177" t="s">
        <v>212</v>
      </c>
      <c r="H372" s="178">
        <v>50</v>
      </c>
      <c r="I372" s="179"/>
      <c r="J372" s="180">
        <f>ROUND(I372*H372,2)</f>
        <v>0</v>
      </c>
      <c r="K372" s="176" t="s">
        <v>19</v>
      </c>
      <c r="L372" s="181"/>
      <c r="M372" s="182" t="s">
        <v>19</v>
      </c>
      <c r="N372" s="183" t="s">
        <v>41</v>
      </c>
      <c r="O372" s="82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6" t="s">
        <v>80</v>
      </c>
      <c r="AT372" s="186" t="s">
        <v>111</v>
      </c>
      <c r="AU372" s="186" t="s">
        <v>70</v>
      </c>
      <c r="AY372" s="15" t="s">
        <v>115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5" t="s">
        <v>78</v>
      </c>
      <c r="BK372" s="187">
        <f>ROUND(I372*H372,2)</f>
        <v>0</v>
      </c>
      <c r="BL372" s="15" t="s">
        <v>78</v>
      </c>
      <c r="BM372" s="186" t="s">
        <v>701</v>
      </c>
    </row>
    <row r="373" s="2" customFormat="1">
      <c r="A373" s="36"/>
      <c r="B373" s="37"/>
      <c r="C373" s="38"/>
      <c r="D373" s="188" t="s">
        <v>117</v>
      </c>
      <c r="E373" s="38"/>
      <c r="F373" s="189" t="s">
        <v>700</v>
      </c>
      <c r="G373" s="38"/>
      <c r="H373" s="38"/>
      <c r="I373" s="190"/>
      <c r="J373" s="38"/>
      <c r="K373" s="38"/>
      <c r="L373" s="42"/>
      <c r="M373" s="191"/>
      <c r="N373" s="192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117</v>
      </c>
      <c r="AU373" s="15" t="s">
        <v>70</v>
      </c>
    </row>
    <row r="374" s="2" customFormat="1" ht="16.5" customHeight="1">
      <c r="A374" s="36"/>
      <c r="B374" s="37"/>
      <c r="C374" s="174" t="s">
        <v>702</v>
      </c>
      <c r="D374" s="174" t="s">
        <v>111</v>
      </c>
      <c r="E374" s="175" t="s">
        <v>703</v>
      </c>
      <c r="F374" s="176" t="s">
        <v>704</v>
      </c>
      <c r="G374" s="177" t="s">
        <v>212</v>
      </c>
      <c r="H374" s="178">
        <v>50</v>
      </c>
      <c r="I374" s="179"/>
      <c r="J374" s="180">
        <f>ROUND(I374*H374,2)</f>
        <v>0</v>
      </c>
      <c r="K374" s="176" t="s">
        <v>19</v>
      </c>
      <c r="L374" s="181"/>
      <c r="M374" s="182" t="s">
        <v>19</v>
      </c>
      <c r="N374" s="183" t="s">
        <v>41</v>
      </c>
      <c r="O374" s="82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80</v>
      </c>
      <c r="AT374" s="186" t="s">
        <v>111</v>
      </c>
      <c r="AU374" s="186" t="s">
        <v>70</v>
      </c>
      <c r="AY374" s="15" t="s">
        <v>115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5" t="s">
        <v>78</v>
      </c>
      <c r="BK374" s="187">
        <f>ROUND(I374*H374,2)</f>
        <v>0</v>
      </c>
      <c r="BL374" s="15" t="s">
        <v>78</v>
      </c>
      <c r="BM374" s="186" t="s">
        <v>705</v>
      </c>
    </row>
    <row r="375" s="2" customFormat="1">
      <c r="A375" s="36"/>
      <c r="B375" s="37"/>
      <c r="C375" s="38"/>
      <c r="D375" s="188" t="s">
        <v>117</v>
      </c>
      <c r="E375" s="38"/>
      <c r="F375" s="189" t="s">
        <v>704</v>
      </c>
      <c r="G375" s="38"/>
      <c r="H375" s="38"/>
      <c r="I375" s="190"/>
      <c r="J375" s="38"/>
      <c r="K375" s="38"/>
      <c r="L375" s="42"/>
      <c r="M375" s="191"/>
      <c r="N375" s="192"/>
      <c r="O375" s="82"/>
      <c r="P375" s="82"/>
      <c r="Q375" s="82"/>
      <c r="R375" s="82"/>
      <c r="S375" s="82"/>
      <c r="T375" s="83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117</v>
      </c>
      <c r="AU375" s="15" t="s">
        <v>70</v>
      </c>
    </row>
    <row r="376" s="2" customFormat="1" ht="16.5" customHeight="1">
      <c r="A376" s="36"/>
      <c r="B376" s="37"/>
      <c r="C376" s="174" t="s">
        <v>706</v>
      </c>
      <c r="D376" s="174" t="s">
        <v>111</v>
      </c>
      <c r="E376" s="175" t="s">
        <v>707</v>
      </c>
      <c r="F376" s="176" t="s">
        <v>708</v>
      </c>
      <c r="G376" s="177" t="s">
        <v>212</v>
      </c>
      <c r="H376" s="178">
        <v>200</v>
      </c>
      <c r="I376" s="179"/>
      <c r="J376" s="180">
        <f>ROUND(I376*H376,2)</f>
        <v>0</v>
      </c>
      <c r="K376" s="176" t="s">
        <v>19</v>
      </c>
      <c r="L376" s="181"/>
      <c r="M376" s="182" t="s">
        <v>19</v>
      </c>
      <c r="N376" s="183" t="s">
        <v>41</v>
      </c>
      <c r="O376" s="82"/>
      <c r="P376" s="184">
        <f>O376*H376</f>
        <v>0</v>
      </c>
      <c r="Q376" s="184">
        <v>0</v>
      </c>
      <c r="R376" s="184">
        <f>Q376*H376</f>
        <v>0</v>
      </c>
      <c r="S376" s="184">
        <v>0</v>
      </c>
      <c r="T376" s="18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6" t="s">
        <v>80</v>
      </c>
      <c r="AT376" s="186" t="s">
        <v>111</v>
      </c>
      <c r="AU376" s="186" t="s">
        <v>70</v>
      </c>
      <c r="AY376" s="15" t="s">
        <v>115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5" t="s">
        <v>78</v>
      </c>
      <c r="BK376" s="187">
        <f>ROUND(I376*H376,2)</f>
        <v>0</v>
      </c>
      <c r="BL376" s="15" t="s">
        <v>78</v>
      </c>
      <c r="BM376" s="186" t="s">
        <v>709</v>
      </c>
    </row>
    <row r="377" s="2" customFormat="1">
      <c r="A377" s="36"/>
      <c r="B377" s="37"/>
      <c r="C377" s="38"/>
      <c r="D377" s="188" t="s">
        <v>117</v>
      </c>
      <c r="E377" s="38"/>
      <c r="F377" s="189" t="s">
        <v>708</v>
      </c>
      <c r="G377" s="38"/>
      <c r="H377" s="38"/>
      <c r="I377" s="190"/>
      <c r="J377" s="38"/>
      <c r="K377" s="38"/>
      <c r="L377" s="42"/>
      <c r="M377" s="191"/>
      <c r="N377" s="192"/>
      <c r="O377" s="82"/>
      <c r="P377" s="82"/>
      <c r="Q377" s="82"/>
      <c r="R377" s="82"/>
      <c r="S377" s="82"/>
      <c r="T377" s="83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117</v>
      </c>
      <c r="AU377" s="15" t="s">
        <v>70</v>
      </c>
    </row>
    <row r="378" s="2" customFormat="1" ht="16.5" customHeight="1">
      <c r="A378" s="36"/>
      <c r="B378" s="37"/>
      <c r="C378" s="174" t="s">
        <v>710</v>
      </c>
      <c r="D378" s="174" t="s">
        <v>111</v>
      </c>
      <c r="E378" s="175" t="s">
        <v>711</v>
      </c>
      <c r="F378" s="176" t="s">
        <v>712</v>
      </c>
      <c r="G378" s="177" t="s">
        <v>212</v>
      </c>
      <c r="H378" s="178">
        <v>100</v>
      </c>
      <c r="I378" s="179"/>
      <c r="J378" s="180">
        <f>ROUND(I378*H378,2)</f>
        <v>0</v>
      </c>
      <c r="K378" s="176" t="s">
        <v>19</v>
      </c>
      <c r="L378" s="181"/>
      <c r="M378" s="182" t="s">
        <v>19</v>
      </c>
      <c r="N378" s="183" t="s">
        <v>41</v>
      </c>
      <c r="O378" s="82"/>
      <c r="P378" s="184">
        <f>O378*H378</f>
        <v>0</v>
      </c>
      <c r="Q378" s="184">
        <v>0</v>
      </c>
      <c r="R378" s="184">
        <f>Q378*H378</f>
        <v>0</v>
      </c>
      <c r="S378" s="184">
        <v>0</v>
      </c>
      <c r="T378" s="185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6" t="s">
        <v>80</v>
      </c>
      <c r="AT378" s="186" t="s">
        <v>111</v>
      </c>
      <c r="AU378" s="186" t="s">
        <v>70</v>
      </c>
      <c r="AY378" s="15" t="s">
        <v>115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5" t="s">
        <v>78</v>
      </c>
      <c r="BK378" s="187">
        <f>ROUND(I378*H378,2)</f>
        <v>0</v>
      </c>
      <c r="BL378" s="15" t="s">
        <v>78</v>
      </c>
      <c r="BM378" s="186" t="s">
        <v>713</v>
      </c>
    </row>
    <row r="379" s="2" customFormat="1">
      <c r="A379" s="36"/>
      <c r="B379" s="37"/>
      <c r="C379" s="38"/>
      <c r="D379" s="188" t="s">
        <v>117</v>
      </c>
      <c r="E379" s="38"/>
      <c r="F379" s="189" t="s">
        <v>712</v>
      </c>
      <c r="G379" s="38"/>
      <c r="H379" s="38"/>
      <c r="I379" s="190"/>
      <c r="J379" s="38"/>
      <c r="K379" s="38"/>
      <c r="L379" s="42"/>
      <c r="M379" s="191"/>
      <c r="N379" s="192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117</v>
      </c>
      <c r="AU379" s="15" t="s">
        <v>70</v>
      </c>
    </row>
    <row r="380" s="2" customFormat="1" ht="24.15" customHeight="1">
      <c r="A380" s="36"/>
      <c r="B380" s="37"/>
      <c r="C380" s="174" t="s">
        <v>714</v>
      </c>
      <c r="D380" s="174" t="s">
        <v>111</v>
      </c>
      <c r="E380" s="175" t="s">
        <v>715</v>
      </c>
      <c r="F380" s="176" t="s">
        <v>716</v>
      </c>
      <c r="G380" s="177" t="s">
        <v>212</v>
      </c>
      <c r="H380" s="178">
        <v>100</v>
      </c>
      <c r="I380" s="179"/>
      <c r="J380" s="180">
        <f>ROUND(I380*H380,2)</f>
        <v>0</v>
      </c>
      <c r="K380" s="176" t="s">
        <v>19</v>
      </c>
      <c r="L380" s="181"/>
      <c r="M380" s="182" t="s">
        <v>19</v>
      </c>
      <c r="N380" s="183" t="s">
        <v>41</v>
      </c>
      <c r="O380" s="82"/>
      <c r="P380" s="184">
        <f>O380*H380</f>
        <v>0</v>
      </c>
      <c r="Q380" s="184">
        <v>0</v>
      </c>
      <c r="R380" s="184">
        <f>Q380*H380</f>
        <v>0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80</v>
      </c>
      <c r="AT380" s="186" t="s">
        <v>111</v>
      </c>
      <c r="AU380" s="186" t="s">
        <v>70</v>
      </c>
      <c r="AY380" s="15" t="s">
        <v>115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5" t="s">
        <v>78</v>
      </c>
      <c r="BK380" s="187">
        <f>ROUND(I380*H380,2)</f>
        <v>0</v>
      </c>
      <c r="BL380" s="15" t="s">
        <v>78</v>
      </c>
      <c r="BM380" s="186" t="s">
        <v>717</v>
      </c>
    </row>
    <row r="381" s="2" customFormat="1">
      <c r="A381" s="36"/>
      <c r="B381" s="37"/>
      <c r="C381" s="38"/>
      <c r="D381" s="188" t="s">
        <v>117</v>
      </c>
      <c r="E381" s="38"/>
      <c r="F381" s="189" t="s">
        <v>716</v>
      </c>
      <c r="G381" s="38"/>
      <c r="H381" s="38"/>
      <c r="I381" s="190"/>
      <c r="J381" s="38"/>
      <c r="K381" s="38"/>
      <c r="L381" s="42"/>
      <c r="M381" s="191"/>
      <c r="N381" s="192"/>
      <c r="O381" s="82"/>
      <c r="P381" s="82"/>
      <c r="Q381" s="82"/>
      <c r="R381" s="82"/>
      <c r="S381" s="82"/>
      <c r="T381" s="83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117</v>
      </c>
      <c r="AU381" s="15" t="s">
        <v>70</v>
      </c>
    </row>
    <row r="382" s="2" customFormat="1" ht="24.15" customHeight="1">
      <c r="A382" s="36"/>
      <c r="B382" s="37"/>
      <c r="C382" s="174" t="s">
        <v>718</v>
      </c>
      <c r="D382" s="174" t="s">
        <v>111</v>
      </c>
      <c r="E382" s="175" t="s">
        <v>719</v>
      </c>
      <c r="F382" s="176" t="s">
        <v>720</v>
      </c>
      <c r="G382" s="177" t="s">
        <v>212</v>
      </c>
      <c r="H382" s="178">
        <v>100</v>
      </c>
      <c r="I382" s="179"/>
      <c r="J382" s="180">
        <f>ROUND(I382*H382,2)</f>
        <v>0</v>
      </c>
      <c r="K382" s="176" t="s">
        <v>19</v>
      </c>
      <c r="L382" s="181"/>
      <c r="M382" s="182" t="s">
        <v>19</v>
      </c>
      <c r="N382" s="183" t="s">
        <v>41</v>
      </c>
      <c r="O382" s="82"/>
      <c r="P382" s="184">
        <f>O382*H382</f>
        <v>0</v>
      </c>
      <c r="Q382" s="184">
        <v>0</v>
      </c>
      <c r="R382" s="184">
        <f>Q382*H382</f>
        <v>0</v>
      </c>
      <c r="S382" s="184">
        <v>0</v>
      </c>
      <c r="T382" s="18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6" t="s">
        <v>80</v>
      </c>
      <c r="AT382" s="186" t="s">
        <v>111</v>
      </c>
      <c r="AU382" s="186" t="s">
        <v>70</v>
      </c>
      <c r="AY382" s="15" t="s">
        <v>115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5" t="s">
        <v>78</v>
      </c>
      <c r="BK382" s="187">
        <f>ROUND(I382*H382,2)</f>
        <v>0</v>
      </c>
      <c r="BL382" s="15" t="s">
        <v>78</v>
      </c>
      <c r="BM382" s="186" t="s">
        <v>721</v>
      </c>
    </row>
    <row r="383" s="2" customFormat="1">
      <c r="A383" s="36"/>
      <c r="B383" s="37"/>
      <c r="C383" s="38"/>
      <c r="D383" s="188" t="s">
        <v>117</v>
      </c>
      <c r="E383" s="38"/>
      <c r="F383" s="189" t="s">
        <v>720</v>
      </c>
      <c r="G383" s="38"/>
      <c r="H383" s="38"/>
      <c r="I383" s="190"/>
      <c r="J383" s="38"/>
      <c r="K383" s="38"/>
      <c r="L383" s="42"/>
      <c r="M383" s="191"/>
      <c r="N383" s="192"/>
      <c r="O383" s="82"/>
      <c r="P383" s="82"/>
      <c r="Q383" s="82"/>
      <c r="R383" s="82"/>
      <c r="S383" s="82"/>
      <c r="T383" s="83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117</v>
      </c>
      <c r="AU383" s="15" t="s">
        <v>70</v>
      </c>
    </row>
    <row r="384" s="2" customFormat="1" ht="24.15" customHeight="1">
      <c r="A384" s="36"/>
      <c r="B384" s="37"/>
      <c r="C384" s="174" t="s">
        <v>722</v>
      </c>
      <c r="D384" s="174" t="s">
        <v>111</v>
      </c>
      <c r="E384" s="175" t="s">
        <v>723</v>
      </c>
      <c r="F384" s="176" t="s">
        <v>724</v>
      </c>
      <c r="G384" s="177" t="s">
        <v>212</v>
      </c>
      <c r="H384" s="178">
        <v>50</v>
      </c>
      <c r="I384" s="179"/>
      <c r="J384" s="180">
        <f>ROUND(I384*H384,2)</f>
        <v>0</v>
      </c>
      <c r="K384" s="176" t="s">
        <v>19</v>
      </c>
      <c r="L384" s="181"/>
      <c r="M384" s="182" t="s">
        <v>19</v>
      </c>
      <c r="N384" s="183" t="s">
        <v>41</v>
      </c>
      <c r="O384" s="82"/>
      <c r="P384" s="184">
        <f>O384*H384</f>
        <v>0</v>
      </c>
      <c r="Q384" s="184">
        <v>0</v>
      </c>
      <c r="R384" s="184">
        <f>Q384*H384</f>
        <v>0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80</v>
      </c>
      <c r="AT384" s="186" t="s">
        <v>111</v>
      </c>
      <c r="AU384" s="186" t="s">
        <v>70</v>
      </c>
      <c r="AY384" s="15" t="s">
        <v>115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5" t="s">
        <v>78</v>
      </c>
      <c r="BK384" s="187">
        <f>ROUND(I384*H384,2)</f>
        <v>0</v>
      </c>
      <c r="BL384" s="15" t="s">
        <v>78</v>
      </c>
      <c r="BM384" s="186" t="s">
        <v>725</v>
      </c>
    </row>
    <row r="385" s="2" customFormat="1">
      <c r="A385" s="36"/>
      <c r="B385" s="37"/>
      <c r="C385" s="38"/>
      <c r="D385" s="188" t="s">
        <v>117</v>
      </c>
      <c r="E385" s="38"/>
      <c r="F385" s="189" t="s">
        <v>724</v>
      </c>
      <c r="G385" s="38"/>
      <c r="H385" s="38"/>
      <c r="I385" s="190"/>
      <c r="J385" s="38"/>
      <c r="K385" s="38"/>
      <c r="L385" s="42"/>
      <c r="M385" s="191"/>
      <c r="N385" s="192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117</v>
      </c>
      <c r="AU385" s="15" t="s">
        <v>70</v>
      </c>
    </row>
    <row r="386" s="2" customFormat="1" ht="24.15" customHeight="1">
      <c r="A386" s="36"/>
      <c r="B386" s="37"/>
      <c r="C386" s="174" t="s">
        <v>726</v>
      </c>
      <c r="D386" s="174" t="s">
        <v>111</v>
      </c>
      <c r="E386" s="175" t="s">
        <v>727</v>
      </c>
      <c r="F386" s="176" t="s">
        <v>728</v>
      </c>
      <c r="G386" s="177" t="s">
        <v>212</v>
      </c>
      <c r="H386" s="178">
        <v>50</v>
      </c>
      <c r="I386" s="179"/>
      <c r="J386" s="180">
        <f>ROUND(I386*H386,2)</f>
        <v>0</v>
      </c>
      <c r="K386" s="176" t="s">
        <v>19</v>
      </c>
      <c r="L386" s="181"/>
      <c r="M386" s="182" t="s">
        <v>19</v>
      </c>
      <c r="N386" s="183" t="s">
        <v>41</v>
      </c>
      <c r="O386" s="82"/>
      <c r="P386" s="184">
        <f>O386*H386</f>
        <v>0</v>
      </c>
      <c r="Q386" s="184">
        <v>0</v>
      </c>
      <c r="R386" s="184">
        <f>Q386*H386</f>
        <v>0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80</v>
      </c>
      <c r="AT386" s="186" t="s">
        <v>111</v>
      </c>
      <c r="AU386" s="186" t="s">
        <v>70</v>
      </c>
      <c r="AY386" s="15" t="s">
        <v>115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5" t="s">
        <v>78</v>
      </c>
      <c r="BK386" s="187">
        <f>ROUND(I386*H386,2)</f>
        <v>0</v>
      </c>
      <c r="BL386" s="15" t="s">
        <v>78</v>
      </c>
      <c r="BM386" s="186" t="s">
        <v>729</v>
      </c>
    </row>
    <row r="387" s="2" customFormat="1">
      <c r="A387" s="36"/>
      <c r="B387" s="37"/>
      <c r="C387" s="38"/>
      <c r="D387" s="188" t="s">
        <v>117</v>
      </c>
      <c r="E387" s="38"/>
      <c r="F387" s="189" t="s">
        <v>728</v>
      </c>
      <c r="G387" s="38"/>
      <c r="H387" s="38"/>
      <c r="I387" s="190"/>
      <c r="J387" s="38"/>
      <c r="K387" s="38"/>
      <c r="L387" s="42"/>
      <c r="M387" s="191"/>
      <c r="N387" s="192"/>
      <c r="O387" s="82"/>
      <c r="P387" s="82"/>
      <c r="Q387" s="82"/>
      <c r="R387" s="82"/>
      <c r="S387" s="82"/>
      <c r="T387" s="83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117</v>
      </c>
      <c r="AU387" s="15" t="s">
        <v>70</v>
      </c>
    </row>
    <row r="388" s="2" customFormat="1" ht="21.75" customHeight="1">
      <c r="A388" s="36"/>
      <c r="B388" s="37"/>
      <c r="C388" s="174" t="s">
        <v>730</v>
      </c>
      <c r="D388" s="174" t="s">
        <v>111</v>
      </c>
      <c r="E388" s="175" t="s">
        <v>731</v>
      </c>
      <c r="F388" s="176" t="s">
        <v>732</v>
      </c>
      <c r="G388" s="177" t="s">
        <v>212</v>
      </c>
      <c r="H388" s="178">
        <v>100</v>
      </c>
      <c r="I388" s="179"/>
      <c r="J388" s="180">
        <f>ROUND(I388*H388,2)</f>
        <v>0</v>
      </c>
      <c r="K388" s="176" t="s">
        <v>19</v>
      </c>
      <c r="L388" s="181"/>
      <c r="M388" s="182" t="s">
        <v>19</v>
      </c>
      <c r="N388" s="183" t="s">
        <v>41</v>
      </c>
      <c r="O388" s="82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80</v>
      </c>
      <c r="AT388" s="186" t="s">
        <v>111</v>
      </c>
      <c r="AU388" s="186" t="s">
        <v>70</v>
      </c>
      <c r="AY388" s="15" t="s">
        <v>115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5" t="s">
        <v>78</v>
      </c>
      <c r="BK388" s="187">
        <f>ROUND(I388*H388,2)</f>
        <v>0</v>
      </c>
      <c r="BL388" s="15" t="s">
        <v>78</v>
      </c>
      <c r="BM388" s="186" t="s">
        <v>733</v>
      </c>
    </row>
    <row r="389" s="2" customFormat="1">
      <c r="A389" s="36"/>
      <c r="B389" s="37"/>
      <c r="C389" s="38"/>
      <c r="D389" s="188" t="s">
        <v>117</v>
      </c>
      <c r="E389" s="38"/>
      <c r="F389" s="189" t="s">
        <v>732</v>
      </c>
      <c r="G389" s="38"/>
      <c r="H389" s="38"/>
      <c r="I389" s="190"/>
      <c r="J389" s="38"/>
      <c r="K389" s="38"/>
      <c r="L389" s="42"/>
      <c r="M389" s="191"/>
      <c r="N389" s="192"/>
      <c r="O389" s="82"/>
      <c r="P389" s="82"/>
      <c r="Q389" s="82"/>
      <c r="R389" s="82"/>
      <c r="S389" s="82"/>
      <c r="T389" s="83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117</v>
      </c>
      <c r="AU389" s="15" t="s">
        <v>70</v>
      </c>
    </row>
    <row r="390" s="2" customFormat="1" ht="21.75" customHeight="1">
      <c r="A390" s="36"/>
      <c r="B390" s="37"/>
      <c r="C390" s="174" t="s">
        <v>734</v>
      </c>
      <c r="D390" s="174" t="s">
        <v>111</v>
      </c>
      <c r="E390" s="175" t="s">
        <v>735</v>
      </c>
      <c r="F390" s="176" t="s">
        <v>736</v>
      </c>
      <c r="G390" s="177" t="s">
        <v>212</v>
      </c>
      <c r="H390" s="178">
        <v>100</v>
      </c>
      <c r="I390" s="179"/>
      <c r="J390" s="180">
        <f>ROUND(I390*H390,2)</f>
        <v>0</v>
      </c>
      <c r="K390" s="176" t="s">
        <v>19</v>
      </c>
      <c r="L390" s="181"/>
      <c r="M390" s="182" t="s">
        <v>19</v>
      </c>
      <c r="N390" s="183" t="s">
        <v>41</v>
      </c>
      <c r="O390" s="8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80</v>
      </c>
      <c r="AT390" s="186" t="s">
        <v>111</v>
      </c>
      <c r="AU390" s="186" t="s">
        <v>70</v>
      </c>
      <c r="AY390" s="15" t="s">
        <v>115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5" t="s">
        <v>78</v>
      </c>
      <c r="BK390" s="187">
        <f>ROUND(I390*H390,2)</f>
        <v>0</v>
      </c>
      <c r="BL390" s="15" t="s">
        <v>78</v>
      </c>
      <c r="BM390" s="186" t="s">
        <v>737</v>
      </c>
    </row>
    <row r="391" s="2" customFormat="1">
      <c r="A391" s="36"/>
      <c r="B391" s="37"/>
      <c r="C391" s="38"/>
      <c r="D391" s="188" t="s">
        <v>117</v>
      </c>
      <c r="E391" s="38"/>
      <c r="F391" s="189" t="s">
        <v>736</v>
      </c>
      <c r="G391" s="38"/>
      <c r="H391" s="38"/>
      <c r="I391" s="190"/>
      <c r="J391" s="38"/>
      <c r="K391" s="38"/>
      <c r="L391" s="42"/>
      <c r="M391" s="191"/>
      <c r="N391" s="192"/>
      <c r="O391" s="82"/>
      <c r="P391" s="82"/>
      <c r="Q391" s="82"/>
      <c r="R391" s="82"/>
      <c r="S391" s="82"/>
      <c r="T391" s="83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117</v>
      </c>
      <c r="AU391" s="15" t="s">
        <v>70</v>
      </c>
    </row>
    <row r="392" s="2" customFormat="1" ht="21.75" customHeight="1">
      <c r="A392" s="36"/>
      <c r="B392" s="37"/>
      <c r="C392" s="174" t="s">
        <v>738</v>
      </c>
      <c r="D392" s="174" t="s">
        <v>111</v>
      </c>
      <c r="E392" s="175" t="s">
        <v>739</v>
      </c>
      <c r="F392" s="176" t="s">
        <v>740</v>
      </c>
      <c r="G392" s="177" t="s">
        <v>212</v>
      </c>
      <c r="H392" s="178">
        <v>50</v>
      </c>
      <c r="I392" s="179"/>
      <c r="J392" s="180">
        <f>ROUND(I392*H392,2)</f>
        <v>0</v>
      </c>
      <c r="K392" s="176" t="s">
        <v>19</v>
      </c>
      <c r="L392" s="181"/>
      <c r="M392" s="182" t="s">
        <v>19</v>
      </c>
      <c r="N392" s="183" t="s">
        <v>41</v>
      </c>
      <c r="O392" s="8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6" t="s">
        <v>80</v>
      </c>
      <c r="AT392" s="186" t="s">
        <v>111</v>
      </c>
      <c r="AU392" s="186" t="s">
        <v>70</v>
      </c>
      <c r="AY392" s="15" t="s">
        <v>115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5" t="s">
        <v>78</v>
      </c>
      <c r="BK392" s="187">
        <f>ROUND(I392*H392,2)</f>
        <v>0</v>
      </c>
      <c r="BL392" s="15" t="s">
        <v>78</v>
      </c>
      <c r="BM392" s="186" t="s">
        <v>741</v>
      </c>
    </row>
    <row r="393" s="2" customFormat="1">
      <c r="A393" s="36"/>
      <c r="B393" s="37"/>
      <c r="C393" s="38"/>
      <c r="D393" s="188" t="s">
        <v>117</v>
      </c>
      <c r="E393" s="38"/>
      <c r="F393" s="189" t="s">
        <v>740</v>
      </c>
      <c r="G393" s="38"/>
      <c r="H393" s="38"/>
      <c r="I393" s="190"/>
      <c r="J393" s="38"/>
      <c r="K393" s="38"/>
      <c r="L393" s="42"/>
      <c r="M393" s="191"/>
      <c r="N393" s="192"/>
      <c r="O393" s="82"/>
      <c r="P393" s="82"/>
      <c r="Q393" s="82"/>
      <c r="R393" s="82"/>
      <c r="S393" s="82"/>
      <c r="T393" s="83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117</v>
      </c>
      <c r="AU393" s="15" t="s">
        <v>70</v>
      </c>
    </row>
    <row r="394" s="2" customFormat="1" ht="21.75" customHeight="1">
      <c r="A394" s="36"/>
      <c r="B394" s="37"/>
      <c r="C394" s="174" t="s">
        <v>742</v>
      </c>
      <c r="D394" s="174" t="s">
        <v>111</v>
      </c>
      <c r="E394" s="175" t="s">
        <v>743</v>
      </c>
      <c r="F394" s="176" t="s">
        <v>744</v>
      </c>
      <c r="G394" s="177" t="s">
        <v>212</v>
      </c>
      <c r="H394" s="178">
        <v>50</v>
      </c>
      <c r="I394" s="179"/>
      <c r="J394" s="180">
        <f>ROUND(I394*H394,2)</f>
        <v>0</v>
      </c>
      <c r="K394" s="176" t="s">
        <v>19</v>
      </c>
      <c r="L394" s="181"/>
      <c r="M394" s="182" t="s">
        <v>19</v>
      </c>
      <c r="N394" s="183" t="s">
        <v>41</v>
      </c>
      <c r="O394" s="82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80</v>
      </c>
      <c r="AT394" s="186" t="s">
        <v>111</v>
      </c>
      <c r="AU394" s="186" t="s">
        <v>70</v>
      </c>
      <c r="AY394" s="15" t="s">
        <v>115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5" t="s">
        <v>78</v>
      </c>
      <c r="BK394" s="187">
        <f>ROUND(I394*H394,2)</f>
        <v>0</v>
      </c>
      <c r="BL394" s="15" t="s">
        <v>78</v>
      </c>
      <c r="BM394" s="186" t="s">
        <v>745</v>
      </c>
    </row>
    <row r="395" s="2" customFormat="1">
      <c r="A395" s="36"/>
      <c r="B395" s="37"/>
      <c r="C395" s="38"/>
      <c r="D395" s="188" t="s">
        <v>117</v>
      </c>
      <c r="E395" s="38"/>
      <c r="F395" s="189" t="s">
        <v>744</v>
      </c>
      <c r="G395" s="38"/>
      <c r="H395" s="38"/>
      <c r="I395" s="190"/>
      <c r="J395" s="38"/>
      <c r="K395" s="38"/>
      <c r="L395" s="42"/>
      <c r="M395" s="191"/>
      <c r="N395" s="192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117</v>
      </c>
      <c r="AU395" s="15" t="s">
        <v>70</v>
      </c>
    </row>
    <row r="396" s="2" customFormat="1" ht="16.5" customHeight="1">
      <c r="A396" s="36"/>
      <c r="B396" s="37"/>
      <c r="C396" s="174" t="s">
        <v>746</v>
      </c>
      <c r="D396" s="174" t="s">
        <v>111</v>
      </c>
      <c r="E396" s="175" t="s">
        <v>747</v>
      </c>
      <c r="F396" s="176" t="s">
        <v>748</v>
      </c>
      <c r="G396" s="177" t="s">
        <v>212</v>
      </c>
      <c r="H396" s="178">
        <v>50</v>
      </c>
      <c r="I396" s="179"/>
      <c r="J396" s="180">
        <f>ROUND(I396*H396,2)</f>
        <v>0</v>
      </c>
      <c r="K396" s="176" t="s">
        <v>19</v>
      </c>
      <c r="L396" s="181"/>
      <c r="M396" s="182" t="s">
        <v>19</v>
      </c>
      <c r="N396" s="183" t="s">
        <v>41</v>
      </c>
      <c r="O396" s="82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80</v>
      </c>
      <c r="AT396" s="186" t="s">
        <v>111</v>
      </c>
      <c r="AU396" s="186" t="s">
        <v>70</v>
      </c>
      <c r="AY396" s="15" t="s">
        <v>115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5" t="s">
        <v>78</v>
      </c>
      <c r="BK396" s="187">
        <f>ROUND(I396*H396,2)</f>
        <v>0</v>
      </c>
      <c r="BL396" s="15" t="s">
        <v>78</v>
      </c>
      <c r="BM396" s="186" t="s">
        <v>749</v>
      </c>
    </row>
    <row r="397" s="2" customFormat="1">
      <c r="A397" s="36"/>
      <c r="B397" s="37"/>
      <c r="C397" s="38"/>
      <c r="D397" s="188" t="s">
        <v>117</v>
      </c>
      <c r="E397" s="38"/>
      <c r="F397" s="189" t="s">
        <v>748</v>
      </c>
      <c r="G397" s="38"/>
      <c r="H397" s="38"/>
      <c r="I397" s="190"/>
      <c r="J397" s="38"/>
      <c r="K397" s="38"/>
      <c r="L397" s="42"/>
      <c r="M397" s="191"/>
      <c r="N397" s="192"/>
      <c r="O397" s="82"/>
      <c r="P397" s="82"/>
      <c r="Q397" s="82"/>
      <c r="R397" s="82"/>
      <c r="S397" s="82"/>
      <c r="T397" s="83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117</v>
      </c>
      <c r="AU397" s="15" t="s">
        <v>70</v>
      </c>
    </row>
    <row r="398" s="2" customFormat="1" ht="24.15" customHeight="1">
      <c r="A398" s="36"/>
      <c r="B398" s="37"/>
      <c r="C398" s="174" t="s">
        <v>750</v>
      </c>
      <c r="D398" s="174" t="s">
        <v>111</v>
      </c>
      <c r="E398" s="175" t="s">
        <v>751</v>
      </c>
      <c r="F398" s="176" t="s">
        <v>752</v>
      </c>
      <c r="G398" s="177" t="s">
        <v>114</v>
      </c>
      <c r="H398" s="178">
        <v>3</v>
      </c>
      <c r="I398" s="179"/>
      <c r="J398" s="180">
        <f>ROUND(I398*H398,2)</f>
        <v>0</v>
      </c>
      <c r="K398" s="176" t="s">
        <v>19</v>
      </c>
      <c r="L398" s="181"/>
      <c r="M398" s="182" t="s">
        <v>19</v>
      </c>
      <c r="N398" s="183" t="s">
        <v>41</v>
      </c>
      <c r="O398" s="82"/>
      <c r="P398" s="184">
        <f>O398*H398</f>
        <v>0</v>
      </c>
      <c r="Q398" s="184">
        <v>0</v>
      </c>
      <c r="R398" s="184">
        <f>Q398*H398</f>
        <v>0</v>
      </c>
      <c r="S398" s="184">
        <v>0</v>
      </c>
      <c r="T398" s="185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6" t="s">
        <v>80</v>
      </c>
      <c r="AT398" s="186" t="s">
        <v>111</v>
      </c>
      <c r="AU398" s="186" t="s">
        <v>70</v>
      </c>
      <c r="AY398" s="15" t="s">
        <v>115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5" t="s">
        <v>78</v>
      </c>
      <c r="BK398" s="187">
        <f>ROUND(I398*H398,2)</f>
        <v>0</v>
      </c>
      <c r="BL398" s="15" t="s">
        <v>78</v>
      </c>
      <c r="BM398" s="186" t="s">
        <v>753</v>
      </c>
    </row>
    <row r="399" s="2" customFormat="1">
      <c r="A399" s="36"/>
      <c r="B399" s="37"/>
      <c r="C399" s="38"/>
      <c r="D399" s="188" t="s">
        <v>117</v>
      </c>
      <c r="E399" s="38"/>
      <c r="F399" s="189" t="s">
        <v>752</v>
      </c>
      <c r="G399" s="38"/>
      <c r="H399" s="38"/>
      <c r="I399" s="190"/>
      <c r="J399" s="38"/>
      <c r="K399" s="38"/>
      <c r="L399" s="42"/>
      <c r="M399" s="191"/>
      <c r="N399" s="192"/>
      <c r="O399" s="82"/>
      <c r="P399" s="82"/>
      <c r="Q399" s="82"/>
      <c r="R399" s="82"/>
      <c r="S399" s="82"/>
      <c r="T399" s="83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117</v>
      </c>
      <c r="AU399" s="15" t="s">
        <v>70</v>
      </c>
    </row>
    <row r="400" s="2" customFormat="1" ht="24.15" customHeight="1">
      <c r="A400" s="36"/>
      <c r="B400" s="37"/>
      <c r="C400" s="174" t="s">
        <v>754</v>
      </c>
      <c r="D400" s="174" t="s">
        <v>111</v>
      </c>
      <c r="E400" s="175" t="s">
        <v>755</v>
      </c>
      <c r="F400" s="176" t="s">
        <v>756</v>
      </c>
      <c r="G400" s="177" t="s">
        <v>114</v>
      </c>
      <c r="H400" s="178">
        <v>3</v>
      </c>
      <c r="I400" s="179"/>
      <c r="J400" s="180">
        <f>ROUND(I400*H400,2)</f>
        <v>0</v>
      </c>
      <c r="K400" s="176" t="s">
        <v>19</v>
      </c>
      <c r="L400" s="181"/>
      <c r="M400" s="182" t="s">
        <v>19</v>
      </c>
      <c r="N400" s="183" t="s">
        <v>41</v>
      </c>
      <c r="O400" s="82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80</v>
      </c>
      <c r="AT400" s="186" t="s">
        <v>111</v>
      </c>
      <c r="AU400" s="186" t="s">
        <v>70</v>
      </c>
      <c r="AY400" s="15" t="s">
        <v>115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5" t="s">
        <v>78</v>
      </c>
      <c r="BK400" s="187">
        <f>ROUND(I400*H400,2)</f>
        <v>0</v>
      </c>
      <c r="BL400" s="15" t="s">
        <v>78</v>
      </c>
      <c r="BM400" s="186" t="s">
        <v>757</v>
      </c>
    </row>
    <row r="401" s="2" customFormat="1">
      <c r="A401" s="36"/>
      <c r="B401" s="37"/>
      <c r="C401" s="38"/>
      <c r="D401" s="188" t="s">
        <v>117</v>
      </c>
      <c r="E401" s="38"/>
      <c r="F401" s="189" t="s">
        <v>756</v>
      </c>
      <c r="G401" s="38"/>
      <c r="H401" s="38"/>
      <c r="I401" s="190"/>
      <c r="J401" s="38"/>
      <c r="K401" s="38"/>
      <c r="L401" s="42"/>
      <c r="M401" s="191"/>
      <c r="N401" s="192"/>
      <c r="O401" s="82"/>
      <c r="P401" s="82"/>
      <c r="Q401" s="82"/>
      <c r="R401" s="82"/>
      <c r="S401" s="82"/>
      <c r="T401" s="83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117</v>
      </c>
      <c r="AU401" s="15" t="s">
        <v>70</v>
      </c>
    </row>
    <row r="402" s="2" customFormat="1" ht="24.15" customHeight="1">
      <c r="A402" s="36"/>
      <c r="B402" s="37"/>
      <c r="C402" s="174" t="s">
        <v>758</v>
      </c>
      <c r="D402" s="174" t="s">
        <v>111</v>
      </c>
      <c r="E402" s="175" t="s">
        <v>759</v>
      </c>
      <c r="F402" s="176" t="s">
        <v>760</v>
      </c>
      <c r="G402" s="177" t="s">
        <v>114</v>
      </c>
      <c r="H402" s="178">
        <v>3</v>
      </c>
      <c r="I402" s="179"/>
      <c r="J402" s="180">
        <f>ROUND(I402*H402,2)</f>
        <v>0</v>
      </c>
      <c r="K402" s="176" t="s">
        <v>19</v>
      </c>
      <c r="L402" s="181"/>
      <c r="M402" s="182" t="s">
        <v>19</v>
      </c>
      <c r="N402" s="183" t="s">
        <v>41</v>
      </c>
      <c r="O402" s="82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6" t="s">
        <v>80</v>
      </c>
      <c r="AT402" s="186" t="s">
        <v>111</v>
      </c>
      <c r="AU402" s="186" t="s">
        <v>70</v>
      </c>
      <c r="AY402" s="15" t="s">
        <v>115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5" t="s">
        <v>78</v>
      </c>
      <c r="BK402" s="187">
        <f>ROUND(I402*H402,2)</f>
        <v>0</v>
      </c>
      <c r="BL402" s="15" t="s">
        <v>78</v>
      </c>
      <c r="BM402" s="186" t="s">
        <v>761</v>
      </c>
    </row>
    <row r="403" s="2" customFormat="1">
      <c r="A403" s="36"/>
      <c r="B403" s="37"/>
      <c r="C403" s="38"/>
      <c r="D403" s="188" t="s">
        <v>117</v>
      </c>
      <c r="E403" s="38"/>
      <c r="F403" s="189" t="s">
        <v>760</v>
      </c>
      <c r="G403" s="38"/>
      <c r="H403" s="38"/>
      <c r="I403" s="190"/>
      <c r="J403" s="38"/>
      <c r="K403" s="38"/>
      <c r="L403" s="42"/>
      <c r="M403" s="191"/>
      <c r="N403" s="192"/>
      <c r="O403" s="82"/>
      <c r="P403" s="82"/>
      <c r="Q403" s="82"/>
      <c r="R403" s="82"/>
      <c r="S403" s="82"/>
      <c r="T403" s="83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117</v>
      </c>
      <c r="AU403" s="15" t="s">
        <v>70</v>
      </c>
    </row>
    <row r="404" s="2" customFormat="1" ht="24.15" customHeight="1">
      <c r="A404" s="36"/>
      <c r="B404" s="37"/>
      <c r="C404" s="174" t="s">
        <v>762</v>
      </c>
      <c r="D404" s="174" t="s">
        <v>111</v>
      </c>
      <c r="E404" s="175" t="s">
        <v>763</v>
      </c>
      <c r="F404" s="176" t="s">
        <v>764</v>
      </c>
      <c r="G404" s="177" t="s">
        <v>114</v>
      </c>
      <c r="H404" s="178">
        <v>3</v>
      </c>
      <c r="I404" s="179"/>
      <c r="J404" s="180">
        <f>ROUND(I404*H404,2)</f>
        <v>0</v>
      </c>
      <c r="K404" s="176" t="s">
        <v>19</v>
      </c>
      <c r="L404" s="181"/>
      <c r="M404" s="182" t="s">
        <v>19</v>
      </c>
      <c r="N404" s="183" t="s">
        <v>41</v>
      </c>
      <c r="O404" s="82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80</v>
      </c>
      <c r="AT404" s="186" t="s">
        <v>111</v>
      </c>
      <c r="AU404" s="186" t="s">
        <v>70</v>
      </c>
      <c r="AY404" s="15" t="s">
        <v>115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5" t="s">
        <v>78</v>
      </c>
      <c r="BK404" s="187">
        <f>ROUND(I404*H404,2)</f>
        <v>0</v>
      </c>
      <c r="BL404" s="15" t="s">
        <v>78</v>
      </c>
      <c r="BM404" s="186" t="s">
        <v>765</v>
      </c>
    </row>
    <row r="405" s="2" customFormat="1">
      <c r="A405" s="36"/>
      <c r="B405" s="37"/>
      <c r="C405" s="38"/>
      <c r="D405" s="188" t="s">
        <v>117</v>
      </c>
      <c r="E405" s="38"/>
      <c r="F405" s="189" t="s">
        <v>764</v>
      </c>
      <c r="G405" s="38"/>
      <c r="H405" s="38"/>
      <c r="I405" s="190"/>
      <c r="J405" s="38"/>
      <c r="K405" s="38"/>
      <c r="L405" s="42"/>
      <c r="M405" s="191"/>
      <c r="N405" s="192"/>
      <c r="O405" s="82"/>
      <c r="P405" s="82"/>
      <c r="Q405" s="82"/>
      <c r="R405" s="82"/>
      <c r="S405" s="82"/>
      <c r="T405" s="83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117</v>
      </c>
      <c r="AU405" s="15" t="s">
        <v>70</v>
      </c>
    </row>
    <row r="406" s="2" customFormat="1" ht="21.75" customHeight="1">
      <c r="A406" s="36"/>
      <c r="B406" s="37"/>
      <c r="C406" s="174" t="s">
        <v>766</v>
      </c>
      <c r="D406" s="174" t="s">
        <v>111</v>
      </c>
      <c r="E406" s="175" t="s">
        <v>767</v>
      </c>
      <c r="F406" s="176" t="s">
        <v>768</v>
      </c>
      <c r="G406" s="177" t="s">
        <v>212</v>
      </c>
      <c r="H406" s="178">
        <v>600</v>
      </c>
      <c r="I406" s="179"/>
      <c r="J406" s="180">
        <f>ROUND(I406*H406,2)</f>
        <v>0</v>
      </c>
      <c r="K406" s="176" t="s">
        <v>19</v>
      </c>
      <c r="L406" s="181"/>
      <c r="M406" s="182" t="s">
        <v>19</v>
      </c>
      <c r="N406" s="183" t="s">
        <v>41</v>
      </c>
      <c r="O406" s="82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6" t="s">
        <v>80</v>
      </c>
      <c r="AT406" s="186" t="s">
        <v>111</v>
      </c>
      <c r="AU406" s="186" t="s">
        <v>70</v>
      </c>
      <c r="AY406" s="15" t="s">
        <v>115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5" t="s">
        <v>78</v>
      </c>
      <c r="BK406" s="187">
        <f>ROUND(I406*H406,2)</f>
        <v>0</v>
      </c>
      <c r="BL406" s="15" t="s">
        <v>78</v>
      </c>
      <c r="BM406" s="186" t="s">
        <v>769</v>
      </c>
    </row>
    <row r="407" s="2" customFormat="1">
      <c r="A407" s="36"/>
      <c r="B407" s="37"/>
      <c r="C407" s="38"/>
      <c r="D407" s="188" t="s">
        <v>117</v>
      </c>
      <c r="E407" s="38"/>
      <c r="F407" s="189" t="s">
        <v>768</v>
      </c>
      <c r="G407" s="38"/>
      <c r="H407" s="38"/>
      <c r="I407" s="190"/>
      <c r="J407" s="38"/>
      <c r="K407" s="38"/>
      <c r="L407" s="42"/>
      <c r="M407" s="191"/>
      <c r="N407" s="192"/>
      <c r="O407" s="82"/>
      <c r="P407" s="82"/>
      <c r="Q407" s="82"/>
      <c r="R407" s="82"/>
      <c r="S407" s="82"/>
      <c r="T407" s="83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117</v>
      </c>
      <c r="AU407" s="15" t="s">
        <v>70</v>
      </c>
    </row>
    <row r="408" s="2" customFormat="1" ht="21.75" customHeight="1">
      <c r="A408" s="36"/>
      <c r="B408" s="37"/>
      <c r="C408" s="174" t="s">
        <v>770</v>
      </c>
      <c r="D408" s="174" t="s">
        <v>111</v>
      </c>
      <c r="E408" s="175" t="s">
        <v>771</v>
      </c>
      <c r="F408" s="176" t="s">
        <v>772</v>
      </c>
      <c r="G408" s="177" t="s">
        <v>212</v>
      </c>
      <c r="H408" s="178">
        <v>100</v>
      </c>
      <c r="I408" s="179"/>
      <c r="J408" s="180">
        <f>ROUND(I408*H408,2)</f>
        <v>0</v>
      </c>
      <c r="K408" s="176" t="s">
        <v>19</v>
      </c>
      <c r="L408" s="181"/>
      <c r="M408" s="182" t="s">
        <v>19</v>
      </c>
      <c r="N408" s="183" t="s">
        <v>41</v>
      </c>
      <c r="O408" s="82"/>
      <c r="P408" s="184">
        <f>O408*H408</f>
        <v>0</v>
      </c>
      <c r="Q408" s="184">
        <v>0</v>
      </c>
      <c r="R408" s="184">
        <f>Q408*H408</f>
        <v>0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80</v>
      </c>
      <c r="AT408" s="186" t="s">
        <v>111</v>
      </c>
      <c r="AU408" s="186" t="s">
        <v>70</v>
      </c>
      <c r="AY408" s="15" t="s">
        <v>115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5" t="s">
        <v>78</v>
      </c>
      <c r="BK408" s="187">
        <f>ROUND(I408*H408,2)</f>
        <v>0</v>
      </c>
      <c r="BL408" s="15" t="s">
        <v>78</v>
      </c>
      <c r="BM408" s="186" t="s">
        <v>773</v>
      </c>
    </row>
    <row r="409" s="2" customFormat="1">
      <c r="A409" s="36"/>
      <c r="B409" s="37"/>
      <c r="C409" s="38"/>
      <c r="D409" s="188" t="s">
        <v>117</v>
      </c>
      <c r="E409" s="38"/>
      <c r="F409" s="189" t="s">
        <v>772</v>
      </c>
      <c r="G409" s="38"/>
      <c r="H409" s="38"/>
      <c r="I409" s="190"/>
      <c r="J409" s="38"/>
      <c r="K409" s="38"/>
      <c r="L409" s="42"/>
      <c r="M409" s="191"/>
      <c r="N409" s="192"/>
      <c r="O409" s="82"/>
      <c r="P409" s="82"/>
      <c r="Q409" s="82"/>
      <c r="R409" s="82"/>
      <c r="S409" s="82"/>
      <c r="T409" s="8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117</v>
      </c>
      <c r="AU409" s="15" t="s">
        <v>70</v>
      </c>
    </row>
    <row r="410" s="2" customFormat="1" ht="16.5" customHeight="1">
      <c r="A410" s="36"/>
      <c r="B410" s="37"/>
      <c r="C410" s="174" t="s">
        <v>774</v>
      </c>
      <c r="D410" s="174" t="s">
        <v>111</v>
      </c>
      <c r="E410" s="175" t="s">
        <v>775</v>
      </c>
      <c r="F410" s="176" t="s">
        <v>776</v>
      </c>
      <c r="G410" s="177" t="s">
        <v>212</v>
      </c>
      <c r="H410" s="178">
        <v>1500</v>
      </c>
      <c r="I410" s="179"/>
      <c r="J410" s="180">
        <f>ROUND(I410*H410,2)</f>
        <v>0</v>
      </c>
      <c r="K410" s="176" t="s">
        <v>19</v>
      </c>
      <c r="L410" s="181"/>
      <c r="M410" s="182" t="s">
        <v>19</v>
      </c>
      <c r="N410" s="183" t="s">
        <v>41</v>
      </c>
      <c r="O410" s="82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80</v>
      </c>
      <c r="AT410" s="186" t="s">
        <v>111</v>
      </c>
      <c r="AU410" s="186" t="s">
        <v>70</v>
      </c>
      <c r="AY410" s="15" t="s">
        <v>115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5" t="s">
        <v>78</v>
      </c>
      <c r="BK410" s="187">
        <f>ROUND(I410*H410,2)</f>
        <v>0</v>
      </c>
      <c r="BL410" s="15" t="s">
        <v>78</v>
      </c>
      <c r="BM410" s="186" t="s">
        <v>777</v>
      </c>
    </row>
    <row r="411" s="2" customFormat="1">
      <c r="A411" s="36"/>
      <c r="B411" s="37"/>
      <c r="C411" s="38"/>
      <c r="D411" s="188" t="s">
        <v>117</v>
      </c>
      <c r="E411" s="38"/>
      <c r="F411" s="189" t="s">
        <v>776</v>
      </c>
      <c r="G411" s="38"/>
      <c r="H411" s="38"/>
      <c r="I411" s="190"/>
      <c r="J411" s="38"/>
      <c r="K411" s="38"/>
      <c r="L411" s="42"/>
      <c r="M411" s="191"/>
      <c r="N411" s="192"/>
      <c r="O411" s="82"/>
      <c r="P411" s="82"/>
      <c r="Q411" s="82"/>
      <c r="R411" s="82"/>
      <c r="S411" s="82"/>
      <c r="T411" s="83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117</v>
      </c>
      <c r="AU411" s="15" t="s">
        <v>70</v>
      </c>
    </row>
    <row r="412" s="2" customFormat="1" ht="21.75" customHeight="1">
      <c r="A412" s="36"/>
      <c r="B412" s="37"/>
      <c r="C412" s="174" t="s">
        <v>778</v>
      </c>
      <c r="D412" s="174" t="s">
        <v>111</v>
      </c>
      <c r="E412" s="175" t="s">
        <v>779</v>
      </c>
      <c r="F412" s="176" t="s">
        <v>780</v>
      </c>
      <c r="G412" s="177" t="s">
        <v>114</v>
      </c>
      <c r="H412" s="178">
        <v>5</v>
      </c>
      <c r="I412" s="179"/>
      <c r="J412" s="180">
        <f>ROUND(I412*H412,2)</f>
        <v>0</v>
      </c>
      <c r="K412" s="176" t="s">
        <v>19</v>
      </c>
      <c r="L412" s="181"/>
      <c r="M412" s="182" t="s">
        <v>19</v>
      </c>
      <c r="N412" s="183" t="s">
        <v>41</v>
      </c>
      <c r="O412" s="82"/>
      <c r="P412" s="184">
        <f>O412*H412</f>
        <v>0</v>
      </c>
      <c r="Q412" s="184">
        <v>0</v>
      </c>
      <c r="R412" s="184">
        <f>Q412*H412</f>
        <v>0</v>
      </c>
      <c r="S412" s="184">
        <v>0</v>
      </c>
      <c r="T412" s="185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6" t="s">
        <v>80</v>
      </c>
      <c r="AT412" s="186" t="s">
        <v>111</v>
      </c>
      <c r="AU412" s="186" t="s">
        <v>70</v>
      </c>
      <c r="AY412" s="15" t="s">
        <v>115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5" t="s">
        <v>78</v>
      </c>
      <c r="BK412" s="187">
        <f>ROUND(I412*H412,2)</f>
        <v>0</v>
      </c>
      <c r="BL412" s="15" t="s">
        <v>78</v>
      </c>
      <c r="BM412" s="186" t="s">
        <v>781</v>
      </c>
    </row>
    <row r="413" s="2" customFormat="1">
      <c r="A413" s="36"/>
      <c r="B413" s="37"/>
      <c r="C413" s="38"/>
      <c r="D413" s="188" t="s">
        <v>117</v>
      </c>
      <c r="E413" s="38"/>
      <c r="F413" s="189" t="s">
        <v>780</v>
      </c>
      <c r="G413" s="38"/>
      <c r="H413" s="38"/>
      <c r="I413" s="190"/>
      <c r="J413" s="38"/>
      <c r="K413" s="38"/>
      <c r="L413" s="42"/>
      <c r="M413" s="191"/>
      <c r="N413" s="192"/>
      <c r="O413" s="82"/>
      <c r="P413" s="82"/>
      <c r="Q413" s="82"/>
      <c r="R413" s="82"/>
      <c r="S413" s="82"/>
      <c r="T413" s="83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117</v>
      </c>
      <c r="AU413" s="15" t="s">
        <v>70</v>
      </c>
    </row>
    <row r="414" s="2" customFormat="1" ht="16.5" customHeight="1">
      <c r="A414" s="36"/>
      <c r="B414" s="37"/>
      <c r="C414" s="174" t="s">
        <v>782</v>
      </c>
      <c r="D414" s="174" t="s">
        <v>111</v>
      </c>
      <c r="E414" s="175" t="s">
        <v>783</v>
      </c>
      <c r="F414" s="176" t="s">
        <v>784</v>
      </c>
      <c r="G414" s="177" t="s">
        <v>114</v>
      </c>
      <c r="H414" s="178">
        <v>4</v>
      </c>
      <c r="I414" s="179"/>
      <c r="J414" s="180">
        <f>ROUND(I414*H414,2)</f>
        <v>0</v>
      </c>
      <c r="K414" s="176" t="s">
        <v>19</v>
      </c>
      <c r="L414" s="181"/>
      <c r="M414" s="182" t="s">
        <v>19</v>
      </c>
      <c r="N414" s="183" t="s">
        <v>41</v>
      </c>
      <c r="O414" s="82"/>
      <c r="P414" s="184">
        <f>O414*H414</f>
        <v>0</v>
      </c>
      <c r="Q414" s="184">
        <v>0</v>
      </c>
      <c r="R414" s="184">
        <f>Q414*H414</f>
        <v>0</v>
      </c>
      <c r="S414" s="184">
        <v>0</v>
      </c>
      <c r="T414" s="18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6" t="s">
        <v>80</v>
      </c>
      <c r="AT414" s="186" t="s">
        <v>111</v>
      </c>
      <c r="AU414" s="186" t="s">
        <v>70</v>
      </c>
      <c r="AY414" s="15" t="s">
        <v>115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5" t="s">
        <v>78</v>
      </c>
      <c r="BK414" s="187">
        <f>ROUND(I414*H414,2)</f>
        <v>0</v>
      </c>
      <c r="BL414" s="15" t="s">
        <v>78</v>
      </c>
      <c r="BM414" s="186" t="s">
        <v>785</v>
      </c>
    </row>
    <row r="415" s="2" customFormat="1">
      <c r="A415" s="36"/>
      <c r="B415" s="37"/>
      <c r="C415" s="38"/>
      <c r="D415" s="188" t="s">
        <v>117</v>
      </c>
      <c r="E415" s="38"/>
      <c r="F415" s="189" t="s">
        <v>784</v>
      </c>
      <c r="G415" s="38"/>
      <c r="H415" s="38"/>
      <c r="I415" s="190"/>
      <c r="J415" s="38"/>
      <c r="K415" s="38"/>
      <c r="L415" s="42"/>
      <c r="M415" s="191"/>
      <c r="N415" s="192"/>
      <c r="O415" s="82"/>
      <c r="P415" s="82"/>
      <c r="Q415" s="82"/>
      <c r="R415" s="82"/>
      <c r="S415" s="82"/>
      <c r="T415" s="83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117</v>
      </c>
      <c r="AU415" s="15" t="s">
        <v>70</v>
      </c>
    </row>
    <row r="416" s="2" customFormat="1" ht="16.5" customHeight="1">
      <c r="A416" s="36"/>
      <c r="B416" s="37"/>
      <c r="C416" s="174" t="s">
        <v>786</v>
      </c>
      <c r="D416" s="174" t="s">
        <v>111</v>
      </c>
      <c r="E416" s="175" t="s">
        <v>787</v>
      </c>
      <c r="F416" s="176" t="s">
        <v>788</v>
      </c>
      <c r="G416" s="177" t="s">
        <v>114</v>
      </c>
      <c r="H416" s="178">
        <v>4</v>
      </c>
      <c r="I416" s="179"/>
      <c r="J416" s="180">
        <f>ROUND(I416*H416,2)</f>
        <v>0</v>
      </c>
      <c r="K416" s="176" t="s">
        <v>19</v>
      </c>
      <c r="L416" s="181"/>
      <c r="M416" s="182" t="s">
        <v>19</v>
      </c>
      <c r="N416" s="183" t="s">
        <v>41</v>
      </c>
      <c r="O416" s="82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6" t="s">
        <v>80</v>
      </c>
      <c r="AT416" s="186" t="s">
        <v>111</v>
      </c>
      <c r="AU416" s="186" t="s">
        <v>70</v>
      </c>
      <c r="AY416" s="15" t="s">
        <v>115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5" t="s">
        <v>78</v>
      </c>
      <c r="BK416" s="187">
        <f>ROUND(I416*H416,2)</f>
        <v>0</v>
      </c>
      <c r="BL416" s="15" t="s">
        <v>78</v>
      </c>
      <c r="BM416" s="186" t="s">
        <v>789</v>
      </c>
    </row>
    <row r="417" s="2" customFormat="1">
      <c r="A417" s="36"/>
      <c r="B417" s="37"/>
      <c r="C417" s="38"/>
      <c r="D417" s="188" t="s">
        <v>117</v>
      </c>
      <c r="E417" s="38"/>
      <c r="F417" s="189" t="s">
        <v>788</v>
      </c>
      <c r="G417" s="38"/>
      <c r="H417" s="38"/>
      <c r="I417" s="190"/>
      <c r="J417" s="38"/>
      <c r="K417" s="38"/>
      <c r="L417" s="42"/>
      <c r="M417" s="191"/>
      <c r="N417" s="192"/>
      <c r="O417" s="82"/>
      <c r="P417" s="82"/>
      <c r="Q417" s="82"/>
      <c r="R417" s="82"/>
      <c r="S417" s="82"/>
      <c r="T417" s="83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117</v>
      </c>
      <c r="AU417" s="15" t="s">
        <v>70</v>
      </c>
    </row>
    <row r="418" s="2" customFormat="1" ht="16.5" customHeight="1">
      <c r="A418" s="36"/>
      <c r="B418" s="37"/>
      <c r="C418" s="174" t="s">
        <v>790</v>
      </c>
      <c r="D418" s="174" t="s">
        <v>111</v>
      </c>
      <c r="E418" s="175" t="s">
        <v>791</v>
      </c>
      <c r="F418" s="176" t="s">
        <v>792</v>
      </c>
      <c r="G418" s="177" t="s">
        <v>114</v>
      </c>
      <c r="H418" s="178">
        <v>10</v>
      </c>
      <c r="I418" s="179"/>
      <c r="J418" s="180">
        <f>ROUND(I418*H418,2)</f>
        <v>0</v>
      </c>
      <c r="K418" s="176" t="s">
        <v>19</v>
      </c>
      <c r="L418" s="181"/>
      <c r="M418" s="182" t="s">
        <v>19</v>
      </c>
      <c r="N418" s="183" t="s">
        <v>41</v>
      </c>
      <c r="O418" s="82"/>
      <c r="P418" s="184">
        <f>O418*H418</f>
        <v>0</v>
      </c>
      <c r="Q418" s="184">
        <v>0</v>
      </c>
      <c r="R418" s="184">
        <f>Q418*H418</f>
        <v>0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80</v>
      </c>
      <c r="AT418" s="186" t="s">
        <v>111</v>
      </c>
      <c r="AU418" s="186" t="s">
        <v>70</v>
      </c>
      <c r="AY418" s="15" t="s">
        <v>115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5" t="s">
        <v>78</v>
      </c>
      <c r="BK418" s="187">
        <f>ROUND(I418*H418,2)</f>
        <v>0</v>
      </c>
      <c r="BL418" s="15" t="s">
        <v>78</v>
      </c>
      <c r="BM418" s="186" t="s">
        <v>793</v>
      </c>
    </row>
    <row r="419" s="2" customFormat="1">
      <c r="A419" s="36"/>
      <c r="B419" s="37"/>
      <c r="C419" s="38"/>
      <c r="D419" s="188" t="s">
        <v>117</v>
      </c>
      <c r="E419" s="38"/>
      <c r="F419" s="189" t="s">
        <v>792</v>
      </c>
      <c r="G419" s="38"/>
      <c r="H419" s="38"/>
      <c r="I419" s="190"/>
      <c r="J419" s="38"/>
      <c r="K419" s="38"/>
      <c r="L419" s="42"/>
      <c r="M419" s="191"/>
      <c r="N419" s="192"/>
      <c r="O419" s="82"/>
      <c r="P419" s="82"/>
      <c r="Q419" s="82"/>
      <c r="R419" s="82"/>
      <c r="S419" s="82"/>
      <c r="T419" s="83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117</v>
      </c>
      <c r="AU419" s="15" t="s">
        <v>70</v>
      </c>
    </row>
    <row r="420" s="2" customFormat="1" ht="16.5" customHeight="1">
      <c r="A420" s="36"/>
      <c r="B420" s="37"/>
      <c r="C420" s="174" t="s">
        <v>794</v>
      </c>
      <c r="D420" s="174" t="s">
        <v>111</v>
      </c>
      <c r="E420" s="175" t="s">
        <v>795</v>
      </c>
      <c r="F420" s="176" t="s">
        <v>796</v>
      </c>
      <c r="G420" s="177" t="s">
        <v>114</v>
      </c>
      <c r="H420" s="178">
        <v>5</v>
      </c>
      <c r="I420" s="179"/>
      <c r="J420" s="180">
        <f>ROUND(I420*H420,2)</f>
        <v>0</v>
      </c>
      <c r="K420" s="176" t="s">
        <v>19</v>
      </c>
      <c r="L420" s="181"/>
      <c r="M420" s="182" t="s">
        <v>19</v>
      </c>
      <c r="N420" s="183" t="s">
        <v>41</v>
      </c>
      <c r="O420" s="82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6" t="s">
        <v>80</v>
      </c>
      <c r="AT420" s="186" t="s">
        <v>111</v>
      </c>
      <c r="AU420" s="186" t="s">
        <v>70</v>
      </c>
      <c r="AY420" s="15" t="s">
        <v>115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5" t="s">
        <v>78</v>
      </c>
      <c r="BK420" s="187">
        <f>ROUND(I420*H420,2)</f>
        <v>0</v>
      </c>
      <c r="BL420" s="15" t="s">
        <v>78</v>
      </c>
      <c r="BM420" s="186" t="s">
        <v>797</v>
      </c>
    </row>
    <row r="421" s="2" customFormat="1">
      <c r="A421" s="36"/>
      <c r="B421" s="37"/>
      <c r="C421" s="38"/>
      <c r="D421" s="188" t="s">
        <v>117</v>
      </c>
      <c r="E421" s="38"/>
      <c r="F421" s="189" t="s">
        <v>796</v>
      </c>
      <c r="G421" s="38"/>
      <c r="H421" s="38"/>
      <c r="I421" s="190"/>
      <c r="J421" s="38"/>
      <c r="K421" s="38"/>
      <c r="L421" s="42"/>
      <c r="M421" s="191"/>
      <c r="N421" s="192"/>
      <c r="O421" s="82"/>
      <c r="P421" s="82"/>
      <c r="Q421" s="82"/>
      <c r="R421" s="82"/>
      <c r="S421" s="82"/>
      <c r="T421" s="83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5" t="s">
        <v>117</v>
      </c>
      <c r="AU421" s="15" t="s">
        <v>70</v>
      </c>
    </row>
    <row r="422" s="2" customFormat="1" ht="16.5" customHeight="1">
      <c r="A422" s="36"/>
      <c r="B422" s="37"/>
      <c r="C422" s="174" t="s">
        <v>798</v>
      </c>
      <c r="D422" s="174" t="s">
        <v>111</v>
      </c>
      <c r="E422" s="175" t="s">
        <v>799</v>
      </c>
      <c r="F422" s="176" t="s">
        <v>800</v>
      </c>
      <c r="G422" s="177" t="s">
        <v>114</v>
      </c>
      <c r="H422" s="178">
        <v>5</v>
      </c>
      <c r="I422" s="179"/>
      <c r="J422" s="180">
        <f>ROUND(I422*H422,2)</f>
        <v>0</v>
      </c>
      <c r="K422" s="176" t="s">
        <v>19</v>
      </c>
      <c r="L422" s="181"/>
      <c r="M422" s="182" t="s">
        <v>19</v>
      </c>
      <c r="N422" s="183" t="s">
        <v>41</v>
      </c>
      <c r="O422" s="82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6" t="s">
        <v>80</v>
      </c>
      <c r="AT422" s="186" t="s">
        <v>111</v>
      </c>
      <c r="AU422" s="186" t="s">
        <v>70</v>
      </c>
      <c r="AY422" s="15" t="s">
        <v>115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5" t="s">
        <v>78</v>
      </c>
      <c r="BK422" s="187">
        <f>ROUND(I422*H422,2)</f>
        <v>0</v>
      </c>
      <c r="BL422" s="15" t="s">
        <v>78</v>
      </c>
      <c r="BM422" s="186" t="s">
        <v>801</v>
      </c>
    </row>
    <row r="423" s="2" customFormat="1">
      <c r="A423" s="36"/>
      <c r="B423" s="37"/>
      <c r="C423" s="38"/>
      <c r="D423" s="188" t="s">
        <v>117</v>
      </c>
      <c r="E423" s="38"/>
      <c r="F423" s="189" t="s">
        <v>800</v>
      </c>
      <c r="G423" s="38"/>
      <c r="H423" s="38"/>
      <c r="I423" s="190"/>
      <c r="J423" s="38"/>
      <c r="K423" s="38"/>
      <c r="L423" s="42"/>
      <c r="M423" s="191"/>
      <c r="N423" s="192"/>
      <c r="O423" s="82"/>
      <c r="P423" s="82"/>
      <c r="Q423" s="82"/>
      <c r="R423" s="82"/>
      <c r="S423" s="82"/>
      <c r="T423" s="83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117</v>
      </c>
      <c r="AU423" s="15" t="s">
        <v>70</v>
      </c>
    </row>
    <row r="424" s="2" customFormat="1" ht="21.75" customHeight="1">
      <c r="A424" s="36"/>
      <c r="B424" s="37"/>
      <c r="C424" s="174" t="s">
        <v>802</v>
      </c>
      <c r="D424" s="174" t="s">
        <v>111</v>
      </c>
      <c r="E424" s="175" t="s">
        <v>803</v>
      </c>
      <c r="F424" s="176" t="s">
        <v>804</v>
      </c>
      <c r="G424" s="177" t="s">
        <v>114</v>
      </c>
      <c r="H424" s="178">
        <v>10</v>
      </c>
      <c r="I424" s="179"/>
      <c r="J424" s="180">
        <f>ROUND(I424*H424,2)</f>
        <v>0</v>
      </c>
      <c r="K424" s="176" t="s">
        <v>19</v>
      </c>
      <c r="L424" s="181"/>
      <c r="M424" s="182" t="s">
        <v>19</v>
      </c>
      <c r="N424" s="183" t="s">
        <v>41</v>
      </c>
      <c r="O424" s="8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80</v>
      </c>
      <c r="AT424" s="186" t="s">
        <v>111</v>
      </c>
      <c r="AU424" s="186" t="s">
        <v>70</v>
      </c>
      <c r="AY424" s="15" t="s">
        <v>115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5" t="s">
        <v>78</v>
      </c>
      <c r="BK424" s="187">
        <f>ROUND(I424*H424,2)</f>
        <v>0</v>
      </c>
      <c r="BL424" s="15" t="s">
        <v>78</v>
      </c>
      <c r="BM424" s="186" t="s">
        <v>805</v>
      </c>
    </row>
    <row r="425" s="2" customFormat="1">
      <c r="A425" s="36"/>
      <c r="B425" s="37"/>
      <c r="C425" s="38"/>
      <c r="D425" s="188" t="s">
        <v>117</v>
      </c>
      <c r="E425" s="38"/>
      <c r="F425" s="189" t="s">
        <v>804</v>
      </c>
      <c r="G425" s="38"/>
      <c r="H425" s="38"/>
      <c r="I425" s="190"/>
      <c r="J425" s="38"/>
      <c r="K425" s="38"/>
      <c r="L425" s="42"/>
      <c r="M425" s="191"/>
      <c r="N425" s="192"/>
      <c r="O425" s="82"/>
      <c r="P425" s="82"/>
      <c r="Q425" s="82"/>
      <c r="R425" s="82"/>
      <c r="S425" s="82"/>
      <c r="T425" s="83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117</v>
      </c>
      <c r="AU425" s="15" t="s">
        <v>70</v>
      </c>
    </row>
    <row r="426" s="2" customFormat="1" ht="16.5" customHeight="1">
      <c r="A426" s="36"/>
      <c r="B426" s="37"/>
      <c r="C426" s="174" t="s">
        <v>806</v>
      </c>
      <c r="D426" s="174" t="s">
        <v>111</v>
      </c>
      <c r="E426" s="175" t="s">
        <v>807</v>
      </c>
      <c r="F426" s="176" t="s">
        <v>808</v>
      </c>
      <c r="G426" s="177" t="s">
        <v>114</v>
      </c>
      <c r="H426" s="178">
        <v>5</v>
      </c>
      <c r="I426" s="179"/>
      <c r="J426" s="180">
        <f>ROUND(I426*H426,2)</f>
        <v>0</v>
      </c>
      <c r="K426" s="176" t="s">
        <v>19</v>
      </c>
      <c r="L426" s="181"/>
      <c r="M426" s="182" t="s">
        <v>19</v>
      </c>
      <c r="N426" s="183" t="s">
        <v>41</v>
      </c>
      <c r="O426" s="82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6" t="s">
        <v>80</v>
      </c>
      <c r="AT426" s="186" t="s">
        <v>111</v>
      </c>
      <c r="AU426" s="186" t="s">
        <v>70</v>
      </c>
      <c r="AY426" s="15" t="s">
        <v>115</v>
      </c>
      <c r="BE426" s="187">
        <f>IF(N426="základní",J426,0)</f>
        <v>0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5" t="s">
        <v>78</v>
      </c>
      <c r="BK426" s="187">
        <f>ROUND(I426*H426,2)</f>
        <v>0</v>
      </c>
      <c r="BL426" s="15" t="s">
        <v>78</v>
      </c>
      <c r="BM426" s="186" t="s">
        <v>809</v>
      </c>
    </row>
    <row r="427" s="2" customFormat="1">
      <c r="A427" s="36"/>
      <c r="B427" s="37"/>
      <c r="C427" s="38"/>
      <c r="D427" s="188" t="s">
        <v>117</v>
      </c>
      <c r="E427" s="38"/>
      <c r="F427" s="189" t="s">
        <v>808</v>
      </c>
      <c r="G427" s="38"/>
      <c r="H427" s="38"/>
      <c r="I427" s="190"/>
      <c r="J427" s="38"/>
      <c r="K427" s="38"/>
      <c r="L427" s="42"/>
      <c r="M427" s="191"/>
      <c r="N427" s="192"/>
      <c r="O427" s="82"/>
      <c r="P427" s="82"/>
      <c r="Q427" s="82"/>
      <c r="R427" s="82"/>
      <c r="S427" s="82"/>
      <c r="T427" s="83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5" t="s">
        <v>117</v>
      </c>
      <c r="AU427" s="15" t="s">
        <v>70</v>
      </c>
    </row>
    <row r="428" s="2" customFormat="1" ht="16.5" customHeight="1">
      <c r="A428" s="36"/>
      <c r="B428" s="37"/>
      <c r="C428" s="174" t="s">
        <v>810</v>
      </c>
      <c r="D428" s="174" t="s">
        <v>111</v>
      </c>
      <c r="E428" s="175" t="s">
        <v>811</v>
      </c>
      <c r="F428" s="176" t="s">
        <v>812</v>
      </c>
      <c r="G428" s="177" t="s">
        <v>114</v>
      </c>
      <c r="H428" s="178">
        <v>5</v>
      </c>
      <c r="I428" s="179"/>
      <c r="J428" s="180">
        <f>ROUND(I428*H428,2)</f>
        <v>0</v>
      </c>
      <c r="K428" s="176" t="s">
        <v>19</v>
      </c>
      <c r="L428" s="181"/>
      <c r="M428" s="182" t="s">
        <v>19</v>
      </c>
      <c r="N428" s="183" t="s">
        <v>41</v>
      </c>
      <c r="O428" s="82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6" t="s">
        <v>80</v>
      </c>
      <c r="AT428" s="186" t="s">
        <v>111</v>
      </c>
      <c r="AU428" s="186" t="s">
        <v>70</v>
      </c>
      <c r="AY428" s="15" t="s">
        <v>115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5" t="s">
        <v>78</v>
      </c>
      <c r="BK428" s="187">
        <f>ROUND(I428*H428,2)</f>
        <v>0</v>
      </c>
      <c r="BL428" s="15" t="s">
        <v>78</v>
      </c>
      <c r="BM428" s="186" t="s">
        <v>813</v>
      </c>
    </row>
    <row r="429" s="2" customFormat="1">
      <c r="A429" s="36"/>
      <c r="B429" s="37"/>
      <c r="C429" s="38"/>
      <c r="D429" s="188" t="s">
        <v>117</v>
      </c>
      <c r="E429" s="38"/>
      <c r="F429" s="189" t="s">
        <v>812</v>
      </c>
      <c r="G429" s="38"/>
      <c r="H429" s="38"/>
      <c r="I429" s="190"/>
      <c r="J429" s="38"/>
      <c r="K429" s="38"/>
      <c r="L429" s="42"/>
      <c r="M429" s="191"/>
      <c r="N429" s="192"/>
      <c r="O429" s="82"/>
      <c r="P429" s="82"/>
      <c r="Q429" s="82"/>
      <c r="R429" s="82"/>
      <c r="S429" s="82"/>
      <c r="T429" s="83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5" t="s">
        <v>117</v>
      </c>
      <c r="AU429" s="15" t="s">
        <v>70</v>
      </c>
    </row>
    <row r="430" s="2" customFormat="1" ht="16.5" customHeight="1">
      <c r="A430" s="36"/>
      <c r="B430" s="37"/>
      <c r="C430" s="174" t="s">
        <v>814</v>
      </c>
      <c r="D430" s="174" t="s">
        <v>111</v>
      </c>
      <c r="E430" s="175" t="s">
        <v>815</v>
      </c>
      <c r="F430" s="176" t="s">
        <v>816</v>
      </c>
      <c r="G430" s="177" t="s">
        <v>114</v>
      </c>
      <c r="H430" s="178">
        <v>2</v>
      </c>
      <c r="I430" s="179"/>
      <c r="J430" s="180">
        <f>ROUND(I430*H430,2)</f>
        <v>0</v>
      </c>
      <c r="K430" s="176" t="s">
        <v>19</v>
      </c>
      <c r="L430" s="181"/>
      <c r="M430" s="182" t="s">
        <v>19</v>
      </c>
      <c r="N430" s="183" t="s">
        <v>41</v>
      </c>
      <c r="O430" s="82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80</v>
      </c>
      <c r="AT430" s="186" t="s">
        <v>111</v>
      </c>
      <c r="AU430" s="186" t="s">
        <v>70</v>
      </c>
      <c r="AY430" s="15" t="s">
        <v>115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5" t="s">
        <v>78</v>
      </c>
      <c r="BK430" s="187">
        <f>ROUND(I430*H430,2)</f>
        <v>0</v>
      </c>
      <c r="BL430" s="15" t="s">
        <v>78</v>
      </c>
      <c r="BM430" s="186" t="s">
        <v>817</v>
      </c>
    </row>
    <row r="431" s="2" customFormat="1">
      <c r="A431" s="36"/>
      <c r="B431" s="37"/>
      <c r="C431" s="38"/>
      <c r="D431" s="188" t="s">
        <v>117</v>
      </c>
      <c r="E431" s="38"/>
      <c r="F431" s="189" t="s">
        <v>816</v>
      </c>
      <c r="G431" s="38"/>
      <c r="H431" s="38"/>
      <c r="I431" s="190"/>
      <c r="J431" s="38"/>
      <c r="K431" s="38"/>
      <c r="L431" s="42"/>
      <c r="M431" s="191"/>
      <c r="N431" s="192"/>
      <c r="O431" s="82"/>
      <c r="P431" s="82"/>
      <c r="Q431" s="82"/>
      <c r="R431" s="82"/>
      <c r="S431" s="82"/>
      <c r="T431" s="83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5" t="s">
        <v>117</v>
      </c>
      <c r="AU431" s="15" t="s">
        <v>70</v>
      </c>
    </row>
    <row r="432" s="2" customFormat="1" ht="16.5" customHeight="1">
      <c r="A432" s="36"/>
      <c r="B432" s="37"/>
      <c r="C432" s="174" t="s">
        <v>818</v>
      </c>
      <c r="D432" s="174" t="s">
        <v>111</v>
      </c>
      <c r="E432" s="175" t="s">
        <v>819</v>
      </c>
      <c r="F432" s="176" t="s">
        <v>820</v>
      </c>
      <c r="G432" s="177" t="s">
        <v>114</v>
      </c>
      <c r="H432" s="178">
        <v>2</v>
      </c>
      <c r="I432" s="179"/>
      <c r="J432" s="180">
        <f>ROUND(I432*H432,2)</f>
        <v>0</v>
      </c>
      <c r="K432" s="176" t="s">
        <v>19</v>
      </c>
      <c r="L432" s="181"/>
      <c r="M432" s="182" t="s">
        <v>19</v>
      </c>
      <c r="N432" s="183" t="s">
        <v>41</v>
      </c>
      <c r="O432" s="82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6" t="s">
        <v>80</v>
      </c>
      <c r="AT432" s="186" t="s">
        <v>111</v>
      </c>
      <c r="AU432" s="186" t="s">
        <v>70</v>
      </c>
      <c r="AY432" s="15" t="s">
        <v>115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5" t="s">
        <v>78</v>
      </c>
      <c r="BK432" s="187">
        <f>ROUND(I432*H432,2)</f>
        <v>0</v>
      </c>
      <c r="BL432" s="15" t="s">
        <v>78</v>
      </c>
      <c r="BM432" s="186" t="s">
        <v>821</v>
      </c>
    </row>
    <row r="433" s="2" customFormat="1">
      <c r="A433" s="36"/>
      <c r="B433" s="37"/>
      <c r="C433" s="38"/>
      <c r="D433" s="188" t="s">
        <v>117</v>
      </c>
      <c r="E433" s="38"/>
      <c r="F433" s="189" t="s">
        <v>820</v>
      </c>
      <c r="G433" s="38"/>
      <c r="H433" s="38"/>
      <c r="I433" s="190"/>
      <c r="J433" s="38"/>
      <c r="K433" s="38"/>
      <c r="L433" s="42"/>
      <c r="M433" s="191"/>
      <c r="N433" s="192"/>
      <c r="O433" s="82"/>
      <c r="P433" s="82"/>
      <c r="Q433" s="82"/>
      <c r="R433" s="82"/>
      <c r="S433" s="82"/>
      <c r="T433" s="83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5" t="s">
        <v>117</v>
      </c>
      <c r="AU433" s="15" t="s">
        <v>70</v>
      </c>
    </row>
    <row r="434" s="2" customFormat="1" ht="16.5" customHeight="1">
      <c r="A434" s="36"/>
      <c r="B434" s="37"/>
      <c r="C434" s="174" t="s">
        <v>822</v>
      </c>
      <c r="D434" s="174" t="s">
        <v>111</v>
      </c>
      <c r="E434" s="175" t="s">
        <v>823</v>
      </c>
      <c r="F434" s="176" t="s">
        <v>824</v>
      </c>
      <c r="G434" s="177" t="s">
        <v>114</v>
      </c>
      <c r="H434" s="178">
        <v>2</v>
      </c>
      <c r="I434" s="179"/>
      <c r="J434" s="180">
        <f>ROUND(I434*H434,2)</f>
        <v>0</v>
      </c>
      <c r="K434" s="176" t="s">
        <v>19</v>
      </c>
      <c r="L434" s="181"/>
      <c r="M434" s="182" t="s">
        <v>19</v>
      </c>
      <c r="N434" s="183" t="s">
        <v>41</v>
      </c>
      <c r="O434" s="82"/>
      <c r="P434" s="184">
        <f>O434*H434</f>
        <v>0</v>
      </c>
      <c r="Q434" s="184">
        <v>0</v>
      </c>
      <c r="R434" s="184">
        <f>Q434*H434</f>
        <v>0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80</v>
      </c>
      <c r="AT434" s="186" t="s">
        <v>111</v>
      </c>
      <c r="AU434" s="186" t="s">
        <v>70</v>
      </c>
      <c r="AY434" s="15" t="s">
        <v>115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5" t="s">
        <v>78</v>
      </c>
      <c r="BK434" s="187">
        <f>ROUND(I434*H434,2)</f>
        <v>0</v>
      </c>
      <c r="BL434" s="15" t="s">
        <v>78</v>
      </c>
      <c r="BM434" s="186" t="s">
        <v>825</v>
      </c>
    </row>
    <row r="435" s="2" customFormat="1">
      <c r="A435" s="36"/>
      <c r="B435" s="37"/>
      <c r="C435" s="38"/>
      <c r="D435" s="188" t="s">
        <v>117</v>
      </c>
      <c r="E435" s="38"/>
      <c r="F435" s="189" t="s">
        <v>824</v>
      </c>
      <c r="G435" s="38"/>
      <c r="H435" s="38"/>
      <c r="I435" s="190"/>
      <c r="J435" s="38"/>
      <c r="K435" s="38"/>
      <c r="L435" s="42"/>
      <c r="M435" s="191"/>
      <c r="N435" s="192"/>
      <c r="O435" s="82"/>
      <c r="P435" s="82"/>
      <c r="Q435" s="82"/>
      <c r="R435" s="82"/>
      <c r="S435" s="82"/>
      <c r="T435" s="83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5" t="s">
        <v>117</v>
      </c>
      <c r="AU435" s="15" t="s">
        <v>70</v>
      </c>
    </row>
    <row r="436" s="2" customFormat="1" ht="16.5" customHeight="1">
      <c r="A436" s="36"/>
      <c r="B436" s="37"/>
      <c r="C436" s="174" t="s">
        <v>826</v>
      </c>
      <c r="D436" s="174" t="s">
        <v>111</v>
      </c>
      <c r="E436" s="175" t="s">
        <v>827</v>
      </c>
      <c r="F436" s="176" t="s">
        <v>828</v>
      </c>
      <c r="G436" s="177" t="s">
        <v>114</v>
      </c>
      <c r="H436" s="178">
        <v>1</v>
      </c>
      <c r="I436" s="179"/>
      <c r="J436" s="180">
        <f>ROUND(I436*H436,2)</f>
        <v>0</v>
      </c>
      <c r="K436" s="176" t="s">
        <v>19</v>
      </c>
      <c r="L436" s="181"/>
      <c r="M436" s="182" t="s">
        <v>19</v>
      </c>
      <c r="N436" s="183" t="s">
        <v>41</v>
      </c>
      <c r="O436" s="82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6" t="s">
        <v>80</v>
      </c>
      <c r="AT436" s="186" t="s">
        <v>111</v>
      </c>
      <c r="AU436" s="186" t="s">
        <v>70</v>
      </c>
      <c r="AY436" s="15" t="s">
        <v>115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5" t="s">
        <v>78</v>
      </c>
      <c r="BK436" s="187">
        <f>ROUND(I436*H436,2)</f>
        <v>0</v>
      </c>
      <c r="BL436" s="15" t="s">
        <v>78</v>
      </c>
      <c r="BM436" s="186" t="s">
        <v>829</v>
      </c>
    </row>
    <row r="437" s="2" customFormat="1">
      <c r="A437" s="36"/>
      <c r="B437" s="37"/>
      <c r="C437" s="38"/>
      <c r="D437" s="188" t="s">
        <v>117</v>
      </c>
      <c r="E437" s="38"/>
      <c r="F437" s="189" t="s">
        <v>828</v>
      </c>
      <c r="G437" s="38"/>
      <c r="H437" s="38"/>
      <c r="I437" s="190"/>
      <c r="J437" s="38"/>
      <c r="K437" s="38"/>
      <c r="L437" s="42"/>
      <c r="M437" s="191"/>
      <c r="N437" s="192"/>
      <c r="O437" s="82"/>
      <c r="P437" s="82"/>
      <c r="Q437" s="82"/>
      <c r="R437" s="82"/>
      <c r="S437" s="82"/>
      <c r="T437" s="83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5" t="s">
        <v>117</v>
      </c>
      <c r="AU437" s="15" t="s">
        <v>70</v>
      </c>
    </row>
    <row r="438" s="2" customFormat="1" ht="16.5" customHeight="1">
      <c r="A438" s="36"/>
      <c r="B438" s="37"/>
      <c r="C438" s="174" t="s">
        <v>830</v>
      </c>
      <c r="D438" s="174" t="s">
        <v>111</v>
      </c>
      <c r="E438" s="175" t="s">
        <v>831</v>
      </c>
      <c r="F438" s="176" t="s">
        <v>832</v>
      </c>
      <c r="G438" s="177" t="s">
        <v>114</v>
      </c>
      <c r="H438" s="178">
        <v>1</v>
      </c>
      <c r="I438" s="179"/>
      <c r="J438" s="180">
        <f>ROUND(I438*H438,2)</f>
        <v>0</v>
      </c>
      <c r="K438" s="176" t="s">
        <v>19</v>
      </c>
      <c r="L438" s="181"/>
      <c r="M438" s="182" t="s">
        <v>19</v>
      </c>
      <c r="N438" s="183" t="s">
        <v>41</v>
      </c>
      <c r="O438" s="82"/>
      <c r="P438" s="184">
        <f>O438*H438</f>
        <v>0</v>
      </c>
      <c r="Q438" s="184">
        <v>0</v>
      </c>
      <c r="R438" s="184">
        <f>Q438*H438</f>
        <v>0</v>
      </c>
      <c r="S438" s="184">
        <v>0</v>
      </c>
      <c r="T438" s="185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6" t="s">
        <v>80</v>
      </c>
      <c r="AT438" s="186" t="s">
        <v>111</v>
      </c>
      <c r="AU438" s="186" t="s">
        <v>70</v>
      </c>
      <c r="AY438" s="15" t="s">
        <v>115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5" t="s">
        <v>78</v>
      </c>
      <c r="BK438" s="187">
        <f>ROUND(I438*H438,2)</f>
        <v>0</v>
      </c>
      <c r="BL438" s="15" t="s">
        <v>78</v>
      </c>
      <c r="BM438" s="186" t="s">
        <v>833</v>
      </c>
    </row>
    <row r="439" s="2" customFormat="1">
      <c r="A439" s="36"/>
      <c r="B439" s="37"/>
      <c r="C439" s="38"/>
      <c r="D439" s="188" t="s">
        <v>117</v>
      </c>
      <c r="E439" s="38"/>
      <c r="F439" s="189" t="s">
        <v>832</v>
      </c>
      <c r="G439" s="38"/>
      <c r="H439" s="38"/>
      <c r="I439" s="190"/>
      <c r="J439" s="38"/>
      <c r="K439" s="38"/>
      <c r="L439" s="42"/>
      <c r="M439" s="191"/>
      <c r="N439" s="192"/>
      <c r="O439" s="82"/>
      <c r="P439" s="82"/>
      <c r="Q439" s="82"/>
      <c r="R439" s="82"/>
      <c r="S439" s="82"/>
      <c r="T439" s="83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5" t="s">
        <v>117</v>
      </c>
      <c r="AU439" s="15" t="s">
        <v>70</v>
      </c>
    </row>
    <row r="440" s="2" customFormat="1" ht="16.5" customHeight="1">
      <c r="A440" s="36"/>
      <c r="B440" s="37"/>
      <c r="C440" s="174" t="s">
        <v>834</v>
      </c>
      <c r="D440" s="174" t="s">
        <v>111</v>
      </c>
      <c r="E440" s="175" t="s">
        <v>835</v>
      </c>
      <c r="F440" s="176" t="s">
        <v>836</v>
      </c>
      <c r="G440" s="177" t="s">
        <v>114</v>
      </c>
      <c r="H440" s="178">
        <v>1</v>
      </c>
      <c r="I440" s="179"/>
      <c r="J440" s="180">
        <f>ROUND(I440*H440,2)</f>
        <v>0</v>
      </c>
      <c r="K440" s="176" t="s">
        <v>19</v>
      </c>
      <c r="L440" s="181"/>
      <c r="M440" s="182" t="s">
        <v>19</v>
      </c>
      <c r="N440" s="183" t="s">
        <v>41</v>
      </c>
      <c r="O440" s="82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6" t="s">
        <v>80</v>
      </c>
      <c r="AT440" s="186" t="s">
        <v>111</v>
      </c>
      <c r="AU440" s="186" t="s">
        <v>70</v>
      </c>
      <c r="AY440" s="15" t="s">
        <v>115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5" t="s">
        <v>78</v>
      </c>
      <c r="BK440" s="187">
        <f>ROUND(I440*H440,2)</f>
        <v>0</v>
      </c>
      <c r="BL440" s="15" t="s">
        <v>78</v>
      </c>
      <c r="BM440" s="186" t="s">
        <v>837</v>
      </c>
    </row>
    <row r="441" s="2" customFormat="1">
      <c r="A441" s="36"/>
      <c r="B441" s="37"/>
      <c r="C441" s="38"/>
      <c r="D441" s="188" t="s">
        <v>117</v>
      </c>
      <c r="E441" s="38"/>
      <c r="F441" s="189" t="s">
        <v>836</v>
      </c>
      <c r="G441" s="38"/>
      <c r="H441" s="38"/>
      <c r="I441" s="190"/>
      <c r="J441" s="38"/>
      <c r="K441" s="38"/>
      <c r="L441" s="42"/>
      <c r="M441" s="191"/>
      <c r="N441" s="192"/>
      <c r="O441" s="82"/>
      <c r="P441" s="82"/>
      <c r="Q441" s="82"/>
      <c r="R441" s="82"/>
      <c r="S441" s="82"/>
      <c r="T441" s="83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5" t="s">
        <v>117</v>
      </c>
      <c r="AU441" s="15" t="s">
        <v>70</v>
      </c>
    </row>
    <row r="442" s="2" customFormat="1" ht="16.5" customHeight="1">
      <c r="A442" s="36"/>
      <c r="B442" s="37"/>
      <c r="C442" s="174" t="s">
        <v>838</v>
      </c>
      <c r="D442" s="174" t="s">
        <v>111</v>
      </c>
      <c r="E442" s="175" t="s">
        <v>839</v>
      </c>
      <c r="F442" s="176" t="s">
        <v>840</v>
      </c>
      <c r="G442" s="177" t="s">
        <v>212</v>
      </c>
      <c r="H442" s="178">
        <v>200</v>
      </c>
      <c r="I442" s="179"/>
      <c r="J442" s="180">
        <f>ROUND(I442*H442,2)</f>
        <v>0</v>
      </c>
      <c r="K442" s="176" t="s">
        <v>19</v>
      </c>
      <c r="L442" s="181"/>
      <c r="M442" s="182" t="s">
        <v>19</v>
      </c>
      <c r="N442" s="183" t="s">
        <v>41</v>
      </c>
      <c r="O442" s="82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6" t="s">
        <v>80</v>
      </c>
      <c r="AT442" s="186" t="s">
        <v>111</v>
      </c>
      <c r="AU442" s="186" t="s">
        <v>70</v>
      </c>
      <c r="AY442" s="15" t="s">
        <v>115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5" t="s">
        <v>78</v>
      </c>
      <c r="BK442" s="187">
        <f>ROUND(I442*H442,2)</f>
        <v>0</v>
      </c>
      <c r="BL442" s="15" t="s">
        <v>78</v>
      </c>
      <c r="BM442" s="186" t="s">
        <v>841</v>
      </c>
    </row>
    <row r="443" s="2" customFormat="1">
      <c r="A443" s="36"/>
      <c r="B443" s="37"/>
      <c r="C443" s="38"/>
      <c r="D443" s="188" t="s">
        <v>117</v>
      </c>
      <c r="E443" s="38"/>
      <c r="F443" s="189" t="s">
        <v>840</v>
      </c>
      <c r="G443" s="38"/>
      <c r="H443" s="38"/>
      <c r="I443" s="190"/>
      <c r="J443" s="38"/>
      <c r="K443" s="38"/>
      <c r="L443" s="42"/>
      <c r="M443" s="191"/>
      <c r="N443" s="192"/>
      <c r="O443" s="82"/>
      <c r="P443" s="82"/>
      <c r="Q443" s="82"/>
      <c r="R443" s="82"/>
      <c r="S443" s="82"/>
      <c r="T443" s="83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5" t="s">
        <v>117</v>
      </c>
      <c r="AU443" s="15" t="s">
        <v>70</v>
      </c>
    </row>
    <row r="444" s="2" customFormat="1" ht="21.75" customHeight="1">
      <c r="A444" s="36"/>
      <c r="B444" s="37"/>
      <c r="C444" s="174" t="s">
        <v>842</v>
      </c>
      <c r="D444" s="174" t="s">
        <v>111</v>
      </c>
      <c r="E444" s="175" t="s">
        <v>843</v>
      </c>
      <c r="F444" s="176" t="s">
        <v>844</v>
      </c>
      <c r="G444" s="177" t="s">
        <v>114</v>
      </c>
      <c r="H444" s="178">
        <v>1</v>
      </c>
      <c r="I444" s="179"/>
      <c r="J444" s="180">
        <f>ROUND(I444*H444,2)</f>
        <v>0</v>
      </c>
      <c r="K444" s="176" t="s">
        <v>19</v>
      </c>
      <c r="L444" s="181"/>
      <c r="M444" s="182" t="s">
        <v>19</v>
      </c>
      <c r="N444" s="183" t="s">
        <v>41</v>
      </c>
      <c r="O444" s="82"/>
      <c r="P444" s="184">
        <f>O444*H444</f>
        <v>0</v>
      </c>
      <c r="Q444" s="184">
        <v>0</v>
      </c>
      <c r="R444" s="184">
        <f>Q444*H444</f>
        <v>0</v>
      </c>
      <c r="S444" s="184">
        <v>0</v>
      </c>
      <c r="T444" s="18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6" t="s">
        <v>80</v>
      </c>
      <c r="AT444" s="186" t="s">
        <v>111</v>
      </c>
      <c r="AU444" s="186" t="s">
        <v>70</v>
      </c>
      <c r="AY444" s="15" t="s">
        <v>115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5" t="s">
        <v>78</v>
      </c>
      <c r="BK444" s="187">
        <f>ROUND(I444*H444,2)</f>
        <v>0</v>
      </c>
      <c r="BL444" s="15" t="s">
        <v>78</v>
      </c>
      <c r="BM444" s="186" t="s">
        <v>845</v>
      </c>
    </row>
    <row r="445" s="2" customFormat="1">
      <c r="A445" s="36"/>
      <c r="B445" s="37"/>
      <c r="C445" s="38"/>
      <c r="D445" s="188" t="s">
        <v>117</v>
      </c>
      <c r="E445" s="38"/>
      <c r="F445" s="189" t="s">
        <v>844</v>
      </c>
      <c r="G445" s="38"/>
      <c r="H445" s="38"/>
      <c r="I445" s="190"/>
      <c r="J445" s="38"/>
      <c r="K445" s="38"/>
      <c r="L445" s="42"/>
      <c r="M445" s="191"/>
      <c r="N445" s="192"/>
      <c r="O445" s="82"/>
      <c r="P445" s="82"/>
      <c r="Q445" s="82"/>
      <c r="R445" s="82"/>
      <c r="S445" s="82"/>
      <c r="T445" s="83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5" t="s">
        <v>117</v>
      </c>
      <c r="AU445" s="15" t="s">
        <v>70</v>
      </c>
    </row>
    <row r="446" s="2" customFormat="1" ht="16.5" customHeight="1">
      <c r="A446" s="36"/>
      <c r="B446" s="37"/>
      <c r="C446" s="174" t="s">
        <v>846</v>
      </c>
      <c r="D446" s="174" t="s">
        <v>111</v>
      </c>
      <c r="E446" s="175" t="s">
        <v>847</v>
      </c>
      <c r="F446" s="176" t="s">
        <v>848</v>
      </c>
      <c r="G446" s="177" t="s">
        <v>114</v>
      </c>
      <c r="H446" s="178">
        <v>1</v>
      </c>
      <c r="I446" s="179"/>
      <c r="J446" s="180">
        <f>ROUND(I446*H446,2)</f>
        <v>0</v>
      </c>
      <c r="K446" s="176" t="s">
        <v>19</v>
      </c>
      <c r="L446" s="181"/>
      <c r="M446" s="182" t="s">
        <v>19</v>
      </c>
      <c r="N446" s="183" t="s">
        <v>41</v>
      </c>
      <c r="O446" s="82"/>
      <c r="P446" s="184">
        <f>O446*H446</f>
        <v>0</v>
      </c>
      <c r="Q446" s="184">
        <v>0</v>
      </c>
      <c r="R446" s="184">
        <f>Q446*H446</f>
        <v>0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80</v>
      </c>
      <c r="AT446" s="186" t="s">
        <v>111</v>
      </c>
      <c r="AU446" s="186" t="s">
        <v>70</v>
      </c>
      <c r="AY446" s="15" t="s">
        <v>115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5" t="s">
        <v>78</v>
      </c>
      <c r="BK446" s="187">
        <f>ROUND(I446*H446,2)</f>
        <v>0</v>
      </c>
      <c r="BL446" s="15" t="s">
        <v>78</v>
      </c>
      <c r="BM446" s="186" t="s">
        <v>849</v>
      </c>
    </row>
    <row r="447" s="2" customFormat="1">
      <c r="A447" s="36"/>
      <c r="B447" s="37"/>
      <c r="C447" s="38"/>
      <c r="D447" s="188" t="s">
        <v>117</v>
      </c>
      <c r="E447" s="38"/>
      <c r="F447" s="189" t="s">
        <v>848</v>
      </c>
      <c r="G447" s="38"/>
      <c r="H447" s="38"/>
      <c r="I447" s="190"/>
      <c r="J447" s="38"/>
      <c r="K447" s="38"/>
      <c r="L447" s="42"/>
      <c r="M447" s="191"/>
      <c r="N447" s="192"/>
      <c r="O447" s="82"/>
      <c r="P447" s="82"/>
      <c r="Q447" s="82"/>
      <c r="R447" s="82"/>
      <c r="S447" s="82"/>
      <c r="T447" s="83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117</v>
      </c>
      <c r="AU447" s="15" t="s">
        <v>70</v>
      </c>
    </row>
    <row r="448" s="2" customFormat="1" ht="16.5" customHeight="1">
      <c r="A448" s="36"/>
      <c r="B448" s="37"/>
      <c r="C448" s="174" t="s">
        <v>850</v>
      </c>
      <c r="D448" s="174" t="s">
        <v>111</v>
      </c>
      <c r="E448" s="175" t="s">
        <v>851</v>
      </c>
      <c r="F448" s="176" t="s">
        <v>852</v>
      </c>
      <c r="G448" s="177" t="s">
        <v>114</v>
      </c>
      <c r="H448" s="178">
        <v>10</v>
      </c>
      <c r="I448" s="179"/>
      <c r="J448" s="180">
        <f>ROUND(I448*H448,2)</f>
        <v>0</v>
      </c>
      <c r="K448" s="176" t="s">
        <v>19</v>
      </c>
      <c r="L448" s="181"/>
      <c r="M448" s="182" t="s">
        <v>19</v>
      </c>
      <c r="N448" s="183" t="s">
        <v>41</v>
      </c>
      <c r="O448" s="82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6" t="s">
        <v>80</v>
      </c>
      <c r="AT448" s="186" t="s">
        <v>111</v>
      </c>
      <c r="AU448" s="186" t="s">
        <v>70</v>
      </c>
      <c r="AY448" s="15" t="s">
        <v>115</v>
      </c>
      <c r="BE448" s="187">
        <f>IF(N448="základní",J448,0)</f>
        <v>0</v>
      </c>
      <c r="BF448" s="187">
        <f>IF(N448="snížená",J448,0)</f>
        <v>0</v>
      </c>
      <c r="BG448" s="187">
        <f>IF(N448="zákl. přenesená",J448,0)</f>
        <v>0</v>
      </c>
      <c r="BH448" s="187">
        <f>IF(N448="sníž. přenesená",J448,0)</f>
        <v>0</v>
      </c>
      <c r="BI448" s="187">
        <f>IF(N448="nulová",J448,0)</f>
        <v>0</v>
      </c>
      <c r="BJ448" s="15" t="s">
        <v>78</v>
      </c>
      <c r="BK448" s="187">
        <f>ROUND(I448*H448,2)</f>
        <v>0</v>
      </c>
      <c r="BL448" s="15" t="s">
        <v>78</v>
      </c>
      <c r="BM448" s="186" t="s">
        <v>853</v>
      </c>
    </row>
    <row r="449" s="2" customFormat="1">
      <c r="A449" s="36"/>
      <c r="B449" s="37"/>
      <c r="C449" s="38"/>
      <c r="D449" s="188" t="s">
        <v>117</v>
      </c>
      <c r="E449" s="38"/>
      <c r="F449" s="189" t="s">
        <v>852</v>
      </c>
      <c r="G449" s="38"/>
      <c r="H449" s="38"/>
      <c r="I449" s="190"/>
      <c r="J449" s="38"/>
      <c r="K449" s="38"/>
      <c r="L449" s="42"/>
      <c r="M449" s="191"/>
      <c r="N449" s="192"/>
      <c r="O449" s="82"/>
      <c r="P449" s="82"/>
      <c r="Q449" s="82"/>
      <c r="R449" s="82"/>
      <c r="S449" s="82"/>
      <c r="T449" s="83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117</v>
      </c>
      <c r="AU449" s="15" t="s">
        <v>70</v>
      </c>
    </row>
    <row r="450" s="2" customFormat="1" ht="16.5" customHeight="1">
      <c r="A450" s="36"/>
      <c r="B450" s="37"/>
      <c r="C450" s="174" t="s">
        <v>854</v>
      </c>
      <c r="D450" s="174" t="s">
        <v>111</v>
      </c>
      <c r="E450" s="175" t="s">
        <v>855</v>
      </c>
      <c r="F450" s="176" t="s">
        <v>856</v>
      </c>
      <c r="G450" s="177" t="s">
        <v>212</v>
      </c>
      <c r="H450" s="178">
        <v>300</v>
      </c>
      <c r="I450" s="179"/>
      <c r="J450" s="180">
        <f>ROUND(I450*H450,2)</f>
        <v>0</v>
      </c>
      <c r="K450" s="176" t="s">
        <v>19</v>
      </c>
      <c r="L450" s="181"/>
      <c r="M450" s="182" t="s">
        <v>19</v>
      </c>
      <c r="N450" s="183" t="s">
        <v>41</v>
      </c>
      <c r="O450" s="82"/>
      <c r="P450" s="184">
        <f>O450*H450</f>
        <v>0</v>
      </c>
      <c r="Q450" s="184">
        <v>0</v>
      </c>
      <c r="R450" s="184">
        <f>Q450*H450</f>
        <v>0</v>
      </c>
      <c r="S450" s="184">
        <v>0</v>
      </c>
      <c r="T450" s="18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6" t="s">
        <v>80</v>
      </c>
      <c r="AT450" s="186" t="s">
        <v>111</v>
      </c>
      <c r="AU450" s="186" t="s">
        <v>70</v>
      </c>
      <c r="AY450" s="15" t="s">
        <v>115</v>
      </c>
      <c r="BE450" s="187">
        <f>IF(N450="základní",J450,0)</f>
        <v>0</v>
      </c>
      <c r="BF450" s="187">
        <f>IF(N450="snížená",J450,0)</f>
        <v>0</v>
      </c>
      <c r="BG450" s="187">
        <f>IF(N450="zákl. přenesená",J450,0)</f>
        <v>0</v>
      </c>
      <c r="BH450" s="187">
        <f>IF(N450="sníž. přenesená",J450,0)</f>
        <v>0</v>
      </c>
      <c r="BI450" s="187">
        <f>IF(N450="nulová",J450,0)</f>
        <v>0</v>
      </c>
      <c r="BJ450" s="15" t="s">
        <v>78</v>
      </c>
      <c r="BK450" s="187">
        <f>ROUND(I450*H450,2)</f>
        <v>0</v>
      </c>
      <c r="BL450" s="15" t="s">
        <v>78</v>
      </c>
      <c r="BM450" s="186" t="s">
        <v>857</v>
      </c>
    </row>
    <row r="451" s="2" customFormat="1">
      <c r="A451" s="36"/>
      <c r="B451" s="37"/>
      <c r="C451" s="38"/>
      <c r="D451" s="188" t="s">
        <v>117</v>
      </c>
      <c r="E451" s="38"/>
      <c r="F451" s="189" t="s">
        <v>856</v>
      </c>
      <c r="G451" s="38"/>
      <c r="H451" s="38"/>
      <c r="I451" s="190"/>
      <c r="J451" s="38"/>
      <c r="K451" s="38"/>
      <c r="L451" s="42"/>
      <c r="M451" s="191"/>
      <c r="N451" s="192"/>
      <c r="O451" s="82"/>
      <c r="P451" s="82"/>
      <c r="Q451" s="82"/>
      <c r="R451" s="82"/>
      <c r="S451" s="82"/>
      <c r="T451" s="83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5" t="s">
        <v>117</v>
      </c>
      <c r="AU451" s="15" t="s">
        <v>70</v>
      </c>
    </row>
    <row r="452" s="2" customFormat="1" ht="16.5" customHeight="1">
      <c r="A452" s="36"/>
      <c r="B452" s="37"/>
      <c r="C452" s="174" t="s">
        <v>858</v>
      </c>
      <c r="D452" s="174" t="s">
        <v>111</v>
      </c>
      <c r="E452" s="175" t="s">
        <v>859</v>
      </c>
      <c r="F452" s="176" t="s">
        <v>860</v>
      </c>
      <c r="G452" s="177" t="s">
        <v>114</v>
      </c>
      <c r="H452" s="178">
        <v>1</v>
      </c>
      <c r="I452" s="179"/>
      <c r="J452" s="180">
        <f>ROUND(I452*H452,2)</f>
        <v>0</v>
      </c>
      <c r="K452" s="176" t="s">
        <v>19</v>
      </c>
      <c r="L452" s="181"/>
      <c r="M452" s="182" t="s">
        <v>19</v>
      </c>
      <c r="N452" s="183" t="s">
        <v>41</v>
      </c>
      <c r="O452" s="82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6" t="s">
        <v>80</v>
      </c>
      <c r="AT452" s="186" t="s">
        <v>111</v>
      </c>
      <c r="AU452" s="186" t="s">
        <v>70</v>
      </c>
      <c r="AY452" s="15" t="s">
        <v>115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5" t="s">
        <v>78</v>
      </c>
      <c r="BK452" s="187">
        <f>ROUND(I452*H452,2)</f>
        <v>0</v>
      </c>
      <c r="BL452" s="15" t="s">
        <v>78</v>
      </c>
      <c r="BM452" s="186" t="s">
        <v>861</v>
      </c>
    </row>
    <row r="453" s="2" customFormat="1">
      <c r="A453" s="36"/>
      <c r="B453" s="37"/>
      <c r="C453" s="38"/>
      <c r="D453" s="188" t="s">
        <v>117</v>
      </c>
      <c r="E453" s="38"/>
      <c r="F453" s="189" t="s">
        <v>860</v>
      </c>
      <c r="G453" s="38"/>
      <c r="H453" s="38"/>
      <c r="I453" s="190"/>
      <c r="J453" s="38"/>
      <c r="K453" s="38"/>
      <c r="L453" s="42"/>
      <c r="M453" s="191"/>
      <c r="N453" s="192"/>
      <c r="O453" s="82"/>
      <c r="P453" s="82"/>
      <c r="Q453" s="82"/>
      <c r="R453" s="82"/>
      <c r="S453" s="82"/>
      <c r="T453" s="83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5" t="s">
        <v>117</v>
      </c>
      <c r="AU453" s="15" t="s">
        <v>70</v>
      </c>
    </row>
    <row r="454" s="2" customFormat="1" ht="16.5" customHeight="1">
      <c r="A454" s="36"/>
      <c r="B454" s="37"/>
      <c r="C454" s="174" t="s">
        <v>862</v>
      </c>
      <c r="D454" s="174" t="s">
        <v>111</v>
      </c>
      <c r="E454" s="175" t="s">
        <v>863</v>
      </c>
      <c r="F454" s="176" t="s">
        <v>864</v>
      </c>
      <c r="G454" s="177" t="s">
        <v>114</v>
      </c>
      <c r="H454" s="178">
        <v>1</v>
      </c>
      <c r="I454" s="179"/>
      <c r="J454" s="180">
        <f>ROUND(I454*H454,2)</f>
        <v>0</v>
      </c>
      <c r="K454" s="176" t="s">
        <v>19</v>
      </c>
      <c r="L454" s="181"/>
      <c r="M454" s="182" t="s">
        <v>19</v>
      </c>
      <c r="N454" s="183" t="s">
        <v>41</v>
      </c>
      <c r="O454" s="82"/>
      <c r="P454" s="184">
        <f>O454*H454</f>
        <v>0</v>
      </c>
      <c r="Q454" s="184">
        <v>0</v>
      </c>
      <c r="R454" s="184">
        <f>Q454*H454</f>
        <v>0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80</v>
      </c>
      <c r="AT454" s="186" t="s">
        <v>111</v>
      </c>
      <c r="AU454" s="186" t="s">
        <v>70</v>
      </c>
      <c r="AY454" s="15" t="s">
        <v>115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5" t="s">
        <v>78</v>
      </c>
      <c r="BK454" s="187">
        <f>ROUND(I454*H454,2)</f>
        <v>0</v>
      </c>
      <c r="BL454" s="15" t="s">
        <v>78</v>
      </c>
      <c r="BM454" s="186" t="s">
        <v>865</v>
      </c>
    </row>
    <row r="455" s="2" customFormat="1">
      <c r="A455" s="36"/>
      <c r="B455" s="37"/>
      <c r="C455" s="38"/>
      <c r="D455" s="188" t="s">
        <v>117</v>
      </c>
      <c r="E455" s="38"/>
      <c r="F455" s="189" t="s">
        <v>864</v>
      </c>
      <c r="G455" s="38"/>
      <c r="H455" s="38"/>
      <c r="I455" s="190"/>
      <c r="J455" s="38"/>
      <c r="K455" s="38"/>
      <c r="L455" s="42"/>
      <c r="M455" s="191"/>
      <c r="N455" s="192"/>
      <c r="O455" s="82"/>
      <c r="P455" s="82"/>
      <c r="Q455" s="82"/>
      <c r="R455" s="82"/>
      <c r="S455" s="82"/>
      <c r="T455" s="83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5" t="s">
        <v>117</v>
      </c>
      <c r="AU455" s="15" t="s">
        <v>70</v>
      </c>
    </row>
    <row r="456" s="2" customFormat="1" ht="21.75" customHeight="1">
      <c r="A456" s="36"/>
      <c r="B456" s="37"/>
      <c r="C456" s="174" t="s">
        <v>866</v>
      </c>
      <c r="D456" s="174" t="s">
        <v>111</v>
      </c>
      <c r="E456" s="175" t="s">
        <v>867</v>
      </c>
      <c r="F456" s="176" t="s">
        <v>868</v>
      </c>
      <c r="G456" s="177" t="s">
        <v>114</v>
      </c>
      <c r="H456" s="178">
        <v>1</v>
      </c>
      <c r="I456" s="179"/>
      <c r="J456" s="180">
        <f>ROUND(I456*H456,2)</f>
        <v>0</v>
      </c>
      <c r="K456" s="176" t="s">
        <v>19</v>
      </c>
      <c r="L456" s="181"/>
      <c r="M456" s="182" t="s">
        <v>19</v>
      </c>
      <c r="N456" s="183" t="s">
        <v>41</v>
      </c>
      <c r="O456" s="82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6" t="s">
        <v>80</v>
      </c>
      <c r="AT456" s="186" t="s">
        <v>111</v>
      </c>
      <c r="AU456" s="186" t="s">
        <v>70</v>
      </c>
      <c r="AY456" s="15" t="s">
        <v>115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5" t="s">
        <v>78</v>
      </c>
      <c r="BK456" s="187">
        <f>ROUND(I456*H456,2)</f>
        <v>0</v>
      </c>
      <c r="BL456" s="15" t="s">
        <v>78</v>
      </c>
      <c r="BM456" s="186" t="s">
        <v>869</v>
      </c>
    </row>
    <row r="457" s="2" customFormat="1">
      <c r="A457" s="36"/>
      <c r="B457" s="37"/>
      <c r="C457" s="38"/>
      <c r="D457" s="188" t="s">
        <v>117</v>
      </c>
      <c r="E457" s="38"/>
      <c r="F457" s="189" t="s">
        <v>868</v>
      </c>
      <c r="G457" s="38"/>
      <c r="H457" s="38"/>
      <c r="I457" s="190"/>
      <c r="J457" s="38"/>
      <c r="K457" s="38"/>
      <c r="L457" s="42"/>
      <c r="M457" s="191"/>
      <c r="N457" s="192"/>
      <c r="O457" s="82"/>
      <c r="P457" s="82"/>
      <c r="Q457" s="82"/>
      <c r="R457" s="82"/>
      <c r="S457" s="82"/>
      <c r="T457" s="83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5" t="s">
        <v>117</v>
      </c>
      <c r="AU457" s="15" t="s">
        <v>70</v>
      </c>
    </row>
    <row r="458" s="2" customFormat="1" ht="16.5" customHeight="1">
      <c r="A458" s="36"/>
      <c r="B458" s="37"/>
      <c r="C458" s="174" t="s">
        <v>870</v>
      </c>
      <c r="D458" s="174" t="s">
        <v>111</v>
      </c>
      <c r="E458" s="175" t="s">
        <v>871</v>
      </c>
      <c r="F458" s="176" t="s">
        <v>872</v>
      </c>
      <c r="G458" s="177" t="s">
        <v>114</v>
      </c>
      <c r="H458" s="178">
        <v>1</v>
      </c>
      <c r="I458" s="179"/>
      <c r="J458" s="180">
        <f>ROUND(I458*H458,2)</f>
        <v>0</v>
      </c>
      <c r="K458" s="176" t="s">
        <v>19</v>
      </c>
      <c r="L458" s="181"/>
      <c r="M458" s="182" t="s">
        <v>19</v>
      </c>
      <c r="N458" s="183" t="s">
        <v>41</v>
      </c>
      <c r="O458" s="82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80</v>
      </c>
      <c r="AT458" s="186" t="s">
        <v>111</v>
      </c>
      <c r="AU458" s="186" t="s">
        <v>70</v>
      </c>
      <c r="AY458" s="15" t="s">
        <v>115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5" t="s">
        <v>78</v>
      </c>
      <c r="BK458" s="187">
        <f>ROUND(I458*H458,2)</f>
        <v>0</v>
      </c>
      <c r="BL458" s="15" t="s">
        <v>78</v>
      </c>
      <c r="BM458" s="186" t="s">
        <v>873</v>
      </c>
    </row>
    <row r="459" s="2" customFormat="1">
      <c r="A459" s="36"/>
      <c r="B459" s="37"/>
      <c r="C459" s="38"/>
      <c r="D459" s="188" t="s">
        <v>117</v>
      </c>
      <c r="E459" s="38"/>
      <c r="F459" s="189" t="s">
        <v>872</v>
      </c>
      <c r="G459" s="38"/>
      <c r="H459" s="38"/>
      <c r="I459" s="190"/>
      <c r="J459" s="38"/>
      <c r="K459" s="38"/>
      <c r="L459" s="42"/>
      <c r="M459" s="191"/>
      <c r="N459" s="192"/>
      <c r="O459" s="82"/>
      <c r="P459" s="82"/>
      <c r="Q459" s="82"/>
      <c r="R459" s="82"/>
      <c r="S459" s="82"/>
      <c r="T459" s="83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5" t="s">
        <v>117</v>
      </c>
      <c r="AU459" s="15" t="s">
        <v>70</v>
      </c>
    </row>
    <row r="460" s="2" customFormat="1" ht="16.5" customHeight="1">
      <c r="A460" s="36"/>
      <c r="B460" s="37"/>
      <c r="C460" s="174" t="s">
        <v>874</v>
      </c>
      <c r="D460" s="174" t="s">
        <v>111</v>
      </c>
      <c r="E460" s="175" t="s">
        <v>875</v>
      </c>
      <c r="F460" s="176" t="s">
        <v>876</v>
      </c>
      <c r="G460" s="177" t="s">
        <v>114</v>
      </c>
      <c r="H460" s="178">
        <v>1</v>
      </c>
      <c r="I460" s="179"/>
      <c r="J460" s="180">
        <f>ROUND(I460*H460,2)</f>
        <v>0</v>
      </c>
      <c r="K460" s="176" t="s">
        <v>19</v>
      </c>
      <c r="L460" s="181"/>
      <c r="M460" s="182" t="s">
        <v>19</v>
      </c>
      <c r="N460" s="183" t="s">
        <v>41</v>
      </c>
      <c r="O460" s="82"/>
      <c r="P460" s="184">
        <f>O460*H460</f>
        <v>0</v>
      </c>
      <c r="Q460" s="184">
        <v>0</v>
      </c>
      <c r="R460" s="184">
        <f>Q460*H460</f>
        <v>0</v>
      </c>
      <c r="S460" s="184">
        <v>0</v>
      </c>
      <c r="T460" s="185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6" t="s">
        <v>80</v>
      </c>
      <c r="AT460" s="186" t="s">
        <v>111</v>
      </c>
      <c r="AU460" s="186" t="s">
        <v>70</v>
      </c>
      <c r="AY460" s="15" t="s">
        <v>115</v>
      </c>
      <c r="BE460" s="187">
        <f>IF(N460="základní",J460,0)</f>
        <v>0</v>
      </c>
      <c r="BF460" s="187">
        <f>IF(N460="snížená",J460,0)</f>
        <v>0</v>
      </c>
      <c r="BG460" s="187">
        <f>IF(N460="zákl. přenesená",J460,0)</f>
        <v>0</v>
      </c>
      <c r="BH460" s="187">
        <f>IF(N460="sníž. přenesená",J460,0)</f>
        <v>0</v>
      </c>
      <c r="BI460" s="187">
        <f>IF(N460="nulová",J460,0)</f>
        <v>0</v>
      </c>
      <c r="BJ460" s="15" t="s">
        <v>78</v>
      </c>
      <c r="BK460" s="187">
        <f>ROUND(I460*H460,2)</f>
        <v>0</v>
      </c>
      <c r="BL460" s="15" t="s">
        <v>78</v>
      </c>
      <c r="BM460" s="186" t="s">
        <v>877</v>
      </c>
    </row>
    <row r="461" s="2" customFormat="1">
      <c r="A461" s="36"/>
      <c r="B461" s="37"/>
      <c r="C461" s="38"/>
      <c r="D461" s="188" t="s">
        <v>117</v>
      </c>
      <c r="E461" s="38"/>
      <c r="F461" s="189" t="s">
        <v>876</v>
      </c>
      <c r="G461" s="38"/>
      <c r="H461" s="38"/>
      <c r="I461" s="190"/>
      <c r="J461" s="38"/>
      <c r="K461" s="38"/>
      <c r="L461" s="42"/>
      <c r="M461" s="191"/>
      <c r="N461" s="192"/>
      <c r="O461" s="82"/>
      <c r="P461" s="82"/>
      <c r="Q461" s="82"/>
      <c r="R461" s="82"/>
      <c r="S461" s="82"/>
      <c r="T461" s="83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5" t="s">
        <v>117</v>
      </c>
      <c r="AU461" s="15" t="s">
        <v>70</v>
      </c>
    </row>
    <row r="462" s="2" customFormat="1" ht="16.5" customHeight="1">
      <c r="A462" s="36"/>
      <c r="B462" s="37"/>
      <c r="C462" s="174" t="s">
        <v>878</v>
      </c>
      <c r="D462" s="174" t="s">
        <v>111</v>
      </c>
      <c r="E462" s="175" t="s">
        <v>879</v>
      </c>
      <c r="F462" s="176" t="s">
        <v>880</v>
      </c>
      <c r="G462" s="177" t="s">
        <v>114</v>
      </c>
      <c r="H462" s="178">
        <v>1</v>
      </c>
      <c r="I462" s="179"/>
      <c r="J462" s="180">
        <f>ROUND(I462*H462,2)</f>
        <v>0</v>
      </c>
      <c r="K462" s="176" t="s">
        <v>19</v>
      </c>
      <c r="L462" s="181"/>
      <c r="M462" s="182" t="s">
        <v>19</v>
      </c>
      <c r="N462" s="183" t="s">
        <v>41</v>
      </c>
      <c r="O462" s="82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80</v>
      </c>
      <c r="AT462" s="186" t="s">
        <v>111</v>
      </c>
      <c r="AU462" s="186" t="s">
        <v>70</v>
      </c>
      <c r="AY462" s="15" t="s">
        <v>115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5" t="s">
        <v>78</v>
      </c>
      <c r="BK462" s="187">
        <f>ROUND(I462*H462,2)</f>
        <v>0</v>
      </c>
      <c r="BL462" s="15" t="s">
        <v>78</v>
      </c>
      <c r="BM462" s="186" t="s">
        <v>881</v>
      </c>
    </row>
    <row r="463" s="2" customFormat="1">
      <c r="A463" s="36"/>
      <c r="B463" s="37"/>
      <c r="C463" s="38"/>
      <c r="D463" s="188" t="s">
        <v>117</v>
      </c>
      <c r="E463" s="38"/>
      <c r="F463" s="189" t="s">
        <v>880</v>
      </c>
      <c r="G463" s="38"/>
      <c r="H463" s="38"/>
      <c r="I463" s="190"/>
      <c r="J463" s="38"/>
      <c r="K463" s="38"/>
      <c r="L463" s="42"/>
      <c r="M463" s="191"/>
      <c r="N463" s="192"/>
      <c r="O463" s="82"/>
      <c r="P463" s="82"/>
      <c r="Q463" s="82"/>
      <c r="R463" s="82"/>
      <c r="S463" s="82"/>
      <c r="T463" s="83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5" t="s">
        <v>117</v>
      </c>
      <c r="AU463" s="15" t="s">
        <v>70</v>
      </c>
    </row>
    <row r="464" s="2" customFormat="1" ht="24.15" customHeight="1">
      <c r="A464" s="36"/>
      <c r="B464" s="37"/>
      <c r="C464" s="174" t="s">
        <v>882</v>
      </c>
      <c r="D464" s="174" t="s">
        <v>111</v>
      </c>
      <c r="E464" s="175" t="s">
        <v>883</v>
      </c>
      <c r="F464" s="176" t="s">
        <v>884</v>
      </c>
      <c r="G464" s="177" t="s">
        <v>114</v>
      </c>
      <c r="H464" s="178">
        <v>1</v>
      </c>
      <c r="I464" s="179"/>
      <c r="J464" s="180">
        <f>ROUND(I464*H464,2)</f>
        <v>0</v>
      </c>
      <c r="K464" s="176" t="s">
        <v>19</v>
      </c>
      <c r="L464" s="181"/>
      <c r="M464" s="182" t="s">
        <v>19</v>
      </c>
      <c r="N464" s="183" t="s">
        <v>41</v>
      </c>
      <c r="O464" s="82"/>
      <c r="P464" s="184">
        <f>O464*H464</f>
        <v>0</v>
      </c>
      <c r="Q464" s="184">
        <v>0</v>
      </c>
      <c r="R464" s="184">
        <f>Q464*H464</f>
        <v>0</v>
      </c>
      <c r="S464" s="184">
        <v>0</v>
      </c>
      <c r="T464" s="185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6" t="s">
        <v>80</v>
      </c>
      <c r="AT464" s="186" t="s">
        <v>111</v>
      </c>
      <c r="AU464" s="186" t="s">
        <v>70</v>
      </c>
      <c r="AY464" s="15" t="s">
        <v>115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5" t="s">
        <v>78</v>
      </c>
      <c r="BK464" s="187">
        <f>ROUND(I464*H464,2)</f>
        <v>0</v>
      </c>
      <c r="BL464" s="15" t="s">
        <v>78</v>
      </c>
      <c r="BM464" s="186" t="s">
        <v>885</v>
      </c>
    </row>
    <row r="465" s="2" customFormat="1">
      <c r="A465" s="36"/>
      <c r="B465" s="37"/>
      <c r="C465" s="38"/>
      <c r="D465" s="188" t="s">
        <v>117</v>
      </c>
      <c r="E465" s="38"/>
      <c r="F465" s="189" t="s">
        <v>884</v>
      </c>
      <c r="G465" s="38"/>
      <c r="H465" s="38"/>
      <c r="I465" s="190"/>
      <c r="J465" s="38"/>
      <c r="K465" s="38"/>
      <c r="L465" s="42"/>
      <c r="M465" s="191"/>
      <c r="N465" s="192"/>
      <c r="O465" s="82"/>
      <c r="P465" s="82"/>
      <c r="Q465" s="82"/>
      <c r="R465" s="82"/>
      <c r="S465" s="82"/>
      <c r="T465" s="83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5" t="s">
        <v>117</v>
      </c>
      <c r="AU465" s="15" t="s">
        <v>70</v>
      </c>
    </row>
    <row r="466" s="2" customFormat="1" ht="16.5" customHeight="1">
      <c r="A466" s="36"/>
      <c r="B466" s="37"/>
      <c r="C466" s="174" t="s">
        <v>886</v>
      </c>
      <c r="D466" s="174" t="s">
        <v>111</v>
      </c>
      <c r="E466" s="175" t="s">
        <v>887</v>
      </c>
      <c r="F466" s="176" t="s">
        <v>888</v>
      </c>
      <c r="G466" s="177" t="s">
        <v>114</v>
      </c>
      <c r="H466" s="178">
        <v>1</v>
      </c>
      <c r="I466" s="179"/>
      <c r="J466" s="180">
        <f>ROUND(I466*H466,2)</f>
        <v>0</v>
      </c>
      <c r="K466" s="176" t="s">
        <v>19</v>
      </c>
      <c r="L466" s="181"/>
      <c r="M466" s="182" t="s">
        <v>19</v>
      </c>
      <c r="N466" s="183" t="s">
        <v>41</v>
      </c>
      <c r="O466" s="82"/>
      <c r="P466" s="184">
        <f>O466*H466</f>
        <v>0</v>
      </c>
      <c r="Q466" s="184">
        <v>0</v>
      </c>
      <c r="R466" s="184">
        <f>Q466*H466</f>
        <v>0</v>
      </c>
      <c r="S466" s="184">
        <v>0</v>
      </c>
      <c r="T466" s="185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6" t="s">
        <v>80</v>
      </c>
      <c r="AT466" s="186" t="s">
        <v>111</v>
      </c>
      <c r="AU466" s="186" t="s">
        <v>70</v>
      </c>
      <c r="AY466" s="15" t="s">
        <v>115</v>
      </c>
      <c r="BE466" s="187">
        <f>IF(N466="základní",J466,0)</f>
        <v>0</v>
      </c>
      <c r="BF466" s="187">
        <f>IF(N466="snížená",J466,0)</f>
        <v>0</v>
      </c>
      <c r="BG466" s="187">
        <f>IF(N466="zákl. přenesená",J466,0)</f>
        <v>0</v>
      </c>
      <c r="BH466" s="187">
        <f>IF(N466="sníž. přenesená",J466,0)</f>
        <v>0</v>
      </c>
      <c r="BI466" s="187">
        <f>IF(N466="nulová",J466,0)</f>
        <v>0</v>
      </c>
      <c r="BJ466" s="15" t="s">
        <v>78</v>
      </c>
      <c r="BK466" s="187">
        <f>ROUND(I466*H466,2)</f>
        <v>0</v>
      </c>
      <c r="BL466" s="15" t="s">
        <v>78</v>
      </c>
      <c r="BM466" s="186" t="s">
        <v>889</v>
      </c>
    </row>
    <row r="467" s="2" customFormat="1">
      <c r="A467" s="36"/>
      <c r="B467" s="37"/>
      <c r="C467" s="38"/>
      <c r="D467" s="188" t="s">
        <v>117</v>
      </c>
      <c r="E467" s="38"/>
      <c r="F467" s="189" t="s">
        <v>888</v>
      </c>
      <c r="G467" s="38"/>
      <c r="H467" s="38"/>
      <c r="I467" s="190"/>
      <c r="J467" s="38"/>
      <c r="K467" s="38"/>
      <c r="L467" s="42"/>
      <c r="M467" s="191"/>
      <c r="N467" s="192"/>
      <c r="O467" s="82"/>
      <c r="P467" s="82"/>
      <c r="Q467" s="82"/>
      <c r="R467" s="82"/>
      <c r="S467" s="82"/>
      <c r="T467" s="83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5" t="s">
        <v>117</v>
      </c>
      <c r="AU467" s="15" t="s">
        <v>70</v>
      </c>
    </row>
    <row r="468" s="2" customFormat="1" ht="16.5" customHeight="1">
      <c r="A468" s="36"/>
      <c r="B468" s="37"/>
      <c r="C468" s="174" t="s">
        <v>890</v>
      </c>
      <c r="D468" s="174" t="s">
        <v>111</v>
      </c>
      <c r="E468" s="175" t="s">
        <v>891</v>
      </c>
      <c r="F468" s="176" t="s">
        <v>892</v>
      </c>
      <c r="G468" s="177" t="s">
        <v>114</v>
      </c>
      <c r="H468" s="178">
        <v>1</v>
      </c>
      <c r="I468" s="179"/>
      <c r="J468" s="180">
        <f>ROUND(I468*H468,2)</f>
        <v>0</v>
      </c>
      <c r="K468" s="176" t="s">
        <v>19</v>
      </c>
      <c r="L468" s="181"/>
      <c r="M468" s="182" t="s">
        <v>19</v>
      </c>
      <c r="N468" s="183" t="s">
        <v>41</v>
      </c>
      <c r="O468" s="82"/>
      <c r="P468" s="184">
        <f>O468*H468</f>
        <v>0</v>
      </c>
      <c r="Q468" s="184">
        <v>0</v>
      </c>
      <c r="R468" s="184">
        <f>Q468*H468</f>
        <v>0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80</v>
      </c>
      <c r="AT468" s="186" t="s">
        <v>111</v>
      </c>
      <c r="AU468" s="186" t="s">
        <v>70</v>
      </c>
      <c r="AY468" s="15" t="s">
        <v>115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5" t="s">
        <v>78</v>
      </c>
      <c r="BK468" s="187">
        <f>ROUND(I468*H468,2)</f>
        <v>0</v>
      </c>
      <c r="BL468" s="15" t="s">
        <v>78</v>
      </c>
      <c r="BM468" s="186" t="s">
        <v>893</v>
      </c>
    </row>
    <row r="469" s="2" customFormat="1">
      <c r="A469" s="36"/>
      <c r="B469" s="37"/>
      <c r="C469" s="38"/>
      <c r="D469" s="188" t="s">
        <v>117</v>
      </c>
      <c r="E469" s="38"/>
      <c r="F469" s="189" t="s">
        <v>892</v>
      </c>
      <c r="G469" s="38"/>
      <c r="H469" s="38"/>
      <c r="I469" s="190"/>
      <c r="J469" s="38"/>
      <c r="K469" s="38"/>
      <c r="L469" s="42"/>
      <c r="M469" s="191"/>
      <c r="N469" s="192"/>
      <c r="O469" s="82"/>
      <c r="P469" s="82"/>
      <c r="Q469" s="82"/>
      <c r="R469" s="82"/>
      <c r="S469" s="82"/>
      <c r="T469" s="83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5" t="s">
        <v>117</v>
      </c>
      <c r="AU469" s="15" t="s">
        <v>70</v>
      </c>
    </row>
    <row r="470" s="2" customFormat="1" ht="37.8" customHeight="1">
      <c r="A470" s="36"/>
      <c r="B470" s="37"/>
      <c r="C470" s="174" t="s">
        <v>894</v>
      </c>
      <c r="D470" s="174" t="s">
        <v>111</v>
      </c>
      <c r="E470" s="175" t="s">
        <v>895</v>
      </c>
      <c r="F470" s="176" t="s">
        <v>896</v>
      </c>
      <c r="G470" s="177" t="s">
        <v>114</v>
      </c>
      <c r="H470" s="178">
        <v>1</v>
      </c>
      <c r="I470" s="179"/>
      <c r="J470" s="180">
        <f>ROUND(I470*H470,2)</f>
        <v>0</v>
      </c>
      <c r="K470" s="176" t="s">
        <v>19</v>
      </c>
      <c r="L470" s="181"/>
      <c r="M470" s="182" t="s">
        <v>19</v>
      </c>
      <c r="N470" s="183" t="s">
        <v>41</v>
      </c>
      <c r="O470" s="82"/>
      <c r="P470" s="184">
        <f>O470*H470</f>
        <v>0</v>
      </c>
      <c r="Q470" s="184">
        <v>0</v>
      </c>
      <c r="R470" s="184">
        <f>Q470*H470</f>
        <v>0</v>
      </c>
      <c r="S470" s="184">
        <v>0</v>
      </c>
      <c r="T470" s="185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6" t="s">
        <v>80</v>
      </c>
      <c r="AT470" s="186" t="s">
        <v>111</v>
      </c>
      <c r="AU470" s="186" t="s">
        <v>70</v>
      </c>
      <c r="AY470" s="15" t="s">
        <v>115</v>
      </c>
      <c r="BE470" s="187">
        <f>IF(N470="základní",J470,0)</f>
        <v>0</v>
      </c>
      <c r="BF470" s="187">
        <f>IF(N470="snížená",J470,0)</f>
        <v>0</v>
      </c>
      <c r="BG470" s="187">
        <f>IF(N470="zákl. přenesená",J470,0)</f>
        <v>0</v>
      </c>
      <c r="BH470" s="187">
        <f>IF(N470="sníž. přenesená",J470,0)</f>
        <v>0</v>
      </c>
      <c r="BI470" s="187">
        <f>IF(N470="nulová",J470,0)</f>
        <v>0</v>
      </c>
      <c r="BJ470" s="15" t="s">
        <v>78</v>
      </c>
      <c r="BK470" s="187">
        <f>ROUND(I470*H470,2)</f>
        <v>0</v>
      </c>
      <c r="BL470" s="15" t="s">
        <v>78</v>
      </c>
      <c r="BM470" s="186" t="s">
        <v>897</v>
      </c>
    </row>
    <row r="471" s="2" customFormat="1">
      <c r="A471" s="36"/>
      <c r="B471" s="37"/>
      <c r="C471" s="38"/>
      <c r="D471" s="188" t="s">
        <v>117</v>
      </c>
      <c r="E471" s="38"/>
      <c r="F471" s="189" t="s">
        <v>896</v>
      </c>
      <c r="G471" s="38"/>
      <c r="H471" s="38"/>
      <c r="I471" s="190"/>
      <c r="J471" s="38"/>
      <c r="K471" s="38"/>
      <c r="L471" s="42"/>
      <c r="M471" s="191"/>
      <c r="N471" s="192"/>
      <c r="O471" s="82"/>
      <c r="P471" s="82"/>
      <c r="Q471" s="82"/>
      <c r="R471" s="82"/>
      <c r="S471" s="82"/>
      <c r="T471" s="83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5" t="s">
        <v>117</v>
      </c>
      <c r="AU471" s="15" t="s">
        <v>70</v>
      </c>
    </row>
    <row r="472" s="2" customFormat="1" ht="16.5" customHeight="1">
      <c r="A472" s="36"/>
      <c r="B472" s="37"/>
      <c r="C472" s="174" t="s">
        <v>898</v>
      </c>
      <c r="D472" s="174" t="s">
        <v>111</v>
      </c>
      <c r="E472" s="175" t="s">
        <v>899</v>
      </c>
      <c r="F472" s="176" t="s">
        <v>900</v>
      </c>
      <c r="G472" s="177" t="s">
        <v>114</v>
      </c>
      <c r="H472" s="178">
        <v>1</v>
      </c>
      <c r="I472" s="179"/>
      <c r="J472" s="180">
        <f>ROUND(I472*H472,2)</f>
        <v>0</v>
      </c>
      <c r="K472" s="176" t="s">
        <v>19</v>
      </c>
      <c r="L472" s="181"/>
      <c r="M472" s="182" t="s">
        <v>19</v>
      </c>
      <c r="N472" s="183" t="s">
        <v>41</v>
      </c>
      <c r="O472" s="82"/>
      <c r="P472" s="184">
        <f>O472*H472</f>
        <v>0</v>
      </c>
      <c r="Q472" s="184">
        <v>0</v>
      </c>
      <c r="R472" s="184">
        <f>Q472*H472</f>
        <v>0</v>
      </c>
      <c r="S472" s="184">
        <v>0</v>
      </c>
      <c r="T472" s="185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6" t="s">
        <v>80</v>
      </c>
      <c r="AT472" s="186" t="s">
        <v>111</v>
      </c>
      <c r="AU472" s="186" t="s">
        <v>70</v>
      </c>
      <c r="AY472" s="15" t="s">
        <v>115</v>
      </c>
      <c r="BE472" s="187">
        <f>IF(N472="základní",J472,0)</f>
        <v>0</v>
      </c>
      <c r="BF472" s="187">
        <f>IF(N472="snížená",J472,0)</f>
        <v>0</v>
      </c>
      <c r="BG472" s="187">
        <f>IF(N472="zákl. přenesená",J472,0)</f>
        <v>0</v>
      </c>
      <c r="BH472" s="187">
        <f>IF(N472="sníž. přenesená",J472,0)</f>
        <v>0</v>
      </c>
      <c r="BI472" s="187">
        <f>IF(N472="nulová",J472,0)</f>
        <v>0</v>
      </c>
      <c r="BJ472" s="15" t="s">
        <v>78</v>
      </c>
      <c r="BK472" s="187">
        <f>ROUND(I472*H472,2)</f>
        <v>0</v>
      </c>
      <c r="BL472" s="15" t="s">
        <v>78</v>
      </c>
      <c r="BM472" s="186" t="s">
        <v>901</v>
      </c>
    </row>
    <row r="473" s="2" customFormat="1">
      <c r="A473" s="36"/>
      <c r="B473" s="37"/>
      <c r="C473" s="38"/>
      <c r="D473" s="188" t="s">
        <v>117</v>
      </c>
      <c r="E473" s="38"/>
      <c r="F473" s="189" t="s">
        <v>900</v>
      </c>
      <c r="G473" s="38"/>
      <c r="H473" s="38"/>
      <c r="I473" s="190"/>
      <c r="J473" s="38"/>
      <c r="K473" s="38"/>
      <c r="L473" s="42"/>
      <c r="M473" s="191"/>
      <c r="N473" s="192"/>
      <c r="O473" s="82"/>
      <c r="P473" s="82"/>
      <c r="Q473" s="82"/>
      <c r="R473" s="82"/>
      <c r="S473" s="82"/>
      <c r="T473" s="83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117</v>
      </c>
      <c r="AU473" s="15" t="s">
        <v>70</v>
      </c>
    </row>
    <row r="474" s="2" customFormat="1" ht="16.5" customHeight="1">
      <c r="A474" s="36"/>
      <c r="B474" s="37"/>
      <c r="C474" s="174" t="s">
        <v>902</v>
      </c>
      <c r="D474" s="174" t="s">
        <v>111</v>
      </c>
      <c r="E474" s="175" t="s">
        <v>903</v>
      </c>
      <c r="F474" s="176" t="s">
        <v>19</v>
      </c>
      <c r="G474" s="177" t="s">
        <v>904</v>
      </c>
      <c r="H474" s="178">
        <v>1</v>
      </c>
      <c r="I474" s="179"/>
      <c r="J474" s="180">
        <f>ROUND(I474*H474,2)</f>
        <v>0</v>
      </c>
      <c r="K474" s="176" t="s">
        <v>19</v>
      </c>
      <c r="L474" s="181"/>
      <c r="M474" s="182" t="s">
        <v>19</v>
      </c>
      <c r="N474" s="183" t="s">
        <v>41</v>
      </c>
      <c r="O474" s="82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80</v>
      </c>
      <c r="AT474" s="186" t="s">
        <v>111</v>
      </c>
      <c r="AU474" s="186" t="s">
        <v>70</v>
      </c>
      <c r="AY474" s="15" t="s">
        <v>115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5" t="s">
        <v>78</v>
      </c>
      <c r="BK474" s="187">
        <f>ROUND(I474*H474,2)</f>
        <v>0</v>
      </c>
      <c r="BL474" s="15" t="s">
        <v>78</v>
      </c>
      <c r="BM474" s="186" t="s">
        <v>905</v>
      </c>
    </row>
    <row r="475" s="2" customFormat="1">
      <c r="A475" s="36"/>
      <c r="B475" s="37"/>
      <c r="C475" s="38"/>
      <c r="D475" s="188" t="s">
        <v>117</v>
      </c>
      <c r="E475" s="38"/>
      <c r="F475" s="189" t="s">
        <v>906</v>
      </c>
      <c r="G475" s="38"/>
      <c r="H475" s="38"/>
      <c r="I475" s="190"/>
      <c r="J475" s="38"/>
      <c r="K475" s="38"/>
      <c r="L475" s="42"/>
      <c r="M475" s="191"/>
      <c r="N475" s="192"/>
      <c r="O475" s="82"/>
      <c r="P475" s="82"/>
      <c r="Q475" s="82"/>
      <c r="R475" s="82"/>
      <c r="S475" s="82"/>
      <c r="T475" s="83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5" t="s">
        <v>117</v>
      </c>
      <c r="AU475" s="15" t="s">
        <v>70</v>
      </c>
    </row>
    <row r="476" s="2" customFormat="1" ht="16.5" customHeight="1">
      <c r="A476" s="36"/>
      <c r="B476" s="37"/>
      <c r="C476" s="174" t="s">
        <v>907</v>
      </c>
      <c r="D476" s="174" t="s">
        <v>111</v>
      </c>
      <c r="E476" s="175" t="s">
        <v>908</v>
      </c>
      <c r="F476" s="176" t="s">
        <v>19</v>
      </c>
      <c r="G476" s="177" t="s">
        <v>114</v>
      </c>
      <c r="H476" s="178">
        <v>1</v>
      </c>
      <c r="I476" s="179"/>
      <c r="J476" s="180">
        <f>ROUND(I476*H476,2)</f>
        <v>0</v>
      </c>
      <c r="K476" s="176" t="s">
        <v>19</v>
      </c>
      <c r="L476" s="181"/>
      <c r="M476" s="182" t="s">
        <v>19</v>
      </c>
      <c r="N476" s="183" t="s">
        <v>41</v>
      </c>
      <c r="O476" s="82"/>
      <c r="P476" s="184">
        <f>O476*H476</f>
        <v>0</v>
      </c>
      <c r="Q476" s="184">
        <v>0</v>
      </c>
      <c r="R476" s="184">
        <f>Q476*H476</f>
        <v>0</v>
      </c>
      <c r="S476" s="184">
        <v>0</v>
      </c>
      <c r="T476" s="18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6" t="s">
        <v>80</v>
      </c>
      <c r="AT476" s="186" t="s">
        <v>111</v>
      </c>
      <c r="AU476" s="186" t="s">
        <v>70</v>
      </c>
      <c r="AY476" s="15" t="s">
        <v>115</v>
      </c>
      <c r="BE476" s="187">
        <f>IF(N476="základní",J476,0)</f>
        <v>0</v>
      </c>
      <c r="BF476" s="187">
        <f>IF(N476="snížená",J476,0)</f>
        <v>0</v>
      </c>
      <c r="BG476" s="187">
        <f>IF(N476="zákl. přenesená",J476,0)</f>
        <v>0</v>
      </c>
      <c r="BH476" s="187">
        <f>IF(N476="sníž. přenesená",J476,0)</f>
        <v>0</v>
      </c>
      <c r="BI476" s="187">
        <f>IF(N476="nulová",J476,0)</f>
        <v>0</v>
      </c>
      <c r="BJ476" s="15" t="s">
        <v>78</v>
      </c>
      <c r="BK476" s="187">
        <f>ROUND(I476*H476,2)</f>
        <v>0</v>
      </c>
      <c r="BL476" s="15" t="s">
        <v>78</v>
      </c>
      <c r="BM476" s="186" t="s">
        <v>909</v>
      </c>
    </row>
    <row r="477" s="2" customFormat="1">
      <c r="A477" s="36"/>
      <c r="B477" s="37"/>
      <c r="C477" s="38"/>
      <c r="D477" s="188" t="s">
        <v>117</v>
      </c>
      <c r="E477" s="38"/>
      <c r="F477" s="189" t="s">
        <v>910</v>
      </c>
      <c r="G477" s="38"/>
      <c r="H477" s="38"/>
      <c r="I477" s="190"/>
      <c r="J477" s="38"/>
      <c r="K477" s="38"/>
      <c r="L477" s="42"/>
      <c r="M477" s="191"/>
      <c r="N477" s="192"/>
      <c r="O477" s="82"/>
      <c r="P477" s="82"/>
      <c r="Q477" s="82"/>
      <c r="R477" s="82"/>
      <c r="S477" s="82"/>
      <c r="T477" s="83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5" t="s">
        <v>117</v>
      </c>
      <c r="AU477" s="15" t="s">
        <v>70</v>
      </c>
    </row>
    <row r="478" s="2" customFormat="1" ht="16.5" customHeight="1">
      <c r="A478" s="36"/>
      <c r="B478" s="37"/>
      <c r="C478" s="174" t="s">
        <v>911</v>
      </c>
      <c r="D478" s="174" t="s">
        <v>111</v>
      </c>
      <c r="E478" s="175" t="s">
        <v>912</v>
      </c>
      <c r="F478" s="176" t="s">
        <v>19</v>
      </c>
      <c r="G478" s="177" t="s">
        <v>114</v>
      </c>
      <c r="H478" s="178">
        <v>1</v>
      </c>
      <c r="I478" s="179"/>
      <c r="J478" s="180">
        <f>ROUND(I478*H478,2)</f>
        <v>0</v>
      </c>
      <c r="K478" s="176" t="s">
        <v>19</v>
      </c>
      <c r="L478" s="181"/>
      <c r="M478" s="182" t="s">
        <v>19</v>
      </c>
      <c r="N478" s="183" t="s">
        <v>41</v>
      </c>
      <c r="O478" s="82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86" t="s">
        <v>80</v>
      </c>
      <c r="AT478" s="186" t="s">
        <v>111</v>
      </c>
      <c r="AU478" s="186" t="s">
        <v>70</v>
      </c>
      <c r="AY478" s="15" t="s">
        <v>115</v>
      </c>
      <c r="BE478" s="187">
        <f>IF(N478="základní",J478,0)</f>
        <v>0</v>
      </c>
      <c r="BF478" s="187">
        <f>IF(N478="snížená",J478,0)</f>
        <v>0</v>
      </c>
      <c r="BG478" s="187">
        <f>IF(N478="zákl. přenesená",J478,0)</f>
        <v>0</v>
      </c>
      <c r="BH478" s="187">
        <f>IF(N478="sníž. přenesená",J478,0)</f>
        <v>0</v>
      </c>
      <c r="BI478" s="187">
        <f>IF(N478="nulová",J478,0)</f>
        <v>0</v>
      </c>
      <c r="BJ478" s="15" t="s">
        <v>78</v>
      </c>
      <c r="BK478" s="187">
        <f>ROUND(I478*H478,2)</f>
        <v>0</v>
      </c>
      <c r="BL478" s="15" t="s">
        <v>78</v>
      </c>
      <c r="BM478" s="186" t="s">
        <v>913</v>
      </c>
    </row>
    <row r="479" s="2" customFormat="1">
      <c r="A479" s="36"/>
      <c r="B479" s="37"/>
      <c r="C479" s="38"/>
      <c r="D479" s="188" t="s">
        <v>117</v>
      </c>
      <c r="E479" s="38"/>
      <c r="F479" s="189" t="s">
        <v>914</v>
      </c>
      <c r="G479" s="38"/>
      <c r="H479" s="38"/>
      <c r="I479" s="190"/>
      <c r="J479" s="38"/>
      <c r="K479" s="38"/>
      <c r="L479" s="42"/>
      <c r="M479" s="191"/>
      <c r="N479" s="192"/>
      <c r="O479" s="82"/>
      <c r="P479" s="82"/>
      <c r="Q479" s="82"/>
      <c r="R479" s="82"/>
      <c r="S479" s="82"/>
      <c r="T479" s="83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5" t="s">
        <v>117</v>
      </c>
      <c r="AU479" s="15" t="s">
        <v>70</v>
      </c>
    </row>
    <row r="480" s="2" customFormat="1" ht="24.15" customHeight="1">
      <c r="A480" s="36"/>
      <c r="B480" s="37"/>
      <c r="C480" s="174" t="s">
        <v>915</v>
      </c>
      <c r="D480" s="174" t="s">
        <v>111</v>
      </c>
      <c r="E480" s="175" t="s">
        <v>916</v>
      </c>
      <c r="F480" s="176" t="s">
        <v>917</v>
      </c>
      <c r="G480" s="177" t="s">
        <v>114</v>
      </c>
      <c r="H480" s="178">
        <v>1</v>
      </c>
      <c r="I480" s="179"/>
      <c r="J480" s="180">
        <f>ROUND(I480*H480,2)</f>
        <v>0</v>
      </c>
      <c r="K480" s="176" t="s">
        <v>19</v>
      </c>
      <c r="L480" s="181"/>
      <c r="M480" s="182" t="s">
        <v>19</v>
      </c>
      <c r="N480" s="183" t="s">
        <v>41</v>
      </c>
      <c r="O480" s="82"/>
      <c r="P480" s="184">
        <f>O480*H480</f>
        <v>0</v>
      </c>
      <c r="Q480" s="184">
        <v>0</v>
      </c>
      <c r="R480" s="184">
        <f>Q480*H480</f>
        <v>0</v>
      </c>
      <c r="S480" s="184">
        <v>0</v>
      </c>
      <c r="T480" s="18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6" t="s">
        <v>80</v>
      </c>
      <c r="AT480" s="186" t="s">
        <v>111</v>
      </c>
      <c r="AU480" s="186" t="s">
        <v>70</v>
      </c>
      <c r="AY480" s="15" t="s">
        <v>115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5" t="s">
        <v>78</v>
      </c>
      <c r="BK480" s="187">
        <f>ROUND(I480*H480,2)</f>
        <v>0</v>
      </c>
      <c r="BL480" s="15" t="s">
        <v>78</v>
      </c>
      <c r="BM480" s="186" t="s">
        <v>918</v>
      </c>
    </row>
    <row r="481" s="2" customFormat="1">
      <c r="A481" s="36"/>
      <c r="B481" s="37"/>
      <c r="C481" s="38"/>
      <c r="D481" s="188" t="s">
        <v>117</v>
      </c>
      <c r="E481" s="38"/>
      <c r="F481" s="189" t="s">
        <v>917</v>
      </c>
      <c r="G481" s="38"/>
      <c r="H481" s="38"/>
      <c r="I481" s="190"/>
      <c r="J481" s="38"/>
      <c r="K481" s="38"/>
      <c r="L481" s="42"/>
      <c r="M481" s="193"/>
      <c r="N481" s="194"/>
      <c r="O481" s="195"/>
      <c r="P481" s="195"/>
      <c r="Q481" s="195"/>
      <c r="R481" s="195"/>
      <c r="S481" s="195"/>
      <c r="T481" s="19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5" t="s">
        <v>117</v>
      </c>
      <c r="AU481" s="15" t="s">
        <v>70</v>
      </c>
    </row>
    <row r="482" s="2" customFormat="1" ht="6.96" customHeight="1">
      <c r="A482" s="36"/>
      <c r="B482" s="57"/>
      <c r="C482" s="58"/>
      <c r="D482" s="58"/>
      <c r="E482" s="58"/>
      <c r="F482" s="58"/>
      <c r="G482" s="58"/>
      <c r="H482" s="58"/>
      <c r="I482" s="58"/>
      <c r="J482" s="58"/>
      <c r="K482" s="58"/>
      <c r="L482" s="42"/>
      <c r="M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</row>
  </sheetData>
  <sheetProtection sheet="1" autoFilter="0" formatColumns="0" formatRows="0" objects="1" scenarios="1" spinCount="100000" saltValue="IY+XjD3SW6PkKiTu59KV2sf45hBRSIEow/1hcKDAaMTJhXvlooPb/QiSLBq1G/tj0vdEB/eb0A9lPRnxEJYjgA==" hashValue="9u5nrRw7rIXm/Bgk4qtEbLgF3gDKFQ7m6qEBhUk3SgNrRt0xNBS9JkFN+ZAIT+S2D6ewW2zlvI4u55HXRUd7/w==" algorithmName="SHA-512" password="CC35"/>
  <autoFilter ref="C78:K4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919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ROUND(J86,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ROUND((SUM(BE86:BE138)),  2)</f>
        <v>0</v>
      </c>
      <c r="G33" s="36"/>
      <c r="H33" s="36"/>
      <c r="I33" s="146">
        <v>0.20999999999999999</v>
      </c>
      <c r="J33" s="145">
        <f>ROUND(((SUM(BE86:BE138))*I33),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ROUND((SUM(BF86:BF138)),  2)</f>
        <v>0</v>
      </c>
      <c r="G34" s="36"/>
      <c r="H34" s="36"/>
      <c r="I34" s="146">
        <v>0.14999999999999999</v>
      </c>
      <c r="J34" s="145">
        <f>ROUND(((SUM(BF86:BF138))*I34),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ROUND((SUM(BG86:BG138)),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ROUND((SUM(BH86:BH138)),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ROUND((SUM(BI86:BI138)),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94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PS02 - Montáže URS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SŽ 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95</v>
      </c>
      <c r="D57" s="160"/>
      <c r="E57" s="160"/>
      <c r="F57" s="160"/>
      <c r="G57" s="160"/>
      <c r="H57" s="160"/>
      <c r="I57" s="160"/>
      <c r="J57" s="161" t="s">
        <v>96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J86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97</v>
      </c>
    </row>
    <row r="60" s="10" customFormat="1" ht="24.96" customHeight="1">
      <c r="A60" s="10"/>
      <c r="B60" s="197"/>
      <c r="C60" s="198"/>
      <c r="D60" s="199" t="s">
        <v>920</v>
      </c>
      <c r="E60" s="200"/>
      <c r="F60" s="200"/>
      <c r="G60" s="200"/>
      <c r="H60" s="200"/>
      <c r="I60" s="200"/>
      <c r="J60" s="201">
        <f>J87</f>
        <v>0</v>
      </c>
      <c r="K60" s="198"/>
      <c r="L60" s="20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03"/>
      <c r="C61" s="204"/>
      <c r="D61" s="205" t="s">
        <v>921</v>
      </c>
      <c r="E61" s="206"/>
      <c r="F61" s="206"/>
      <c r="G61" s="206"/>
      <c r="H61" s="206"/>
      <c r="I61" s="206"/>
      <c r="J61" s="207">
        <f>J88</f>
        <v>0</v>
      </c>
      <c r="K61" s="204"/>
      <c r="L61" s="208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11" customFormat="1" ht="19.92" customHeight="1">
      <c r="A62" s="11"/>
      <c r="B62" s="203"/>
      <c r="C62" s="204"/>
      <c r="D62" s="205" t="s">
        <v>922</v>
      </c>
      <c r="E62" s="206"/>
      <c r="F62" s="206"/>
      <c r="G62" s="206"/>
      <c r="H62" s="206"/>
      <c r="I62" s="206"/>
      <c r="J62" s="207">
        <f>J104</f>
        <v>0</v>
      </c>
      <c r="K62" s="204"/>
      <c r="L62" s="208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="10" customFormat="1" ht="24.96" customHeight="1">
      <c r="A63" s="10"/>
      <c r="B63" s="197"/>
      <c r="C63" s="198"/>
      <c r="D63" s="199" t="s">
        <v>923</v>
      </c>
      <c r="E63" s="200"/>
      <c r="F63" s="200"/>
      <c r="G63" s="200"/>
      <c r="H63" s="200"/>
      <c r="I63" s="200"/>
      <c r="J63" s="201">
        <f>J108</f>
        <v>0</v>
      </c>
      <c r="K63" s="198"/>
      <c r="L63" s="20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1" customFormat="1" ht="19.92" customHeight="1">
      <c r="A64" s="11"/>
      <c r="B64" s="203"/>
      <c r="C64" s="204"/>
      <c r="D64" s="205" t="s">
        <v>924</v>
      </c>
      <c r="E64" s="206"/>
      <c r="F64" s="206"/>
      <c r="G64" s="206"/>
      <c r="H64" s="206"/>
      <c r="I64" s="206"/>
      <c r="J64" s="207">
        <f>J109</f>
        <v>0</v>
      </c>
      <c r="K64" s="204"/>
      <c r="L64" s="208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0" customFormat="1" ht="24.96" customHeight="1">
      <c r="A65" s="10"/>
      <c r="B65" s="197"/>
      <c r="C65" s="198"/>
      <c r="D65" s="199" t="s">
        <v>925</v>
      </c>
      <c r="E65" s="200"/>
      <c r="F65" s="200"/>
      <c r="G65" s="200"/>
      <c r="H65" s="200"/>
      <c r="I65" s="200"/>
      <c r="J65" s="201">
        <f>J113</f>
        <v>0</v>
      </c>
      <c r="K65" s="198"/>
      <c r="L65" s="20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1" customFormat="1" ht="19.92" customHeight="1">
      <c r="A66" s="11"/>
      <c r="B66" s="203"/>
      <c r="C66" s="204"/>
      <c r="D66" s="205" t="s">
        <v>926</v>
      </c>
      <c r="E66" s="206"/>
      <c r="F66" s="206"/>
      <c r="G66" s="206"/>
      <c r="H66" s="206"/>
      <c r="I66" s="206"/>
      <c r="J66" s="207">
        <f>J114</f>
        <v>0</v>
      </c>
      <c r="K66" s="204"/>
      <c r="L66" s="208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98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58" t="str">
        <f>E7</f>
        <v>Údržba, opravy a odstraňování závad u SSZT PCE 2024</v>
      </c>
      <c r="F76" s="30"/>
      <c r="G76" s="30"/>
      <c r="H76" s="30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92</v>
      </c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E9</f>
        <v>PS02 - Montáže URS</v>
      </c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F12</f>
        <v>SŽ OŘ Hradec Králové</v>
      </c>
      <c r="G80" s="38"/>
      <c r="H80" s="38"/>
      <c r="I80" s="30" t="s">
        <v>23</v>
      </c>
      <c r="J80" s="70" t="str">
        <f>IF(J12="","",J12)</f>
        <v>11. 9. 2023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E15</f>
        <v xml:space="preserve"> </v>
      </c>
      <c r="G82" s="38"/>
      <c r="H82" s="38"/>
      <c r="I82" s="30" t="s">
        <v>31</v>
      </c>
      <c r="J82" s="34" t="str">
        <f>E21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IF(E18="","",E18)</f>
        <v>Vyplň údaj</v>
      </c>
      <c r="G83" s="38"/>
      <c r="H83" s="38"/>
      <c r="I83" s="30" t="s">
        <v>33</v>
      </c>
      <c r="J83" s="34" t="str">
        <f>E24</f>
        <v xml:space="preserve"> </v>
      </c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9" customFormat="1" ht="29.28" customHeight="1">
      <c r="A85" s="163"/>
      <c r="B85" s="164"/>
      <c r="C85" s="165" t="s">
        <v>99</v>
      </c>
      <c r="D85" s="166" t="s">
        <v>55</v>
      </c>
      <c r="E85" s="166" t="s">
        <v>51</v>
      </c>
      <c r="F85" s="166" t="s">
        <v>52</v>
      </c>
      <c r="G85" s="166" t="s">
        <v>100</v>
      </c>
      <c r="H85" s="166" t="s">
        <v>101</v>
      </c>
      <c r="I85" s="166" t="s">
        <v>102</v>
      </c>
      <c r="J85" s="166" t="s">
        <v>96</v>
      </c>
      <c r="K85" s="167" t="s">
        <v>103</v>
      </c>
      <c r="L85" s="168"/>
      <c r="M85" s="90" t="s">
        <v>19</v>
      </c>
      <c r="N85" s="91" t="s">
        <v>40</v>
      </c>
      <c r="O85" s="91" t="s">
        <v>104</v>
      </c>
      <c r="P85" s="91" t="s">
        <v>105</v>
      </c>
      <c r="Q85" s="91" t="s">
        <v>106</v>
      </c>
      <c r="R85" s="91" t="s">
        <v>107</v>
      </c>
      <c r="S85" s="91" t="s">
        <v>108</v>
      </c>
      <c r="T85" s="92" t="s">
        <v>109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="2" customFormat="1" ht="22.8" customHeight="1">
      <c r="A86" s="36"/>
      <c r="B86" s="37"/>
      <c r="C86" s="97" t="s">
        <v>110</v>
      </c>
      <c r="D86" s="38"/>
      <c r="E86" s="38"/>
      <c r="F86" s="38"/>
      <c r="G86" s="38"/>
      <c r="H86" s="38"/>
      <c r="I86" s="38"/>
      <c r="J86" s="169">
        <f>BK86</f>
        <v>0</v>
      </c>
      <c r="K86" s="38"/>
      <c r="L86" s="42"/>
      <c r="M86" s="93"/>
      <c r="N86" s="170"/>
      <c r="O86" s="94"/>
      <c r="P86" s="171">
        <f>P87+P108+P113</f>
        <v>0</v>
      </c>
      <c r="Q86" s="94"/>
      <c r="R86" s="171">
        <f>R87+R108+R113</f>
        <v>0.24859999999999999</v>
      </c>
      <c r="S86" s="94"/>
      <c r="T86" s="172">
        <f>T87+T108+T113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69</v>
      </c>
      <c r="AU86" s="15" t="s">
        <v>97</v>
      </c>
      <c r="BK86" s="173">
        <f>BK87+BK108+BK113</f>
        <v>0</v>
      </c>
    </row>
    <row r="87" s="12" customFormat="1" ht="25.92" customHeight="1">
      <c r="A87" s="12"/>
      <c r="B87" s="209"/>
      <c r="C87" s="210"/>
      <c r="D87" s="211" t="s">
        <v>69</v>
      </c>
      <c r="E87" s="212" t="s">
        <v>927</v>
      </c>
      <c r="F87" s="212" t="s">
        <v>928</v>
      </c>
      <c r="G87" s="210"/>
      <c r="H87" s="210"/>
      <c r="I87" s="213"/>
      <c r="J87" s="214">
        <f>BK87</f>
        <v>0</v>
      </c>
      <c r="K87" s="210"/>
      <c r="L87" s="215"/>
      <c r="M87" s="216"/>
      <c r="N87" s="217"/>
      <c r="O87" s="217"/>
      <c r="P87" s="218">
        <f>P88+P104</f>
        <v>0</v>
      </c>
      <c r="Q87" s="217"/>
      <c r="R87" s="218">
        <f>R88+R104</f>
        <v>0.23099999999999998</v>
      </c>
      <c r="S87" s="217"/>
      <c r="T87" s="219">
        <f>T88+T104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0" t="s">
        <v>78</v>
      </c>
      <c r="AT87" s="221" t="s">
        <v>69</v>
      </c>
      <c r="AU87" s="221" t="s">
        <v>70</v>
      </c>
      <c r="AY87" s="220" t="s">
        <v>115</v>
      </c>
      <c r="BK87" s="222">
        <f>BK88+BK104</f>
        <v>0</v>
      </c>
    </row>
    <row r="88" s="12" customFormat="1" ht="22.8" customHeight="1">
      <c r="A88" s="12"/>
      <c r="B88" s="209"/>
      <c r="C88" s="210"/>
      <c r="D88" s="211" t="s">
        <v>69</v>
      </c>
      <c r="E88" s="223" t="s">
        <v>78</v>
      </c>
      <c r="F88" s="223" t="s">
        <v>929</v>
      </c>
      <c r="G88" s="210"/>
      <c r="H88" s="210"/>
      <c r="I88" s="213"/>
      <c r="J88" s="224">
        <f>BK88</f>
        <v>0</v>
      </c>
      <c r="K88" s="210"/>
      <c r="L88" s="215"/>
      <c r="M88" s="216"/>
      <c r="N88" s="217"/>
      <c r="O88" s="217"/>
      <c r="P88" s="218">
        <f>SUM(P89:P103)</f>
        <v>0</v>
      </c>
      <c r="Q88" s="217"/>
      <c r="R88" s="218">
        <f>SUM(R89:R103)</f>
        <v>0.23099999999999998</v>
      </c>
      <c r="S88" s="217"/>
      <c r="T88" s="219">
        <f>SUM(T89:T103)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0" t="s">
        <v>78</v>
      </c>
      <c r="AT88" s="221" t="s">
        <v>69</v>
      </c>
      <c r="AU88" s="221" t="s">
        <v>78</v>
      </c>
      <c r="AY88" s="220" t="s">
        <v>115</v>
      </c>
      <c r="BK88" s="222">
        <f>SUM(BK89:BK103)</f>
        <v>0</v>
      </c>
    </row>
    <row r="89" s="2" customFormat="1" ht="21.75" customHeight="1">
      <c r="A89" s="36"/>
      <c r="B89" s="37"/>
      <c r="C89" s="225" t="s">
        <v>78</v>
      </c>
      <c r="D89" s="225" t="s">
        <v>930</v>
      </c>
      <c r="E89" s="226" t="s">
        <v>931</v>
      </c>
      <c r="F89" s="227" t="s">
        <v>932</v>
      </c>
      <c r="G89" s="228" t="s">
        <v>933</v>
      </c>
      <c r="H89" s="229">
        <v>50</v>
      </c>
      <c r="I89" s="230"/>
      <c r="J89" s="231">
        <f>ROUND(I89*H89,2)</f>
        <v>0</v>
      </c>
      <c r="K89" s="227" t="s">
        <v>934</v>
      </c>
      <c r="L89" s="42"/>
      <c r="M89" s="232" t="s">
        <v>19</v>
      </c>
      <c r="N89" s="233" t="s">
        <v>41</v>
      </c>
      <c r="O89" s="82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125</v>
      </c>
      <c r="AT89" s="186" t="s">
        <v>930</v>
      </c>
      <c r="AU89" s="186" t="s">
        <v>80</v>
      </c>
      <c r="AY89" s="15" t="s">
        <v>115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5" t="s">
        <v>78</v>
      </c>
      <c r="BK89" s="187">
        <f>ROUND(I89*H89,2)</f>
        <v>0</v>
      </c>
      <c r="BL89" s="15" t="s">
        <v>125</v>
      </c>
      <c r="BM89" s="186" t="s">
        <v>935</v>
      </c>
    </row>
    <row r="90" s="2" customFormat="1">
      <c r="A90" s="36"/>
      <c r="B90" s="37"/>
      <c r="C90" s="38"/>
      <c r="D90" s="188" t="s">
        <v>117</v>
      </c>
      <c r="E90" s="38"/>
      <c r="F90" s="189" t="s">
        <v>936</v>
      </c>
      <c r="G90" s="38"/>
      <c r="H90" s="38"/>
      <c r="I90" s="190"/>
      <c r="J90" s="38"/>
      <c r="K90" s="38"/>
      <c r="L90" s="42"/>
      <c r="M90" s="191"/>
      <c r="N90" s="19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117</v>
      </c>
      <c r="AU90" s="15" t="s">
        <v>80</v>
      </c>
    </row>
    <row r="91" s="2" customFormat="1">
      <c r="A91" s="36"/>
      <c r="B91" s="37"/>
      <c r="C91" s="38"/>
      <c r="D91" s="234" t="s">
        <v>937</v>
      </c>
      <c r="E91" s="38"/>
      <c r="F91" s="235" t="s">
        <v>938</v>
      </c>
      <c r="G91" s="38"/>
      <c r="H91" s="38"/>
      <c r="I91" s="190"/>
      <c r="J91" s="38"/>
      <c r="K91" s="38"/>
      <c r="L91" s="42"/>
      <c r="M91" s="191"/>
      <c r="N91" s="192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937</v>
      </c>
      <c r="AU91" s="15" t="s">
        <v>80</v>
      </c>
    </row>
    <row r="92" s="2" customFormat="1" ht="16.5" customHeight="1">
      <c r="A92" s="36"/>
      <c r="B92" s="37"/>
      <c r="C92" s="225" t="s">
        <v>80</v>
      </c>
      <c r="D92" s="225" t="s">
        <v>930</v>
      </c>
      <c r="E92" s="226" t="s">
        <v>939</v>
      </c>
      <c r="F92" s="227" t="s">
        <v>940</v>
      </c>
      <c r="G92" s="228" t="s">
        <v>941</v>
      </c>
      <c r="H92" s="229">
        <v>5</v>
      </c>
      <c r="I92" s="230"/>
      <c r="J92" s="231">
        <f>ROUND(I92*H92,2)</f>
        <v>0</v>
      </c>
      <c r="K92" s="227" t="s">
        <v>934</v>
      </c>
      <c r="L92" s="42"/>
      <c r="M92" s="232" t="s">
        <v>19</v>
      </c>
      <c r="N92" s="233" t="s">
        <v>41</v>
      </c>
      <c r="O92" s="82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125</v>
      </c>
      <c r="AT92" s="186" t="s">
        <v>930</v>
      </c>
      <c r="AU92" s="186" t="s">
        <v>80</v>
      </c>
      <c r="AY92" s="15" t="s">
        <v>115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5" t="s">
        <v>78</v>
      </c>
      <c r="BK92" s="187">
        <f>ROUND(I92*H92,2)</f>
        <v>0</v>
      </c>
      <c r="BL92" s="15" t="s">
        <v>125</v>
      </c>
      <c r="BM92" s="186" t="s">
        <v>942</v>
      </c>
    </row>
    <row r="93" s="2" customFormat="1">
      <c r="A93" s="36"/>
      <c r="B93" s="37"/>
      <c r="C93" s="38"/>
      <c r="D93" s="188" t="s">
        <v>117</v>
      </c>
      <c r="E93" s="38"/>
      <c r="F93" s="189" t="s">
        <v>943</v>
      </c>
      <c r="G93" s="38"/>
      <c r="H93" s="38"/>
      <c r="I93" s="190"/>
      <c r="J93" s="38"/>
      <c r="K93" s="38"/>
      <c r="L93" s="42"/>
      <c r="M93" s="191"/>
      <c r="N93" s="19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117</v>
      </c>
      <c r="AU93" s="15" t="s">
        <v>80</v>
      </c>
    </row>
    <row r="94" s="2" customFormat="1">
      <c r="A94" s="36"/>
      <c r="B94" s="37"/>
      <c r="C94" s="38"/>
      <c r="D94" s="234" t="s">
        <v>937</v>
      </c>
      <c r="E94" s="38"/>
      <c r="F94" s="235" t="s">
        <v>944</v>
      </c>
      <c r="G94" s="38"/>
      <c r="H94" s="38"/>
      <c r="I94" s="190"/>
      <c r="J94" s="38"/>
      <c r="K94" s="38"/>
      <c r="L94" s="42"/>
      <c r="M94" s="191"/>
      <c r="N94" s="19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937</v>
      </c>
      <c r="AU94" s="15" t="s">
        <v>80</v>
      </c>
    </row>
    <row r="95" s="2" customFormat="1" ht="21.75" customHeight="1">
      <c r="A95" s="36"/>
      <c r="B95" s="37"/>
      <c r="C95" s="225" t="s">
        <v>121</v>
      </c>
      <c r="D95" s="225" t="s">
        <v>930</v>
      </c>
      <c r="E95" s="226" t="s">
        <v>945</v>
      </c>
      <c r="F95" s="227" t="s">
        <v>946</v>
      </c>
      <c r="G95" s="228" t="s">
        <v>941</v>
      </c>
      <c r="H95" s="229">
        <v>10</v>
      </c>
      <c r="I95" s="230"/>
      <c r="J95" s="231">
        <f>ROUND(I95*H95,2)</f>
        <v>0</v>
      </c>
      <c r="K95" s="227" t="s">
        <v>934</v>
      </c>
      <c r="L95" s="42"/>
      <c r="M95" s="232" t="s">
        <v>19</v>
      </c>
      <c r="N95" s="233" t="s">
        <v>41</v>
      </c>
      <c r="O95" s="82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125</v>
      </c>
      <c r="AT95" s="186" t="s">
        <v>930</v>
      </c>
      <c r="AU95" s="186" t="s">
        <v>80</v>
      </c>
      <c r="AY95" s="15" t="s">
        <v>115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5" t="s">
        <v>78</v>
      </c>
      <c r="BK95" s="187">
        <f>ROUND(I95*H95,2)</f>
        <v>0</v>
      </c>
      <c r="BL95" s="15" t="s">
        <v>125</v>
      </c>
      <c r="BM95" s="186" t="s">
        <v>947</v>
      </c>
    </row>
    <row r="96" s="2" customFormat="1">
      <c r="A96" s="36"/>
      <c r="B96" s="37"/>
      <c r="C96" s="38"/>
      <c r="D96" s="188" t="s">
        <v>117</v>
      </c>
      <c r="E96" s="38"/>
      <c r="F96" s="189" t="s">
        <v>948</v>
      </c>
      <c r="G96" s="38"/>
      <c r="H96" s="38"/>
      <c r="I96" s="190"/>
      <c r="J96" s="38"/>
      <c r="K96" s="38"/>
      <c r="L96" s="42"/>
      <c r="M96" s="191"/>
      <c r="N96" s="19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117</v>
      </c>
      <c r="AU96" s="15" t="s">
        <v>80</v>
      </c>
    </row>
    <row r="97" s="2" customFormat="1">
      <c r="A97" s="36"/>
      <c r="B97" s="37"/>
      <c r="C97" s="38"/>
      <c r="D97" s="234" t="s">
        <v>937</v>
      </c>
      <c r="E97" s="38"/>
      <c r="F97" s="235" t="s">
        <v>949</v>
      </c>
      <c r="G97" s="38"/>
      <c r="H97" s="38"/>
      <c r="I97" s="190"/>
      <c r="J97" s="38"/>
      <c r="K97" s="38"/>
      <c r="L97" s="42"/>
      <c r="M97" s="191"/>
      <c r="N97" s="19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937</v>
      </c>
      <c r="AU97" s="15" t="s">
        <v>80</v>
      </c>
    </row>
    <row r="98" s="2" customFormat="1" ht="24.15" customHeight="1">
      <c r="A98" s="36"/>
      <c r="B98" s="37"/>
      <c r="C98" s="225" t="s">
        <v>125</v>
      </c>
      <c r="D98" s="225" t="s">
        <v>930</v>
      </c>
      <c r="E98" s="226" t="s">
        <v>950</v>
      </c>
      <c r="F98" s="227" t="s">
        <v>951</v>
      </c>
      <c r="G98" s="228" t="s">
        <v>212</v>
      </c>
      <c r="H98" s="229">
        <v>20</v>
      </c>
      <c r="I98" s="230"/>
      <c r="J98" s="231">
        <f>ROUND(I98*H98,2)</f>
        <v>0</v>
      </c>
      <c r="K98" s="227" t="s">
        <v>934</v>
      </c>
      <c r="L98" s="42"/>
      <c r="M98" s="232" t="s">
        <v>19</v>
      </c>
      <c r="N98" s="233" t="s">
        <v>41</v>
      </c>
      <c r="O98" s="82"/>
      <c r="P98" s="184">
        <f>O98*H98</f>
        <v>0</v>
      </c>
      <c r="Q98" s="184">
        <v>0.0035999999999999999</v>
      </c>
      <c r="R98" s="184">
        <f>Q98*H98</f>
        <v>0.071999999999999995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125</v>
      </c>
      <c r="AT98" s="186" t="s">
        <v>930</v>
      </c>
      <c r="AU98" s="186" t="s">
        <v>80</v>
      </c>
      <c r="AY98" s="15" t="s">
        <v>115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5" t="s">
        <v>78</v>
      </c>
      <c r="BK98" s="187">
        <f>ROUND(I98*H98,2)</f>
        <v>0</v>
      </c>
      <c r="BL98" s="15" t="s">
        <v>125</v>
      </c>
      <c r="BM98" s="186" t="s">
        <v>952</v>
      </c>
    </row>
    <row r="99" s="2" customFormat="1">
      <c r="A99" s="36"/>
      <c r="B99" s="37"/>
      <c r="C99" s="38"/>
      <c r="D99" s="188" t="s">
        <v>117</v>
      </c>
      <c r="E99" s="38"/>
      <c r="F99" s="189" t="s">
        <v>953</v>
      </c>
      <c r="G99" s="38"/>
      <c r="H99" s="38"/>
      <c r="I99" s="190"/>
      <c r="J99" s="38"/>
      <c r="K99" s="38"/>
      <c r="L99" s="42"/>
      <c r="M99" s="191"/>
      <c r="N99" s="19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117</v>
      </c>
      <c r="AU99" s="15" t="s">
        <v>80</v>
      </c>
    </row>
    <row r="100" s="2" customFormat="1">
      <c r="A100" s="36"/>
      <c r="B100" s="37"/>
      <c r="C100" s="38"/>
      <c r="D100" s="234" t="s">
        <v>937</v>
      </c>
      <c r="E100" s="38"/>
      <c r="F100" s="235" t="s">
        <v>954</v>
      </c>
      <c r="G100" s="38"/>
      <c r="H100" s="38"/>
      <c r="I100" s="190"/>
      <c r="J100" s="38"/>
      <c r="K100" s="38"/>
      <c r="L100" s="42"/>
      <c r="M100" s="191"/>
      <c r="N100" s="192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937</v>
      </c>
      <c r="AU100" s="15" t="s">
        <v>80</v>
      </c>
    </row>
    <row r="101" s="2" customFormat="1" ht="24.15" customHeight="1">
      <c r="A101" s="36"/>
      <c r="B101" s="37"/>
      <c r="C101" s="225" t="s">
        <v>130</v>
      </c>
      <c r="D101" s="225" t="s">
        <v>930</v>
      </c>
      <c r="E101" s="226" t="s">
        <v>955</v>
      </c>
      <c r="F101" s="227" t="s">
        <v>956</v>
      </c>
      <c r="G101" s="228" t="s">
        <v>212</v>
      </c>
      <c r="H101" s="229">
        <v>30</v>
      </c>
      <c r="I101" s="230"/>
      <c r="J101" s="231">
        <f>ROUND(I101*H101,2)</f>
        <v>0</v>
      </c>
      <c r="K101" s="227" t="s">
        <v>934</v>
      </c>
      <c r="L101" s="42"/>
      <c r="M101" s="232" t="s">
        <v>19</v>
      </c>
      <c r="N101" s="233" t="s">
        <v>41</v>
      </c>
      <c r="O101" s="82"/>
      <c r="P101" s="184">
        <f>O101*H101</f>
        <v>0</v>
      </c>
      <c r="Q101" s="184">
        <v>0.0053</v>
      </c>
      <c r="R101" s="184">
        <f>Q101*H101</f>
        <v>0.159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125</v>
      </c>
      <c r="AT101" s="186" t="s">
        <v>930</v>
      </c>
      <c r="AU101" s="186" t="s">
        <v>80</v>
      </c>
      <c r="AY101" s="15" t="s">
        <v>115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5" t="s">
        <v>78</v>
      </c>
      <c r="BK101" s="187">
        <f>ROUND(I101*H101,2)</f>
        <v>0</v>
      </c>
      <c r="BL101" s="15" t="s">
        <v>125</v>
      </c>
      <c r="BM101" s="186" t="s">
        <v>957</v>
      </c>
    </row>
    <row r="102" s="2" customFormat="1">
      <c r="A102" s="36"/>
      <c r="B102" s="37"/>
      <c r="C102" s="38"/>
      <c r="D102" s="188" t="s">
        <v>117</v>
      </c>
      <c r="E102" s="38"/>
      <c r="F102" s="189" t="s">
        <v>958</v>
      </c>
      <c r="G102" s="38"/>
      <c r="H102" s="38"/>
      <c r="I102" s="190"/>
      <c r="J102" s="38"/>
      <c r="K102" s="38"/>
      <c r="L102" s="42"/>
      <c r="M102" s="191"/>
      <c r="N102" s="19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117</v>
      </c>
      <c r="AU102" s="15" t="s">
        <v>80</v>
      </c>
    </row>
    <row r="103" s="2" customFormat="1">
      <c r="A103" s="36"/>
      <c r="B103" s="37"/>
      <c r="C103" s="38"/>
      <c r="D103" s="234" t="s">
        <v>937</v>
      </c>
      <c r="E103" s="38"/>
      <c r="F103" s="235" t="s">
        <v>959</v>
      </c>
      <c r="G103" s="38"/>
      <c r="H103" s="38"/>
      <c r="I103" s="190"/>
      <c r="J103" s="38"/>
      <c r="K103" s="38"/>
      <c r="L103" s="42"/>
      <c r="M103" s="191"/>
      <c r="N103" s="19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937</v>
      </c>
      <c r="AU103" s="15" t="s">
        <v>80</v>
      </c>
    </row>
    <row r="104" s="12" customFormat="1" ht="22.8" customHeight="1">
      <c r="A104" s="12"/>
      <c r="B104" s="209"/>
      <c r="C104" s="210"/>
      <c r="D104" s="211" t="s">
        <v>69</v>
      </c>
      <c r="E104" s="223" t="s">
        <v>146</v>
      </c>
      <c r="F104" s="223" t="s">
        <v>960</v>
      </c>
      <c r="G104" s="210"/>
      <c r="H104" s="210"/>
      <c r="I104" s="213"/>
      <c r="J104" s="224">
        <f>BK104</f>
        <v>0</v>
      </c>
      <c r="K104" s="210"/>
      <c r="L104" s="215"/>
      <c r="M104" s="216"/>
      <c r="N104" s="217"/>
      <c r="O104" s="217"/>
      <c r="P104" s="218">
        <f>SUM(P105:P107)</f>
        <v>0</v>
      </c>
      <c r="Q104" s="217"/>
      <c r="R104" s="218">
        <f>SUM(R105:R107)</f>
        <v>0</v>
      </c>
      <c r="S104" s="217"/>
      <c r="T104" s="219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0" t="s">
        <v>78</v>
      </c>
      <c r="AT104" s="221" t="s">
        <v>69</v>
      </c>
      <c r="AU104" s="221" t="s">
        <v>78</v>
      </c>
      <c r="AY104" s="220" t="s">
        <v>115</v>
      </c>
      <c r="BK104" s="222">
        <f>SUM(BK105:BK107)</f>
        <v>0</v>
      </c>
    </row>
    <row r="105" s="2" customFormat="1" ht="16.5" customHeight="1">
      <c r="A105" s="36"/>
      <c r="B105" s="37"/>
      <c r="C105" s="225" t="s">
        <v>134</v>
      </c>
      <c r="D105" s="225" t="s">
        <v>930</v>
      </c>
      <c r="E105" s="226" t="s">
        <v>961</v>
      </c>
      <c r="F105" s="227" t="s">
        <v>962</v>
      </c>
      <c r="G105" s="228" t="s">
        <v>963</v>
      </c>
      <c r="H105" s="229">
        <v>10</v>
      </c>
      <c r="I105" s="230"/>
      <c r="J105" s="231">
        <f>ROUND(I105*H105,2)</f>
        <v>0</v>
      </c>
      <c r="K105" s="227" t="s">
        <v>934</v>
      </c>
      <c r="L105" s="42"/>
      <c r="M105" s="232" t="s">
        <v>19</v>
      </c>
      <c r="N105" s="233" t="s">
        <v>41</v>
      </c>
      <c r="O105" s="82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125</v>
      </c>
      <c r="AT105" s="186" t="s">
        <v>930</v>
      </c>
      <c r="AU105" s="186" t="s">
        <v>80</v>
      </c>
      <c r="AY105" s="15" t="s">
        <v>115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5" t="s">
        <v>78</v>
      </c>
      <c r="BK105" s="187">
        <f>ROUND(I105*H105,2)</f>
        <v>0</v>
      </c>
      <c r="BL105" s="15" t="s">
        <v>125</v>
      </c>
      <c r="BM105" s="186" t="s">
        <v>964</v>
      </c>
    </row>
    <row r="106" s="2" customFormat="1">
      <c r="A106" s="36"/>
      <c r="B106" s="37"/>
      <c r="C106" s="38"/>
      <c r="D106" s="188" t="s">
        <v>117</v>
      </c>
      <c r="E106" s="38"/>
      <c r="F106" s="189" t="s">
        <v>965</v>
      </c>
      <c r="G106" s="38"/>
      <c r="H106" s="38"/>
      <c r="I106" s="190"/>
      <c r="J106" s="38"/>
      <c r="K106" s="38"/>
      <c r="L106" s="42"/>
      <c r="M106" s="191"/>
      <c r="N106" s="192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117</v>
      </c>
      <c r="AU106" s="15" t="s">
        <v>80</v>
      </c>
    </row>
    <row r="107" s="2" customFormat="1">
      <c r="A107" s="36"/>
      <c r="B107" s="37"/>
      <c r="C107" s="38"/>
      <c r="D107" s="234" t="s">
        <v>937</v>
      </c>
      <c r="E107" s="38"/>
      <c r="F107" s="235" t="s">
        <v>966</v>
      </c>
      <c r="G107" s="38"/>
      <c r="H107" s="38"/>
      <c r="I107" s="190"/>
      <c r="J107" s="38"/>
      <c r="K107" s="38"/>
      <c r="L107" s="42"/>
      <c r="M107" s="191"/>
      <c r="N107" s="19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937</v>
      </c>
      <c r="AU107" s="15" t="s">
        <v>80</v>
      </c>
    </row>
    <row r="108" s="12" customFormat="1" ht="25.92" customHeight="1">
      <c r="A108" s="12"/>
      <c r="B108" s="209"/>
      <c r="C108" s="210"/>
      <c r="D108" s="211" t="s">
        <v>69</v>
      </c>
      <c r="E108" s="212" t="s">
        <v>967</v>
      </c>
      <c r="F108" s="212" t="s">
        <v>968</v>
      </c>
      <c r="G108" s="210"/>
      <c r="H108" s="210"/>
      <c r="I108" s="213"/>
      <c r="J108" s="214">
        <f>BK108</f>
        <v>0</v>
      </c>
      <c r="K108" s="210"/>
      <c r="L108" s="215"/>
      <c r="M108" s="216"/>
      <c r="N108" s="217"/>
      <c r="O108" s="217"/>
      <c r="P108" s="218">
        <f>P109</f>
        <v>0</v>
      </c>
      <c r="Q108" s="217"/>
      <c r="R108" s="218">
        <f>R109</f>
        <v>0</v>
      </c>
      <c r="S108" s="217"/>
      <c r="T108" s="219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0" t="s">
        <v>80</v>
      </c>
      <c r="AT108" s="221" t="s">
        <v>69</v>
      </c>
      <c r="AU108" s="221" t="s">
        <v>70</v>
      </c>
      <c r="AY108" s="220" t="s">
        <v>115</v>
      </c>
      <c r="BK108" s="222">
        <f>BK109</f>
        <v>0</v>
      </c>
    </row>
    <row r="109" s="12" customFormat="1" ht="22.8" customHeight="1">
      <c r="A109" s="12"/>
      <c r="B109" s="209"/>
      <c r="C109" s="210"/>
      <c r="D109" s="211" t="s">
        <v>69</v>
      </c>
      <c r="E109" s="223" t="s">
        <v>969</v>
      </c>
      <c r="F109" s="223" t="s">
        <v>970</v>
      </c>
      <c r="G109" s="210"/>
      <c r="H109" s="210"/>
      <c r="I109" s="213"/>
      <c r="J109" s="224">
        <f>BK109</f>
        <v>0</v>
      </c>
      <c r="K109" s="210"/>
      <c r="L109" s="215"/>
      <c r="M109" s="216"/>
      <c r="N109" s="217"/>
      <c r="O109" s="217"/>
      <c r="P109" s="218">
        <f>SUM(P110:P112)</f>
        <v>0</v>
      </c>
      <c r="Q109" s="217"/>
      <c r="R109" s="218">
        <f>SUM(R110:R112)</f>
        <v>0</v>
      </c>
      <c r="S109" s="217"/>
      <c r="T109" s="21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0" t="s">
        <v>80</v>
      </c>
      <c r="AT109" s="221" t="s">
        <v>69</v>
      </c>
      <c r="AU109" s="221" t="s">
        <v>78</v>
      </c>
      <c r="AY109" s="220" t="s">
        <v>115</v>
      </c>
      <c r="BK109" s="222">
        <f>SUM(BK110:BK112)</f>
        <v>0</v>
      </c>
    </row>
    <row r="110" s="2" customFormat="1" ht="16.5" customHeight="1">
      <c r="A110" s="36"/>
      <c r="B110" s="37"/>
      <c r="C110" s="225" t="s">
        <v>138</v>
      </c>
      <c r="D110" s="225" t="s">
        <v>930</v>
      </c>
      <c r="E110" s="226" t="s">
        <v>971</v>
      </c>
      <c r="F110" s="227" t="s">
        <v>972</v>
      </c>
      <c r="G110" s="228" t="s">
        <v>212</v>
      </c>
      <c r="H110" s="229">
        <v>250</v>
      </c>
      <c r="I110" s="230"/>
      <c r="J110" s="231">
        <f>ROUND(I110*H110,2)</f>
        <v>0</v>
      </c>
      <c r="K110" s="227" t="s">
        <v>934</v>
      </c>
      <c r="L110" s="42"/>
      <c r="M110" s="232" t="s">
        <v>19</v>
      </c>
      <c r="N110" s="233" t="s">
        <v>41</v>
      </c>
      <c r="O110" s="82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173</v>
      </c>
      <c r="AT110" s="186" t="s">
        <v>930</v>
      </c>
      <c r="AU110" s="186" t="s">
        <v>80</v>
      </c>
      <c r="AY110" s="15" t="s">
        <v>115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78</v>
      </c>
      <c r="BK110" s="187">
        <f>ROUND(I110*H110,2)</f>
        <v>0</v>
      </c>
      <c r="BL110" s="15" t="s">
        <v>173</v>
      </c>
      <c r="BM110" s="186" t="s">
        <v>973</v>
      </c>
    </row>
    <row r="111" s="2" customFormat="1">
      <c r="A111" s="36"/>
      <c r="B111" s="37"/>
      <c r="C111" s="38"/>
      <c r="D111" s="188" t="s">
        <v>117</v>
      </c>
      <c r="E111" s="38"/>
      <c r="F111" s="189" t="s">
        <v>974</v>
      </c>
      <c r="G111" s="38"/>
      <c r="H111" s="38"/>
      <c r="I111" s="190"/>
      <c r="J111" s="38"/>
      <c r="K111" s="38"/>
      <c r="L111" s="42"/>
      <c r="M111" s="191"/>
      <c r="N111" s="19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117</v>
      </c>
      <c r="AU111" s="15" t="s">
        <v>80</v>
      </c>
    </row>
    <row r="112" s="2" customFormat="1">
      <c r="A112" s="36"/>
      <c r="B112" s="37"/>
      <c r="C112" s="38"/>
      <c r="D112" s="234" t="s">
        <v>937</v>
      </c>
      <c r="E112" s="38"/>
      <c r="F112" s="235" t="s">
        <v>975</v>
      </c>
      <c r="G112" s="38"/>
      <c r="H112" s="38"/>
      <c r="I112" s="190"/>
      <c r="J112" s="38"/>
      <c r="K112" s="38"/>
      <c r="L112" s="42"/>
      <c r="M112" s="191"/>
      <c r="N112" s="192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937</v>
      </c>
      <c r="AU112" s="15" t="s">
        <v>80</v>
      </c>
    </row>
    <row r="113" s="12" customFormat="1" ht="25.92" customHeight="1">
      <c r="A113" s="12"/>
      <c r="B113" s="209"/>
      <c r="C113" s="210"/>
      <c r="D113" s="211" t="s">
        <v>69</v>
      </c>
      <c r="E113" s="212" t="s">
        <v>111</v>
      </c>
      <c r="F113" s="212" t="s">
        <v>976</v>
      </c>
      <c r="G113" s="210"/>
      <c r="H113" s="210"/>
      <c r="I113" s="213"/>
      <c r="J113" s="214">
        <f>BK113</f>
        <v>0</v>
      </c>
      <c r="K113" s="210"/>
      <c r="L113" s="215"/>
      <c r="M113" s="216"/>
      <c r="N113" s="217"/>
      <c r="O113" s="217"/>
      <c r="P113" s="218">
        <f>P114</f>
        <v>0</v>
      </c>
      <c r="Q113" s="217"/>
      <c r="R113" s="218">
        <f>R114</f>
        <v>0.017600000000000001</v>
      </c>
      <c r="S113" s="217"/>
      <c r="T113" s="219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0" t="s">
        <v>121</v>
      </c>
      <c r="AT113" s="221" t="s">
        <v>69</v>
      </c>
      <c r="AU113" s="221" t="s">
        <v>70</v>
      </c>
      <c r="AY113" s="220" t="s">
        <v>115</v>
      </c>
      <c r="BK113" s="222">
        <f>BK114</f>
        <v>0</v>
      </c>
    </row>
    <row r="114" s="12" customFormat="1" ht="22.8" customHeight="1">
      <c r="A114" s="12"/>
      <c r="B114" s="209"/>
      <c r="C114" s="210"/>
      <c r="D114" s="211" t="s">
        <v>69</v>
      </c>
      <c r="E114" s="223" t="s">
        <v>977</v>
      </c>
      <c r="F114" s="223" t="s">
        <v>978</v>
      </c>
      <c r="G114" s="210"/>
      <c r="H114" s="210"/>
      <c r="I114" s="213"/>
      <c r="J114" s="224">
        <f>BK114</f>
        <v>0</v>
      </c>
      <c r="K114" s="210"/>
      <c r="L114" s="215"/>
      <c r="M114" s="216"/>
      <c r="N114" s="217"/>
      <c r="O114" s="217"/>
      <c r="P114" s="218">
        <f>SUM(P115:P138)</f>
        <v>0</v>
      </c>
      <c r="Q114" s="217"/>
      <c r="R114" s="218">
        <f>SUM(R115:R138)</f>
        <v>0.017600000000000001</v>
      </c>
      <c r="S114" s="217"/>
      <c r="T114" s="219">
        <f>SUM(T115:T138)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0" t="s">
        <v>121</v>
      </c>
      <c r="AT114" s="221" t="s">
        <v>69</v>
      </c>
      <c r="AU114" s="221" t="s">
        <v>78</v>
      </c>
      <c r="AY114" s="220" t="s">
        <v>115</v>
      </c>
      <c r="BK114" s="222">
        <f>SUM(BK115:BK138)</f>
        <v>0</v>
      </c>
    </row>
    <row r="115" s="2" customFormat="1" ht="16.5" customHeight="1">
      <c r="A115" s="36"/>
      <c r="B115" s="37"/>
      <c r="C115" s="225" t="s">
        <v>142</v>
      </c>
      <c r="D115" s="225" t="s">
        <v>930</v>
      </c>
      <c r="E115" s="226" t="s">
        <v>979</v>
      </c>
      <c r="F115" s="227" t="s">
        <v>980</v>
      </c>
      <c r="G115" s="228" t="s">
        <v>981</v>
      </c>
      <c r="H115" s="229">
        <v>1</v>
      </c>
      <c r="I115" s="230"/>
      <c r="J115" s="231">
        <f>ROUND(I115*H115,2)</f>
        <v>0</v>
      </c>
      <c r="K115" s="227" t="s">
        <v>934</v>
      </c>
      <c r="L115" s="42"/>
      <c r="M115" s="232" t="s">
        <v>19</v>
      </c>
      <c r="N115" s="233" t="s">
        <v>41</v>
      </c>
      <c r="O115" s="82"/>
      <c r="P115" s="184">
        <f>O115*H115</f>
        <v>0</v>
      </c>
      <c r="Q115" s="184">
        <v>0.0088000000000000005</v>
      </c>
      <c r="R115" s="184">
        <f>Q115*H115</f>
        <v>0.0088000000000000005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366</v>
      </c>
      <c r="AT115" s="186" t="s">
        <v>930</v>
      </c>
      <c r="AU115" s="186" t="s">
        <v>80</v>
      </c>
      <c r="AY115" s="15" t="s">
        <v>115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5" t="s">
        <v>78</v>
      </c>
      <c r="BK115" s="187">
        <f>ROUND(I115*H115,2)</f>
        <v>0</v>
      </c>
      <c r="BL115" s="15" t="s">
        <v>366</v>
      </c>
      <c r="BM115" s="186" t="s">
        <v>982</v>
      </c>
    </row>
    <row r="116" s="2" customFormat="1">
      <c r="A116" s="36"/>
      <c r="B116" s="37"/>
      <c r="C116" s="38"/>
      <c r="D116" s="188" t="s">
        <v>117</v>
      </c>
      <c r="E116" s="38"/>
      <c r="F116" s="189" t="s">
        <v>983</v>
      </c>
      <c r="G116" s="38"/>
      <c r="H116" s="38"/>
      <c r="I116" s="190"/>
      <c r="J116" s="38"/>
      <c r="K116" s="38"/>
      <c r="L116" s="42"/>
      <c r="M116" s="191"/>
      <c r="N116" s="192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117</v>
      </c>
      <c r="AU116" s="15" t="s">
        <v>80</v>
      </c>
    </row>
    <row r="117" s="2" customFormat="1">
      <c r="A117" s="36"/>
      <c r="B117" s="37"/>
      <c r="C117" s="38"/>
      <c r="D117" s="234" t="s">
        <v>937</v>
      </c>
      <c r="E117" s="38"/>
      <c r="F117" s="235" t="s">
        <v>984</v>
      </c>
      <c r="G117" s="38"/>
      <c r="H117" s="38"/>
      <c r="I117" s="190"/>
      <c r="J117" s="38"/>
      <c r="K117" s="38"/>
      <c r="L117" s="42"/>
      <c r="M117" s="191"/>
      <c r="N117" s="19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937</v>
      </c>
      <c r="AU117" s="15" t="s">
        <v>80</v>
      </c>
    </row>
    <row r="118" s="2" customFormat="1" ht="16.5" customHeight="1">
      <c r="A118" s="36"/>
      <c r="B118" s="37"/>
      <c r="C118" s="225" t="s">
        <v>146</v>
      </c>
      <c r="D118" s="225" t="s">
        <v>930</v>
      </c>
      <c r="E118" s="226" t="s">
        <v>985</v>
      </c>
      <c r="F118" s="227" t="s">
        <v>986</v>
      </c>
      <c r="G118" s="228" t="s">
        <v>981</v>
      </c>
      <c r="H118" s="229">
        <v>1</v>
      </c>
      <c r="I118" s="230"/>
      <c r="J118" s="231">
        <f>ROUND(I118*H118,2)</f>
        <v>0</v>
      </c>
      <c r="K118" s="227" t="s">
        <v>934</v>
      </c>
      <c r="L118" s="42"/>
      <c r="M118" s="232" t="s">
        <v>19</v>
      </c>
      <c r="N118" s="233" t="s">
        <v>41</v>
      </c>
      <c r="O118" s="82"/>
      <c r="P118" s="184">
        <f>O118*H118</f>
        <v>0</v>
      </c>
      <c r="Q118" s="184">
        <v>0.0088000000000000005</v>
      </c>
      <c r="R118" s="184">
        <f>Q118*H118</f>
        <v>0.0088000000000000005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366</v>
      </c>
      <c r="AT118" s="186" t="s">
        <v>930</v>
      </c>
      <c r="AU118" s="186" t="s">
        <v>80</v>
      </c>
      <c r="AY118" s="15" t="s">
        <v>115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78</v>
      </c>
      <c r="BK118" s="187">
        <f>ROUND(I118*H118,2)</f>
        <v>0</v>
      </c>
      <c r="BL118" s="15" t="s">
        <v>366</v>
      </c>
      <c r="BM118" s="186" t="s">
        <v>987</v>
      </c>
    </row>
    <row r="119" s="2" customFormat="1">
      <c r="A119" s="36"/>
      <c r="B119" s="37"/>
      <c r="C119" s="38"/>
      <c r="D119" s="188" t="s">
        <v>117</v>
      </c>
      <c r="E119" s="38"/>
      <c r="F119" s="189" t="s">
        <v>988</v>
      </c>
      <c r="G119" s="38"/>
      <c r="H119" s="38"/>
      <c r="I119" s="190"/>
      <c r="J119" s="38"/>
      <c r="K119" s="38"/>
      <c r="L119" s="42"/>
      <c r="M119" s="191"/>
      <c r="N119" s="19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117</v>
      </c>
      <c r="AU119" s="15" t="s">
        <v>80</v>
      </c>
    </row>
    <row r="120" s="2" customFormat="1">
      <c r="A120" s="36"/>
      <c r="B120" s="37"/>
      <c r="C120" s="38"/>
      <c r="D120" s="234" t="s">
        <v>937</v>
      </c>
      <c r="E120" s="38"/>
      <c r="F120" s="235" t="s">
        <v>989</v>
      </c>
      <c r="G120" s="38"/>
      <c r="H120" s="38"/>
      <c r="I120" s="190"/>
      <c r="J120" s="38"/>
      <c r="K120" s="38"/>
      <c r="L120" s="42"/>
      <c r="M120" s="191"/>
      <c r="N120" s="192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937</v>
      </c>
      <c r="AU120" s="15" t="s">
        <v>80</v>
      </c>
    </row>
    <row r="121" s="2" customFormat="1" ht="16.5" customHeight="1">
      <c r="A121" s="36"/>
      <c r="B121" s="37"/>
      <c r="C121" s="225" t="s">
        <v>150</v>
      </c>
      <c r="D121" s="225" t="s">
        <v>930</v>
      </c>
      <c r="E121" s="226" t="s">
        <v>990</v>
      </c>
      <c r="F121" s="227" t="s">
        <v>991</v>
      </c>
      <c r="G121" s="228" t="s">
        <v>212</v>
      </c>
      <c r="H121" s="229">
        <v>1000</v>
      </c>
      <c r="I121" s="230"/>
      <c r="J121" s="231">
        <f>ROUND(I121*H121,2)</f>
        <v>0</v>
      </c>
      <c r="K121" s="227" t="s">
        <v>934</v>
      </c>
      <c r="L121" s="42"/>
      <c r="M121" s="232" t="s">
        <v>19</v>
      </c>
      <c r="N121" s="233" t="s">
        <v>41</v>
      </c>
      <c r="O121" s="82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366</v>
      </c>
      <c r="AT121" s="186" t="s">
        <v>930</v>
      </c>
      <c r="AU121" s="186" t="s">
        <v>80</v>
      </c>
      <c r="AY121" s="15" t="s">
        <v>115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5" t="s">
        <v>78</v>
      </c>
      <c r="BK121" s="187">
        <f>ROUND(I121*H121,2)</f>
        <v>0</v>
      </c>
      <c r="BL121" s="15" t="s">
        <v>366</v>
      </c>
      <c r="BM121" s="186" t="s">
        <v>992</v>
      </c>
    </row>
    <row r="122" s="2" customFormat="1">
      <c r="A122" s="36"/>
      <c r="B122" s="37"/>
      <c r="C122" s="38"/>
      <c r="D122" s="188" t="s">
        <v>117</v>
      </c>
      <c r="E122" s="38"/>
      <c r="F122" s="189" t="s">
        <v>993</v>
      </c>
      <c r="G122" s="38"/>
      <c r="H122" s="38"/>
      <c r="I122" s="190"/>
      <c r="J122" s="38"/>
      <c r="K122" s="38"/>
      <c r="L122" s="42"/>
      <c r="M122" s="191"/>
      <c r="N122" s="192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117</v>
      </c>
      <c r="AU122" s="15" t="s">
        <v>80</v>
      </c>
    </row>
    <row r="123" s="2" customFormat="1">
      <c r="A123" s="36"/>
      <c r="B123" s="37"/>
      <c r="C123" s="38"/>
      <c r="D123" s="234" t="s">
        <v>937</v>
      </c>
      <c r="E123" s="38"/>
      <c r="F123" s="235" t="s">
        <v>994</v>
      </c>
      <c r="G123" s="38"/>
      <c r="H123" s="38"/>
      <c r="I123" s="190"/>
      <c r="J123" s="38"/>
      <c r="K123" s="38"/>
      <c r="L123" s="42"/>
      <c r="M123" s="191"/>
      <c r="N123" s="19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937</v>
      </c>
      <c r="AU123" s="15" t="s">
        <v>80</v>
      </c>
    </row>
    <row r="124" s="2" customFormat="1" ht="16.5" customHeight="1">
      <c r="A124" s="36"/>
      <c r="B124" s="37"/>
      <c r="C124" s="225" t="s">
        <v>154</v>
      </c>
      <c r="D124" s="225" t="s">
        <v>930</v>
      </c>
      <c r="E124" s="226" t="s">
        <v>995</v>
      </c>
      <c r="F124" s="227" t="s">
        <v>996</v>
      </c>
      <c r="G124" s="228" t="s">
        <v>212</v>
      </c>
      <c r="H124" s="229">
        <v>1000</v>
      </c>
      <c r="I124" s="230"/>
      <c r="J124" s="231">
        <f>ROUND(I124*H124,2)</f>
        <v>0</v>
      </c>
      <c r="K124" s="227" t="s">
        <v>934</v>
      </c>
      <c r="L124" s="42"/>
      <c r="M124" s="232" t="s">
        <v>19</v>
      </c>
      <c r="N124" s="233" t="s">
        <v>41</v>
      </c>
      <c r="O124" s="8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366</v>
      </c>
      <c r="AT124" s="186" t="s">
        <v>930</v>
      </c>
      <c r="AU124" s="186" t="s">
        <v>80</v>
      </c>
      <c r="AY124" s="15" t="s">
        <v>115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5" t="s">
        <v>78</v>
      </c>
      <c r="BK124" s="187">
        <f>ROUND(I124*H124,2)</f>
        <v>0</v>
      </c>
      <c r="BL124" s="15" t="s">
        <v>366</v>
      </c>
      <c r="BM124" s="186" t="s">
        <v>997</v>
      </c>
    </row>
    <row r="125" s="2" customFormat="1">
      <c r="A125" s="36"/>
      <c r="B125" s="37"/>
      <c r="C125" s="38"/>
      <c r="D125" s="188" t="s">
        <v>117</v>
      </c>
      <c r="E125" s="38"/>
      <c r="F125" s="189" t="s">
        <v>998</v>
      </c>
      <c r="G125" s="38"/>
      <c r="H125" s="38"/>
      <c r="I125" s="190"/>
      <c r="J125" s="38"/>
      <c r="K125" s="38"/>
      <c r="L125" s="42"/>
      <c r="M125" s="191"/>
      <c r="N125" s="19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117</v>
      </c>
      <c r="AU125" s="15" t="s">
        <v>80</v>
      </c>
    </row>
    <row r="126" s="2" customFormat="1">
      <c r="A126" s="36"/>
      <c r="B126" s="37"/>
      <c r="C126" s="38"/>
      <c r="D126" s="234" t="s">
        <v>937</v>
      </c>
      <c r="E126" s="38"/>
      <c r="F126" s="235" t="s">
        <v>999</v>
      </c>
      <c r="G126" s="38"/>
      <c r="H126" s="38"/>
      <c r="I126" s="190"/>
      <c r="J126" s="38"/>
      <c r="K126" s="38"/>
      <c r="L126" s="42"/>
      <c r="M126" s="191"/>
      <c r="N126" s="192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937</v>
      </c>
      <c r="AU126" s="15" t="s">
        <v>80</v>
      </c>
    </row>
    <row r="127" s="2" customFormat="1" ht="16.5" customHeight="1">
      <c r="A127" s="36"/>
      <c r="B127" s="37"/>
      <c r="C127" s="225" t="s">
        <v>158</v>
      </c>
      <c r="D127" s="225" t="s">
        <v>930</v>
      </c>
      <c r="E127" s="226" t="s">
        <v>1000</v>
      </c>
      <c r="F127" s="227" t="s">
        <v>1001</v>
      </c>
      <c r="G127" s="228" t="s">
        <v>941</v>
      </c>
      <c r="H127" s="229">
        <v>40</v>
      </c>
      <c r="I127" s="230"/>
      <c r="J127" s="231">
        <f>ROUND(I127*H127,2)</f>
        <v>0</v>
      </c>
      <c r="K127" s="227" t="s">
        <v>934</v>
      </c>
      <c r="L127" s="42"/>
      <c r="M127" s="232" t="s">
        <v>19</v>
      </c>
      <c r="N127" s="233" t="s">
        <v>41</v>
      </c>
      <c r="O127" s="82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366</v>
      </c>
      <c r="AT127" s="186" t="s">
        <v>930</v>
      </c>
      <c r="AU127" s="186" t="s">
        <v>80</v>
      </c>
      <c r="AY127" s="15" t="s">
        <v>115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5" t="s">
        <v>78</v>
      </c>
      <c r="BK127" s="187">
        <f>ROUND(I127*H127,2)</f>
        <v>0</v>
      </c>
      <c r="BL127" s="15" t="s">
        <v>366</v>
      </c>
      <c r="BM127" s="186" t="s">
        <v>1002</v>
      </c>
    </row>
    <row r="128" s="2" customFormat="1">
      <c r="A128" s="36"/>
      <c r="B128" s="37"/>
      <c r="C128" s="38"/>
      <c r="D128" s="188" t="s">
        <v>117</v>
      </c>
      <c r="E128" s="38"/>
      <c r="F128" s="189" t="s">
        <v>1003</v>
      </c>
      <c r="G128" s="38"/>
      <c r="H128" s="38"/>
      <c r="I128" s="190"/>
      <c r="J128" s="38"/>
      <c r="K128" s="38"/>
      <c r="L128" s="42"/>
      <c r="M128" s="191"/>
      <c r="N128" s="192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117</v>
      </c>
      <c r="AU128" s="15" t="s">
        <v>80</v>
      </c>
    </row>
    <row r="129" s="2" customFormat="1">
      <c r="A129" s="36"/>
      <c r="B129" s="37"/>
      <c r="C129" s="38"/>
      <c r="D129" s="234" t="s">
        <v>937</v>
      </c>
      <c r="E129" s="38"/>
      <c r="F129" s="235" t="s">
        <v>1004</v>
      </c>
      <c r="G129" s="38"/>
      <c r="H129" s="38"/>
      <c r="I129" s="190"/>
      <c r="J129" s="38"/>
      <c r="K129" s="38"/>
      <c r="L129" s="42"/>
      <c r="M129" s="191"/>
      <c r="N129" s="19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937</v>
      </c>
      <c r="AU129" s="15" t="s">
        <v>80</v>
      </c>
    </row>
    <row r="130" s="2" customFormat="1" ht="16.5" customHeight="1">
      <c r="A130" s="36"/>
      <c r="B130" s="37"/>
      <c r="C130" s="225" t="s">
        <v>162</v>
      </c>
      <c r="D130" s="225" t="s">
        <v>930</v>
      </c>
      <c r="E130" s="226" t="s">
        <v>1005</v>
      </c>
      <c r="F130" s="227" t="s">
        <v>1006</v>
      </c>
      <c r="G130" s="228" t="s">
        <v>212</v>
      </c>
      <c r="H130" s="229">
        <v>800</v>
      </c>
      <c r="I130" s="230"/>
      <c r="J130" s="231">
        <f>ROUND(I130*H130,2)</f>
        <v>0</v>
      </c>
      <c r="K130" s="227" t="s">
        <v>934</v>
      </c>
      <c r="L130" s="42"/>
      <c r="M130" s="232" t="s">
        <v>19</v>
      </c>
      <c r="N130" s="233" t="s">
        <v>41</v>
      </c>
      <c r="O130" s="8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366</v>
      </c>
      <c r="AT130" s="186" t="s">
        <v>930</v>
      </c>
      <c r="AU130" s="186" t="s">
        <v>80</v>
      </c>
      <c r="AY130" s="15" t="s">
        <v>115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78</v>
      </c>
      <c r="BK130" s="187">
        <f>ROUND(I130*H130,2)</f>
        <v>0</v>
      </c>
      <c r="BL130" s="15" t="s">
        <v>366</v>
      </c>
      <c r="BM130" s="186" t="s">
        <v>1007</v>
      </c>
    </row>
    <row r="131" s="2" customFormat="1">
      <c r="A131" s="36"/>
      <c r="B131" s="37"/>
      <c r="C131" s="38"/>
      <c r="D131" s="188" t="s">
        <v>117</v>
      </c>
      <c r="E131" s="38"/>
      <c r="F131" s="189" t="s">
        <v>1008</v>
      </c>
      <c r="G131" s="38"/>
      <c r="H131" s="38"/>
      <c r="I131" s="190"/>
      <c r="J131" s="38"/>
      <c r="K131" s="38"/>
      <c r="L131" s="42"/>
      <c r="M131" s="191"/>
      <c r="N131" s="19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117</v>
      </c>
      <c r="AU131" s="15" t="s">
        <v>80</v>
      </c>
    </row>
    <row r="132" s="2" customFormat="1">
      <c r="A132" s="36"/>
      <c r="B132" s="37"/>
      <c r="C132" s="38"/>
      <c r="D132" s="234" t="s">
        <v>937</v>
      </c>
      <c r="E132" s="38"/>
      <c r="F132" s="235" t="s">
        <v>1009</v>
      </c>
      <c r="G132" s="38"/>
      <c r="H132" s="38"/>
      <c r="I132" s="190"/>
      <c r="J132" s="38"/>
      <c r="K132" s="38"/>
      <c r="L132" s="42"/>
      <c r="M132" s="191"/>
      <c r="N132" s="192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937</v>
      </c>
      <c r="AU132" s="15" t="s">
        <v>80</v>
      </c>
    </row>
    <row r="133" s="2" customFormat="1" ht="16.5" customHeight="1">
      <c r="A133" s="36"/>
      <c r="B133" s="37"/>
      <c r="C133" s="225" t="s">
        <v>166</v>
      </c>
      <c r="D133" s="225" t="s">
        <v>930</v>
      </c>
      <c r="E133" s="226" t="s">
        <v>1010</v>
      </c>
      <c r="F133" s="227" t="s">
        <v>1011</v>
      </c>
      <c r="G133" s="228" t="s">
        <v>212</v>
      </c>
      <c r="H133" s="229">
        <v>800</v>
      </c>
      <c r="I133" s="230"/>
      <c r="J133" s="231">
        <f>ROUND(I133*H133,2)</f>
        <v>0</v>
      </c>
      <c r="K133" s="227" t="s">
        <v>934</v>
      </c>
      <c r="L133" s="42"/>
      <c r="M133" s="232" t="s">
        <v>19</v>
      </c>
      <c r="N133" s="233" t="s">
        <v>41</v>
      </c>
      <c r="O133" s="82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366</v>
      </c>
      <c r="AT133" s="186" t="s">
        <v>930</v>
      </c>
      <c r="AU133" s="186" t="s">
        <v>80</v>
      </c>
      <c r="AY133" s="15" t="s">
        <v>115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5" t="s">
        <v>78</v>
      </c>
      <c r="BK133" s="187">
        <f>ROUND(I133*H133,2)</f>
        <v>0</v>
      </c>
      <c r="BL133" s="15" t="s">
        <v>366</v>
      </c>
      <c r="BM133" s="186" t="s">
        <v>1012</v>
      </c>
    </row>
    <row r="134" s="2" customFormat="1">
      <c r="A134" s="36"/>
      <c r="B134" s="37"/>
      <c r="C134" s="38"/>
      <c r="D134" s="188" t="s">
        <v>117</v>
      </c>
      <c r="E134" s="38"/>
      <c r="F134" s="189" t="s">
        <v>1013</v>
      </c>
      <c r="G134" s="38"/>
      <c r="H134" s="38"/>
      <c r="I134" s="190"/>
      <c r="J134" s="38"/>
      <c r="K134" s="38"/>
      <c r="L134" s="42"/>
      <c r="M134" s="191"/>
      <c r="N134" s="192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117</v>
      </c>
      <c r="AU134" s="15" t="s">
        <v>80</v>
      </c>
    </row>
    <row r="135" s="2" customFormat="1">
      <c r="A135" s="36"/>
      <c r="B135" s="37"/>
      <c r="C135" s="38"/>
      <c r="D135" s="234" t="s">
        <v>937</v>
      </c>
      <c r="E135" s="38"/>
      <c r="F135" s="235" t="s">
        <v>1014</v>
      </c>
      <c r="G135" s="38"/>
      <c r="H135" s="38"/>
      <c r="I135" s="190"/>
      <c r="J135" s="38"/>
      <c r="K135" s="38"/>
      <c r="L135" s="42"/>
      <c r="M135" s="191"/>
      <c r="N135" s="19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937</v>
      </c>
      <c r="AU135" s="15" t="s">
        <v>80</v>
      </c>
    </row>
    <row r="136" s="2" customFormat="1" ht="16.5" customHeight="1">
      <c r="A136" s="36"/>
      <c r="B136" s="37"/>
      <c r="C136" s="225" t="s">
        <v>8</v>
      </c>
      <c r="D136" s="225" t="s">
        <v>930</v>
      </c>
      <c r="E136" s="226" t="s">
        <v>1015</v>
      </c>
      <c r="F136" s="227" t="s">
        <v>1016</v>
      </c>
      <c r="G136" s="228" t="s">
        <v>212</v>
      </c>
      <c r="H136" s="229">
        <v>800</v>
      </c>
      <c r="I136" s="230"/>
      <c r="J136" s="231">
        <f>ROUND(I136*H136,2)</f>
        <v>0</v>
      </c>
      <c r="K136" s="227" t="s">
        <v>934</v>
      </c>
      <c r="L136" s="42"/>
      <c r="M136" s="232" t="s">
        <v>19</v>
      </c>
      <c r="N136" s="233" t="s">
        <v>41</v>
      </c>
      <c r="O136" s="8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366</v>
      </c>
      <c r="AT136" s="186" t="s">
        <v>930</v>
      </c>
      <c r="AU136" s="186" t="s">
        <v>80</v>
      </c>
      <c r="AY136" s="15" t="s">
        <v>115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5" t="s">
        <v>78</v>
      </c>
      <c r="BK136" s="187">
        <f>ROUND(I136*H136,2)</f>
        <v>0</v>
      </c>
      <c r="BL136" s="15" t="s">
        <v>366</v>
      </c>
      <c r="BM136" s="186" t="s">
        <v>1017</v>
      </c>
    </row>
    <row r="137" s="2" customFormat="1">
      <c r="A137" s="36"/>
      <c r="B137" s="37"/>
      <c r="C137" s="38"/>
      <c r="D137" s="188" t="s">
        <v>117</v>
      </c>
      <c r="E137" s="38"/>
      <c r="F137" s="189" t="s">
        <v>1018</v>
      </c>
      <c r="G137" s="38"/>
      <c r="H137" s="38"/>
      <c r="I137" s="190"/>
      <c r="J137" s="38"/>
      <c r="K137" s="38"/>
      <c r="L137" s="42"/>
      <c r="M137" s="191"/>
      <c r="N137" s="19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117</v>
      </c>
      <c r="AU137" s="15" t="s">
        <v>80</v>
      </c>
    </row>
    <row r="138" s="2" customFormat="1">
      <c r="A138" s="36"/>
      <c r="B138" s="37"/>
      <c r="C138" s="38"/>
      <c r="D138" s="234" t="s">
        <v>937</v>
      </c>
      <c r="E138" s="38"/>
      <c r="F138" s="235" t="s">
        <v>1019</v>
      </c>
      <c r="G138" s="38"/>
      <c r="H138" s="38"/>
      <c r="I138" s="190"/>
      <c r="J138" s="38"/>
      <c r="K138" s="38"/>
      <c r="L138" s="42"/>
      <c r="M138" s="193"/>
      <c r="N138" s="194"/>
      <c r="O138" s="195"/>
      <c r="P138" s="195"/>
      <c r="Q138" s="195"/>
      <c r="R138" s="195"/>
      <c r="S138" s="195"/>
      <c r="T138" s="19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937</v>
      </c>
      <c r="AU138" s="15" t="s">
        <v>80</v>
      </c>
    </row>
    <row r="139" s="2" customFormat="1" ht="6.96" customHeight="1">
      <c r="A139" s="36"/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42"/>
      <c r="M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</sheetData>
  <sheetProtection sheet="1" autoFilter="0" formatColumns="0" formatRows="0" objects="1" scenarios="1" spinCount="100000" saltValue="q9gVl72lq+GIrdywKaEGhbxUzBDMzFl0o1bKby9JEVznYZ/xG8NtNtqXEjpyw5gcErlNhbM7l8mdoLXA2sEHXA==" hashValue="zwMIk1d7RgXJKuHkBwyPRgqr+D4zPTjkhTiGloPPXb8kpxui6MXgZx+a9HvEqVhfcHTs0cG1ALvFJSnHEe6ylw==" algorithmName="SHA-512" password="CC35"/>
  <autoFilter ref="C85:K1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2/111211101"/>
    <hyperlink ref="F94" r:id="rId2" display="https://podminky.urs.cz/item/CS_URS_2023_02/131251201"/>
    <hyperlink ref="F97" r:id="rId3" display="https://podminky.urs.cz/item/CS_URS_2023_02/131353201"/>
    <hyperlink ref="F100" r:id="rId4" display="https://podminky.urs.cz/item/CS_URS_2023_02/141721214"/>
    <hyperlink ref="F103" r:id="rId5" display="https://podminky.urs.cz/item/CS_URS_2023_02/141721216"/>
    <hyperlink ref="F107" r:id="rId6" display="https://podminky.urs.cz/item/CS_URS_2023_02/945421110"/>
    <hyperlink ref="F112" r:id="rId7" display="https://podminky.urs.cz/item/CS_URS_2023_02/741122623"/>
    <hyperlink ref="F117" r:id="rId8" display="https://podminky.urs.cz/item/CS_URS_2023_02/460010023"/>
    <hyperlink ref="F120" r:id="rId9" display="https://podminky.urs.cz/item/CS_URS_2023_02/460010024"/>
    <hyperlink ref="F123" r:id="rId10" display="https://podminky.urs.cz/item/CS_URS_2023_02/460161272"/>
    <hyperlink ref="F126" r:id="rId11" display="https://podminky.urs.cz/item/CS_URS_2023_02/460161442"/>
    <hyperlink ref="F129" r:id="rId12" display="https://podminky.urs.cz/item/CS_URS_2023_02/460411122"/>
    <hyperlink ref="F132" r:id="rId13" display="https://podminky.urs.cz/item/CS_URS_2023_02/460431182"/>
    <hyperlink ref="F135" r:id="rId14" display="https://podminky.urs.cz/item/CS_URS_2023_02/460431282"/>
    <hyperlink ref="F138" r:id="rId15" display="https://podminky.urs.cz/item/CS_URS_2023_02/46043146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1020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ROUND((SUM(BE82:BE481)),  2)</f>
        <v>0</v>
      </c>
      <c r="G33" s="36"/>
      <c r="H33" s="36"/>
      <c r="I33" s="146">
        <v>0.20999999999999999</v>
      </c>
      <c r="J33" s="145">
        <f>ROUND(((SUM(BE82:BE481))*I33),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ROUND((SUM(BF82:BF481)),  2)</f>
        <v>0</v>
      </c>
      <c r="G34" s="36"/>
      <c r="H34" s="36"/>
      <c r="I34" s="146">
        <v>0.14999999999999999</v>
      </c>
      <c r="J34" s="145">
        <f>ROUND(((SUM(BF82:BF481))*I34),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ROUND((SUM(BG82:BG481)),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ROUND((SUM(BH82:BH481)),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ROUND((SUM(BI82:BI481)),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94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PS03 - Montáže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SŽ 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95</v>
      </c>
      <c r="D57" s="160"/>
      <c r="E57" s="160"/>
      <c r="F57" s="160"/>
      <c r="G57" s="160"/>
      <c r="H57" s="160"/>
      <c r="I57" s="160"/>
      <c r="J57" s="161" t="s">
        <v>96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97</v>
      </c>
    </row>
    <row r="60" s="10" customFormat="1" ht="24.96" customHeight="1">
      <c r="A60" s="10"/>
      <c r="B60" s="197"/>
      <c r="C60" s="198"/>
      <c r="D60" s="199" t="s">
        <v>920</v>
      </c>
      <c r="E60" s="200"/>
      <c r="F60" s="200"/>
      <c r="G60" s="200"/>
      <c r="H60" s="200"/>
      <c r="I60" s="200"/>
      <c r="J60" s="201">
        <f>J83</f>
        <v>0</v>
      </c>
      <c r="K60" s="198"/>
      <c r="L60" s="20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1" customFormat="1" ht="19.92" customHeight="1">
      <c r="A61" s="11"/>
      <c r="B61" s="203"/>
      <c r="C61" s="204"/>
      <c r="D61" s="205" t="s">
        <v>1021</v>
      </c>
      <c r="E61" s="206"/>
      <c r="F61" s="206"/>
      <c r="G61" s="206"/>
      <c r="H61" s="206"/>
      <c r="I61" s="206"/>
      <c r="J61" s="207">
        <f>J84</f>
        <v>0</v>
      </c>
      <c r="K61" s="204"/>
      <c r="L61" s="208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="10" customFormat="1" ht="24.96" customHeight="1">
      <c r="A62" s="10"/>
      <c r="B62" s="197"/>
      <c r="C62" s="198"/>
      <c r="D62" s="199" t="s">
        <v>1022</v>
      </c>
      <c r="E62" s="200"/>
      <c r="F62" s="200"/>
      <c r="G62" s="200"/>
      <c r="H62" s="200"/>
      <c r="I62" s="200"/>
      <c r="J62" s="201">
        <f>J101</f>
        <v>0</v>
      </c>
      <c r="K62" s="198"/>
      <c r="L62" s="20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98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Údržba, opravy a odstraňování závad u SSZT PCE 2024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92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PS03 - Montáže ÚOŽI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SŽ OŘ Hradec Králové</v>
      </c>
      <c r="G76" s="38"/>
      <c r="H76" s="38"/>
      <c r="I76" s="30" t="s">
        <v>23</v>
      </c>
      <c r="J76" s="70" t="str">
        <f>IF(J12="","",J12)</f>
        <v>11. 9. 2023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 xml:space="preserve"> </v>
      </c>
      <c r="G78" s="38"/>
      <c r="H78" s="38"/>
      <c r="I78" s="30" t="s">
        <v>31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30" t="s">
        <v>33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9" customFormat="1" ht="29.28" customHeight="1">
      <c r="A81" s="163"/>
      <c r="B81" s="164"/>
      <c r="C81" s="165" t="s">
        <v>99</v>
      </c>
      <c r="D81" s="166" t="s">
        <v>55</v>
      </c>
      <c r="E81" s="166" t="s">
        <v>51</v>
      </c>
      <c r="F81" s="166" t="s">
        <v>52</v>
      </c>
      <c r="G81" s="166" t="s">
        <v>100</v>
      </c>
      <c r="H81" s="166" t="s">
        <v>101</v>
      </c>
      <c r="I81" s="166" t="s">
        <v>102</v>
      </c>
      <c r="J81" s="166" t="s">
        <v>96</v>
      </c>
      <c r="K81" s="167" t="s">
        <v>103</v>
      </c>
      <c r="L81" s="168"/>
      <c r="M81" s="90" t="s">
        <v>19</v>
      </c>
      <c r="N81" s="91" t="s">
        <v>40</v>
      </c>
      <c r="O81" s="91" t="s">
        <v>104</v>
      </c>
      <c r="P81" s="91" t="s">
        <v>105</v>
      </c>
      <c r="Q81" s="91" t="s">
        <v>106</v>
      </c>
      <c r="R81" s="91" t="s">
        <v>107</v>
      </c>
      <c r="S81" s="91" t="s">
        <v>108</v>
      </c>
      <c r="T81" s="92" t="s">
        <v>109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="2" customFormat="1" ht="22.8" customHeight="1">
      <c r="A82" s="36"/>
      <c r="B82" s="37"/>
      <c r="C82" s="97" t="s">
        <v>110</v>
      </c>
      <c r="D82" s="38"/>
      <c r="E82" s="38"/>
      <c r="F82" s="38"/>
      <c r="G82" s="38"/>
      <c r="H82" s="38"/>
      <c r="I82" s="38"/>
      <c r="J82" s="169">
        <f>BK82</f>
        <v>0</v>
      </c>
      <c r="K82" s="38"/>
      <c r="L82" s="42"/>
      <c r="M82" s="93"/>
      <c r="N82" s="170"/>
      <c r="O82" s="94"/>
      <c r="P82" s="171">
        <f>P83+P101</f>
        <v>0</v>
      </c>
      <c r="Q82" s="94"/>
      <c r="R82" s="171">
        <f>R83+R101</f>
        <v>0</v>
      </c>
      <c r="S82" s="94"/>
      <c r="T82" s="172">
        <f>T83+T101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69</v>
      </c>
      <c r="AU82" s="15" t="s">
        <v>97</v>
      </c>
      <c r="BK82" s="173">
        <f>BK83+BK101</f>
        <v>0</v>
      </c>
    </row>
    <row r="83" s="12" customFormat="1" ht="25.92" customHeight="1">
      <c r="A83" s="12"/>
      <c r="B83" s="209"/>
      <c r="C83" s="210"/>
      <c r="D83" s="211" t="s">
        <v>69</v>
      </c>
      <c r="E83" s="212" t="s">
        <v>927</v>
      </c>
      <c r="F83" s="212" t="s">
        <v>928</v>
      </c>
      <c r="G83" s="210"/>
      <c r="H83" s="210"/>
      <c r="I83" s="213"/>
      <c r="J83" s="214">
        <f>BK83</f>
        <v>0</v>
      </c>
      <c r="K83" s="210"/>
      <c r="L83" s="215"/>
      <c r="M83" s="216"/>
      <c r="N83" s="217"/>
      <c r="O83" s="217"/>
      <c r="P83" s="218">
        <f>P84</f>
        <v>0</v>
      </c>
      <c r="Q83" s="217"/>
      <c r="R83" s="218">
        <f>R84</f>
        <v>0</v>
      </c>
      <c r="S83" s="217"/>
      <c r="T83" s="21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20" t="s">
        <v>78</v>
      </c>
      <c r="AT83" s="221" t="s">
        <v>69</v>
      </c>
      <c r="AU83" s="221" t="s">
        <v>70</v>
      </c>
      <c r="AY83" s="220" t="s">
        <v>115</v>
      </c>
      <c r="BK83" s="222">
        <f>BK84</f>
        <v>0</v>
      </c>
    </row>
    <row r="84" s="12" customFormat="1" ht="22.8" customHeight="1">
      <c r="A84" s="12"/>
      <c r="B84" s="209"/>
      <c r="C84" s="210"/>
      <c r="D84" s="211" t="s">
        <v>69</v>
      </c>
      <c r="E84" s="223" t="s">
        <v>130</v>
      </c>
      <c r="F84" s="223" t="s">
        <v>1023</v>
      </c>
      <c r="G84" s="210"/>
      <c r="H84" s="210"/>
      <c r="I84" s="213"/>
      <c r="J84" s="224">
        <f>BK84</f>
        <v>0</v>
      </c>
      <c r="K84" s="210"/>
      <c r="L84" s="215"/>
      <c r="M84" s="216"/>
      <c r="N84" s="217"/>
      <c r="O84" s="217"/>
      <c r="P84" s="218">
        <f>SUM(P85:P100)</f>
        <v>0</v>
      </c>
      <c r="Q84" s="217"/>
      <c r="R84" s="218">
        <f>SUM(R85:R100)</f>
        <v>0</v>
      </c>
      <c r="S84" s="217"/>
      <c r="T84" s="219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0" t="s">
        <v>78</v>
      </c>
      <c r="AT84" s="221" t="s">
        <v>69</v>
      </c>
      <c r="AU84" s="221" t="s">
        <v>78</v>
      </c>
      <c r="AY84" s="220" t="s">
        <v>115</v>
      </c>
      <c r="BK84" s="222">
        <f>SUM(BK85:BK100)</f>
        <v>0</v>
      </c>
    </row>
    <row r="85" s="2" customFormat="1" ht="16.5" customHeight="1">
      <c r="A85" s="36"/>
      <c r="B85" s="37"/>
      <c r="C85" s="225" t="s">
        <v>78</v>
      </c>
      <c r="D85" s="225" t="s">
        <v>930</v>
      </c>
      <c r="E85" s="226" t="s">
        <v>1024</v>
      </c>
      <c r="F85" s="227" t="s">
        <v>1025</v>
      </c>
      <c r="G85" s="228" t="s">
        <v>212</v>
      </c>
      <c r="H85" s="229">
        <v>50</v>
      </c>
      <c r="I85" s="230"/>
      <c r="J85" s="231">
        <f>ROUND(I85*H85,2)</f>
        <v>0</v>
      </c>
      <c r="K85" s="227" t="s">
        <v>1026</v>
      </c>
      <c r="L85" s="42"/>
      <c r="M85" s="232" t="s">
        <v>19</v>
      </c>
      <c r="N85" s="233" t="s">
        <v>41</v>
      </c>
      <c r="O85" s="82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125</v>
      </c>
      <c r="AT85" s="186" t="s">
        <v>930</v>
      </c>
      <c r="AU85" s="186" t="s">
        <v>80</v>
      </c>
      <c r="AY85" s="15" t="s">
        <v>115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5" t="s">
        <v>78</v>
      </c>
      <c r="BK85" s="187">
        <f>ROUND(I85*H85,2)</f>
        <v>0</v>
      </c>
      <c r="BL85" s="15" t="s">
        <v>125</v>
      </c>
      <c r="BM85" s="186" t="s">
        <v>1027</v>
      </c>
    </row>
    <row r="86" s="2" customFormat="1">
      <c r="A86" s="36"/>
      <c r="B86" s="37"/>
      <c r="C86" s="38"/>
      <c r="D86" s="188" t="s">
        <v>117</v>
      </c>
      <c r="E86" s="38"/>
      <c r="F86" s="189" t="s">
        <v>1028</v>
      </c>
      <c r="G86" s="38"/>
      <c r="H86" s="38"/>
      <c r="I86" s="190"/>
      <c r="J86" s="38"/>
      <c r="K86" s="38"/>
      <c r="L86" s="42"/>
      <c r="M86" s="191"/>
      <c r="N86" s="192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117</v>
      </c>
      <c r="AU86" s="15" t="s">
        <v>80</v>
      </c>
    </row>
    <row r="87" s="2" customFormat="1" ht="16.5" customHeight="1">
      <c r="A87" s="36"/>
      <c r="B87" s="37"/>
      <c r="C87" s="225" t="s">
        <v>80</v>
      </c>
      <c r="D87" s="225" t="s">
        <v>930</v>
      </c>
      <c r="E87" s="226" t="s">
        <v>1029</v>
      </c>
      <c r="F87" s="227" t="s">
        <v>1030</v>
      </c>
      <c r="G87" s="228" t="s">
        <v>114</v>
      </c>
      <c r="H87" s="229">
        <v>20</v>
      </c>
      <c r="I87" s="230"/>
      <c r="J87" s="231">
        <f>ROUND(I87*H87,2)</f>
        <v>0</v>
      </c>
      <c r="K87" s="227" t="s">
        <v>1026</v>
      </c>
      <c r="L87" s="42"/>
      <c r="M87" s="232" t="s">
        <v>19</v>
      </c>
      <c r="N87" s="233" t="s">
        <v>41</v>
      </c>
      <c r="O87" s="82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125</v>
      </c>
      <c r="AT87" s="186" t="s">
        <v>930</v>
      </c>
      <c r="AU87" s="186" t="s">
        <v>80</v>
      </c>
      <c r="AY87" s="15" t="s">
        <v>115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5" t="s">
        <v>78</v>
      </c>
      <c r="BK87" s="187">
        <f>ROUND(I87*H87,2)</f>
        <v>0</v>
      </c>
      <c r="BL87" s="15" t="s">
        <v>125</v>
      </c>
      <c r="BM87" s="186" t="s">
        <v>1031</v>
      </c>
    </row>
    <row r="88" s="2" customFormat="1">
      <c r="A88" s="36"/>
      <c r="B88" s="37"/>
      <c r="C88" s="38"/>
      <c r="D88" s="188" t="s">
        <v>117</v>
      </c>
      <c r="E88" s="38"/>
      <c r="F88" s="189" t="s">
        <v>1032</v>
      </c>
      <c r="G88" s="38"/>
      <c r="H88" s="38"/>
      <c r="I88" s="190"/>
      <c r="J88" s="38"/>
      <c r="K88" s="38"/>
      <c r="L88" s="42"/>
      <c r="M88" s="191"/>
      <c r="N88" s="19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80</v>
      </c>
    </row>
    <row r="89" s="2" customFormat="1" ht="16.5" customHeight="1">
      <c r="A89" s="36"/>
      <c r="B89" s="37"/>
      <c r="C89" s="225" t="s">
        <v>121</v>
      </c>
      <c r="D89" s="225" t="s">
        <v>930</v>
      </c>
      <c r="E89" s="226" t="s">
        <v>1033</v>
      </c>
      <c r="F89" s="227" t="s">
        <v>1034</v>
      </c>
      <c r="G89" s="228" t="s">
        <v>1035</v>
      </c>
      <c r="H89" s="229">
        <v>20</v>
      </c>
      <c r="I89" s="230"/>
      <c r="J89" s="231">
        <f>ROUND(I89*H89,2)</f>
        <v>0</v>
      </c>
      <c r="K89" s="227" t="s">
        <v>1026</v>
      </c>
      <c r="L89" s="42"/>
      <c r="M89" s="232" t="s">
        <v>19</v>
      </c>
      <c r="N89" s="233" t="s">
        <v>41</v>
      </c>
      <c r="O89" s="82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125</v>
      </c>
      <c r="AT89" s="186" t="s">
        <v>930</v>
      </c>
      <c r="AU89" s="186" t="s">
        <v>80</v>
      </c>
      <c r="AY89" s="15" t="s">
        <v>115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5" t="s">
        <v>78</v>
      </c>
      <c r="BK89" s="187">
        <f>ROUND(I89*H89,2)</f>
        <v>0</v>
      </c>
      <c r="BL89" s="15" t="s">
        <v>125</v>
      </c>
      <c r="BM89" s="186" t="s">
        <v>1036</v>
      </c>
    </row>
    <row r="90" s="2" customFormat="1">
      <c r="A90" s="36"/>
      <c r="B90" s="37"/>
      <c r="C90" s="38"/>
      <c r="D90" s="188" t="s">
        <v>117</v>
      </c>
      <c r="E90" s="38"/>
      <c r="F90" s="189" t="s">
        <v>1037</v>
      </c>
      <c r="G90" s="38"/>
      <c r="H90" s="38"/>
      <c r="I90" s="190"/>
      <c r="J90" s="38"/>
      <c r="K90" s="38"/>
      <c r="L90" s="42"/>
      <c r="M90" s="191"/>
      <c r="N90" s="19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117</v>
      </c>
      <c r="AU90" s="15" t="s">
        <v>80</v>
      </c>
    </row>
    <row r="91" s="2" customFormat="1" ht="16.5" customHeight="1">
      <c r="A91" s="36"/>
      <c r="B91" s="37"/>
      <c r="C91" s="225" t="s">
        <v>125</v>
      </c>
      <c r="D91" s="225" t="s">
        <v>930</v>
      </c>
      <c r="E91" s="226" t="s">
        <v>1038</v>
      </c>
      <c r="F91" s="227" t="s">
        <v>1039</v>
      </c>
      <c r="G91" s="228" t="s">
        <v>1035</v>
      </c>
      <c r="H91" s="229">
        <v>20</v>
      </c>
      <c r="I91" s="230"/>
      <c r="J91" s="231">
        <f>ROUND(I91*H91,2)</f>
        <v>0</v>
      </c>
      <c r="K91" s="227" t="s">
        <v>1026</v>
      </c>
      <c r="L91" s="42"/>
      <c r="M91" s="232" t="s">
        <v>19</v>
      </c>
      <c r="N91" s="233" t="s">
        <v>41</v>
      </c>
      <c r="O91" s="82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125</v>
      </c>
      <c r="AT91" s="186" t="s">
        <v>930</v>
      </c>
      <c r="AU91" s="186" t="s">
        <v>80</v>
      </c>
      <c r="AY91" s="15" t="s">
        <v>115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5" t="s">
        <v>78</v>
      </c>
      <c r="BK91" s="187">
        <f>ROUND(I91*H91,2)</f>
        <v>0</v>
      </c>
      <c r="BL91" s="15" t="s">
        <v>125</v>
      </c>
      <c r="BM91" s="186" t="s">
        <v>1040</v>
      </c>
    </row>
    <row r="92" s="2" customFormat="1">
      <c r="A92" s="36"/>
      <c r="B92" s="37"/>
      <c r="C92" s="38"/>
      <c r="D92" s="188" t="s">
        <v>117</v>
      </c>
      <c r="E92" s="38"/>
      <c r="F92" s="189" t="s">
        <v>1041</v>
      </c>
      <c r="G92" s="38"/>
      <c r="H92" s="38"/>
      <c r="I92" s="190"/>
      <c r="J92" s="38"/>
      <c r="K92" s="38"/>
      <c r="L92" s="42"/>
      <c r="M92" s="191"/>
      <c r="N92" s="19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117</v>
      </c>
      <c r="AU92" s="15" t="s">
        <v>80</v>
      </c>
    </row>
    <row r="93" s="2" customFormat="1" ht="16.5" customHeight="1">
      <c r="A93" s="36"/>
      <c r="B93" s="37"/>
      <c r="C93" s="225" t="s">
        <v>130</v>
      </c>
      <c r="D93" s="225" t="s">
        <v>930</v>
      </c>
      <c r="E93" s="226" t="s">
        <v>1042</v>
      </c>
      <c r="F93" s="227" t="s">
        <v>1043</v>
      </c>
      <c r="G93" s="228" t="s">
        <v>212</v>
      </c>
      <c r="H93" s="229">
        <v>50</v>
      </c>
      <c r="I93" s="230"/>
      <c r="J93" s="231">
        <f>ROUND(I93*H93,2)</f>
        <v>0</v>
      </c>
      <c r="K93" s="227" t="s">
        <v>1026</v>
      </c>
      <c r="L93" s="42"/>
      <c r="M93" s="232" t="s">
        <v>19</v>
      </c>
      <c r="N93" s="233" t="s">
        <v>41</v>
      </c>
      <c r="O93" s="82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125</v>
      </c>
      <c r="AT93" s="186" t="s">
        <v>930</v>
      </c>
      <c r="AU93" s="186" t="s">
        <v>80</v>
      </c>
      <c r="AY93" s="15" t="s">
        <v>115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5" t="s">
        <v>78</v>
      </c>
      <c r="BK93" s="187">
        <f>ROUND(I93*H93,2)</f>
        <v>0</v>
      </c>
      <c r="BL93" s="15" t="s">
        <v>125</v>
      </c>
      <c r="BM93" s="186" t="s">
        <v>1044</v>
      </c>
    </row>
    <row r="94" s="2" customFormat="1">
      <c r="A94" s="36"/>
      <c r="B94" s="37"/>
      <c r="C94" s="38"/>
      <c r="D94" s="188" t="s">
        <v>117</v>
      </c>
      <c r="E94" s="38"/>
      <c r="F94" s="189" t="s">
        <v>1045</v>
      </c>
      <c r="G94" s="38"/>
      <c r="H94" s="38"/>
      <c r="I94" s="190"/>
      <c r="J94" s="38"/>
      <c r="K94" s="38"/>
      <c r="L94" s="42"/>
      <c r="M94" s="191"/>
      <c r="N94" s="19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80</v>
      </c>
    </row>
    <row r="95" s="2" customFormat="1" ht="16.5" customHeight="1">
      <c r="A95" s="36"/>
      <c r="B95" s="37"/>
      <c r="C95" s="225" t="s">
        <v>134</v>
      </c>
      <c r="D95" s="225" t="s">
        <v>930</v>
      </c>
      <c r="E95" s="226" t="s">
        <v>1046</v>
      </c>
      <c r="F95" s="227" t="s">
        <v>1047</v>
      </c>
      <c r="G95" s="228" t="s">
        <v>212</v>
      </c>
      <c r="H95" s="229">
        <v>50</v>
      </c>
      <c r="I95" s="230"/>
      <c r="J95" s="231">
        <f>ROUND(I95*H95,2)</f>
        <v>0</v>
      </c>
      <c r="K95" s="227" t="s">
        <v>1026</v>
      </c>
      <c r="L95" s="42"/>
      <c r="M95" s="232" t="s">
        <v>19</v>
      </c>
      <c r="N95" s="233" t="s">
        <v>41</v>
      </c>
      <c r="O95" s="82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125</v>
      </c>
      <c r="AT95" s="186" t="s">
        <v>930</v>
      </c>
      <c r="AU95" s="186" t="s">
        <v>80</v>
      </c>
      <c r="AY95" s="15" t="s">
        <v>115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5" t="s">
        <v>78</v>
      </c>
      <c r="BK95" s="187">
        <f>ROUND(I95*H95,2)</f>
        <v>0</v>
      </c>
      <c r="BL95" s="15" t="s">
        <v>125</v>
      </c>
      <c r="BM95" s="186" t="s">
        <v>1048</v>
      </c>
    </row>
    <row r="96" s="2" customFormat="1">
      <c r="A96" s="36"/>
      <c r="B96" s="37"/>
      <c r="C96" s="38"/>
      <c r="D96" s="188" t="s">
        <v>117</v>
      </c>
      <c r="E96" s="38"/>
      <c r="F96" s="189" t="s">
        <v>1049</v>
      </c>
      <c r="G96" s="38"/>
      <c r="H96" s="38"/>
      <c r="I96" s="190"/>
      <c r="J96" s="38"/>
      <c r="K96" s="38"/>
      <c r="L96" s="42"/>
      <c r="M96" s="191"/>
      <c r="N96" s="19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117</v>
      </c>
      <c r="AU96" s="15" t="s">
        <v>80</v>
      </c>
    </row>
    <row r="97" s="2" customFormat="1" ht="16.5" customHeight="1">
      <c r="A97" s="36"/>
      <c r="B97" s="37"/>
      <c r="C97" s="225" t="s">
        <v>138</v>
      </c>
      <c r="D97" s="225" t="s">
        <v>930</v>
      </c>
      <c r="E97" s="226" t="s">
        <v>1050</v>
      </c>
      <c r="F97" s="227" t="s">
        <v>1051</v>
      </c>
      <c r="G97" s="228" t="s">
        <v>933</v>
      </c>
      <c r="H97" s="229">
        <v>10</v>
      </c>
      <c r="I97" s="230"/>
      <c r="J97" s="231">
        <f>ROUND(I97*H97,2)</f>
        <v>0</v>
      </c>
      <c r="K97" s="227" t="s">
        <v>1026</v>
      </c>
      <c r="L97" s="42"/>
      <c r="M97" s="232" t="s">
        <v>19</v>
      </c>
      <c r="N97" s="233" t="s">
        <v>41</v>
      </c>
      <c r="O97" s="82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125</v>
      </c>
      <c r="AT97" s="186" t="s">
        <v>930</v>
      </c>
      <c r="AU97" s="186" t="s">
        <v>80</v>
      </c>
      <c r="AY97" s="15" t="s">
        <v>115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5" t="s">
        <v>78</v>
      </c>
      <c r="BK97" s="187">
        <f>ROUND(I97*H97,2)</f>
        <v>0</v>
      </c>
      <c r="BL97" s="15" t="s">
        <v>125</v>
      </c>
      <c r="BM97" s="186" t="s">
        <v>1052</v>
      </c>
    </row>
    <row r="98" s="2" customFormat="1">
      <c r="A98" s="36"/>
      <c r="B98" s="37"/>
      <c r="C98" s="38"/>
      <c r="D98" s="188" t="s">
        <v>117</v>
      </c>
      <c r="E98" s="38"/>
      <c r="F98" s="189" t="s">
        <v>1053</v>
      </c>
      <c r="G98" s="38"/>
      <c r="H98" s="38"/>
      <c r="I98" s="190"/>
      <c r="J98" s="38"/>
      <c r="K98" s="38"/>
      <c r="L98" s="42"/>
      <c r="M98" s="191"/>
      <c r="N98" s="192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117</v>
      </c>
      <c r="AU98" s="15" t="s">
        <v>80</v>
      </c>
    </row>
    <row r="99" s="2" customFormat="1" ht="16.5" customHeight="1">
      <c r="A99" s="36"/>
      <c r="B99" s="37"/>
      <c r="C99" s="225" t="s">
        <v>142</v>
      </c>
      <c r="D99" s="225" t="s">
        <v>930</v>
      </c>
      <c r="E99" s="226" t="s">
        <v>1054</v>
      </c>
      <c r="F99" s="227" t="s">
        <v>1055</v>
      </c>
      <c r="G99" s="228" t="s">
        <v>941</v>
      </c>
      <c r="H99" s="229">
        <v>20</v>
      </c>
      <c r="I99" s="230"/>
      <c r="J99" s="231">
        <f>ROUND(I99*H99,2)</f>
        <v>0</v>
      </c>
      <c r="K99" s="227" t="s">
        <v>1026</v>
      </c>
      <c r="L99" s="42"/>
      <c r="M99" s="232" t="s">
        <v>19</v>
      </c>
      <c r="N99" s="233" t="s">
        <v>41</v>
      </c>
      <c r="O99" s="82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125</v>
      </c>
      <c r="AT99" s="186" t="s">
        <v>930</v>
      </c>
      <c r="AU99" s="186" t="s">
        <v>80</v>
      </c>
      <c r="AY99" s="15" t="s">
        <v>115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5" t="s">
        <v>78</v>
      </c>
      <c r="BK99" s="187">
        <f>ROUND(I99*H99,2)</f>
        <v>0</v>
      </c>
      <c r="BL99" s="15" t="s">
        <v>125</v>
      </c>
      <c r="BM99" s="186" t="s">
        <v>1056</v>
      </c>
    </row>
    <row r="100" s="2" customFormat="1">
      <c r="A100" s="36"/>
      <c r="B100" s="37"/>
      <c r="C100" s="38"/>
      <c r="D100" s="188" t="s">
        <v>117</v>
      </c>
      <c r="E100" s="38"/>
      <c r="F100" s="189" t="s">
        <v>1057</v>
      </c>
      <c r="G100" s="38"/>
      <c r="H100" s="38"/>
      <c r="I100" s="190"/>
      <c r="J100" s="38"/>
      <c r="K100" s="38"/>
      <c r="L100" s="42"/>
      <c r="M100" s="191"/>
      <c r="N100" s="192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80</v>
      </c>
    </row>
    <row r="101" s="12" customFormat="1" ht="25.92" customHeight="1">
      <c r="A101" s="12"/>
      <c r="B101" s="209"/>
      <c r="C101" s="210"/>
      <c r="D101" s="211" t="s">
        <v>69</v>
      </c>
      <c r="E101" s="212" t="s">
        <v>1058</v>
      </c>
      <c r="F101" s="212" t="s">
        <v>1059</v>
      </c>
      <c r="G101" s="210"/>
      <c r="H101" s="210"/>
      <c r="I101" s="213"/>
      <c r="J101" s="214">
        <f>BK101</f>
        <v>0</v>
      </c>
      <c r="K101" s="210"/>
      <c r="L101" s="215"/>
      <c r="M101" s="216"/>
      <c r="N101" s="217"/>
      <c r="O101" s="217"/>
      <c r="P101" s="218">
        <f>SUM(P102:P481)</f>
        <v>0</v>
      </c>
      <c r="Q101" s="217"/>
      <c r="R101" s="218">
        <f>SUM(R102:R481)</f>
        <v>0</v>
      </c>
      <c r="S101" s="217"/>
      <c r="T101" s="219">
        <f>SUM(T102:T481)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0" t="s">
        <v>125</v>
      </c>
      <c r="AT101" s="221" t="s">
        <v>69</v>
      </c>
      <c r="AU101" s="221" t="s">
        <v>70</v>
      </c>
      <c r="AY101" s="220" t="s">
        <v>115</v>
      </c>
      <c r="BK101" s="222">
        <f>SUM(BK102:BK481)</f>
        <v>0</v>
      </c>
    </row>
    <row r="102" s="2" customFormat="1" ht="16.5" customHeight="1">
      <c r="A102" s="36"/>
      <c r="B102" s="37"/>
      <c r="C102" s="225" t="s">
        <v>146</v>
      </c>
      <c r="D102" s="225" t="s">
        <v>930</v>
      </c>
      <c r="E102" s="226" t="s">
        <v>1060</v>
      </c>
      <c r="F102" s="227" t="s">
        <v>1061</v>
      </c>
      <c r="G102" s="228" t="s">
        <v>212</v>
      </c>
      <c r="H102" s="229">
        <v>500</v>
      </c>
      <c r="I102" s="230"/>
      <c r="J102" s="231">
        <f>ROUND(I102*H102,2)</f>
        <v>0</v>
      </c>
      <c r="K102" s="227" t="s">
        <v>1026</v>
      </c>
      <c r="L102" s="42"/>
      <c r="M102" s="232" t="s">
        <v>19</v>
      </c>
      <c r="N102" s="233" t="s">
        <v>41</v>
      </c>
      <c r="O102" s="82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1062</v>
      </c>
      <c r="AT102" s="186" t="s">
        <v>930</v>
      </c>
      <c r="AU102" s="186" t="s">
        <v>78</v>
      </c>
      <c r="AY102" s="15" t="s">
        <v>115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5" t="s">
        <v>78</v>
      </c>
      <c r="BK102" s="187">
        <f>ROUND(I102*H102,2)</f>
        <v>0</v>
      </c>
      <c r="BL102" s="15" t="s">
        <v>1062</v>
      </c>
      <c r="BM102" s="186" t="s">
        <v>1063</v>
      </c>
    </row>
    <row r="103" s="2" customFormat="1">
      <c r="A103" s="36"/>
      <c r="B103" s="37"/>
      <c r="C103" s="38"/>
      <c r="D103" s="188" t="s">
        <v>117</v>
      </c>
      <c r="E103" s="38"/>
      <c r="F103" s="189" t="s">
        <v>1064</v>
      </c>
      <c r="G103" s="38"/>
      <c r="H103" s="38"/>
      <c r="I103" s="190"/>
      <c r="J103" s="38"/>
      <c r="K103" s="38"/>
      <c r="L103" s="42"/>
      <c r="M103" s="191"/>
      <c r="N103" s="192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78</v>
      </c>
    </row>
    <row r="104" s="2" customFormat="1" ht="21.75" customHeight="1">
      <c r="A104" s="36"/>
      <c r="B104" s="37"/>
      <c r="C104" s="225" t="s">
        <v>150</v>
      </c>
      <c r="D104" s="225" t="s">
        <v>930</v>
      </c>
      <c r="E104" s="226" t="s">
        <v>1065</v>
      </c>
      <c r="F104" s="227" t="s">
        <v>1066</v>
      </c>
      <c r="G104" s="228" t="s">
        <v>114</v>
      </c>
      <c r="H104" s="229">
        <v>10</v>
      </c>
      <c r="I104" s="230"/>
      <c r="J104" s="231">
        <f>ROUND(I104*H104,2)</f>
        <v>0</v>
      </c>
      <c r="K104" s="227" t="s">
        <v>1026</v>
      </c>
      <c r="L104" s="42"/>
      <c r="M104" s="232" t="s">
        <v>19</v>
      </c>
      <c r="N104" s="233" t="s">
        <v>41</v>
      </c>
      <c r="O104" s="8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1062</v>
      </c>
      <c r="AT104" s="186" t="s">
        <v>930</v>
      </c>
      <c r="AU104" s="186" t="s">
        <v>78</v>
      </c>
      <c r="AY104" s="15" t="s">
        <v>115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5" t="s">
        <v>78</v>
      </c>
      <c r="BK104" s="187">
        <f>ROUND(I104*H104,2)</f>
        <v>0</v>
      </c>
      <c r="BL104" s="15" t="s">
        <v>1062</v>
      </c>
      <c r="BM104" s="186" t="s">
        <v>1067</v>
      </c>
    </row>
    <row r="105" s="2" customFormat="1">
      <c r="A105" s="36"/>
      <c r="B105" s="37"/>
      <c r="C105" s="38"/>
      <c r="D105" s="188" t="s">
        <v>117</v>
      </c>
      <c r="E105" s="38"/>
      <c r="F105" s="189" t="s">
        <v>1068</v>
      </c>
      <c r="G105" s="38"/>
      <c r="H105" s="38"/>
      <c r="I105" s="190"/>
      <c r="J105" s="38"/>
      <c r="K105" s="38"/>
      <c r="L105" s="42"/>
      <c r="M105" s="191"/>
      <c r="N105" s="19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78</v>
      </c>
    </row>
    <row r="106" s="2" customFormat="1" ht="16.5" customHeight="1">
      <c r="A106" s="36"/>
      <c r="B106" s="37"/>
      <c r="C106" s="225" t="s">
        <v>154</v>
      </c>
      <c r="D106" s="225" t="s">
        <v>930</v>
      </c>
      <c r="E106" s="226" t="s">
        <v>1069</v>
      </c>
      <c r="F106" s="227" t="s">
        <v>1070</v>
      </c>
      <c r="G106" s="228" t="s">
        <v>114</v>
      </c>
      <c r="H106" s="229">
        <v>20</v>
      </c>
      <c r="I106" s="230"/>
      <c r="J106" s="231">
        <f>ROUND(I106*H106,2)</f>
        <v>0</v>
      </c>
      <c r="K106" s="227" t="s">
        <v>1026</v>
      </c>
      <c r="L106" s="42"/>
      <c r="M106" s="232" t="s">
        <v>19</v>
      </c>
      <c r="N106" s="233" t="s">
        <v>41</v>
      </c>
      <c r="O106" s="82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1062</v>
      </c>
      <c r="AT106" s="186" t="s">
        <v>930</v>
      </c>
      <c r="AU106" s="186" t="s">
        <v>78</v>
      </c>
      <c r="AY106" s="15" t="s">
        <v>115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5" t="s">
        <v>78</v>
      </c>
      <c r="BK106" s="187">
        <f>ROUND(I106*H106,2)</f>
        <v>0</v>
      </c>
      <c r="BL106" s="15" t="s">
        <v>1062</v>
      </c>
      <c r="BM106" s="186" t="s">
        <v>1071</v>
      </c>
    </row>
    <row r="107" s="2" customFormat="1">
      <c r="A107" s="36"/>
      <c r="B107" s="37"/>
      <c r="C107" s="38"/>
      <c r="D107" s="188" t="s">
        <v>117</v>
      </c>
      <c r="E107" s="38"/>
      <c r="F107" s="189" t="s">
        <v>1072</v>
      </c>
      <c r="G107" s="38"/>
      <c r="H107" s="38"/>
      <c r="I107" s="190"/>
      <c r="J107" s="38"/>
      <c r="K107" s="38"/>
      <c r="L107" s="42"/>
      <c r="M107" s="191"/>
      <c r="N107" s="19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117</v>
      </c>
      <c r="AU107" s="15" t="s">
        <v>78</v>
      </c>
    </row>
    <row r="108" s="2" customFormat="1" ht="16.5" customHeight="1">
      <c r="A108" s="36"/>
      <c r="B108" s="37"/>
      <c r="C108" s="225" t="s">
        <v>158</v>
      </c>
      <c r="D108" s="225" t="s">
        <v>930</v>
      </c>
      <c r="E108" s="226" t="s">
        <v>1073</v>
      </c>
      <c r="F108" s="227" t="s">
        <v>1074</v>
      </c>
      <c r="G108" s="228" t="s">
        <v>212</v>
      </c>
      <c r="H108" s="229">
        <v>500</v>
      </c>
      <c r="I108" s="230"/>
      <c r="J108" s="231">
        <f>ROUND(I108*H108,2)</f>
        <v>0</v>
      </c>
      <c r="K108" s="227" t="s">
        <v>1026</v>
      </c>
      <c r="L108" s="42"/>
      <c r="M108" s="232" t="s">
        <v>19</v>
      </c>
      <c r="N108" s="233" t="s">
        <v>41</v>
      </c>
      <c r="O108" s="82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1062</v>
      </c>
      <c r="AT108" s="186" t="s">
        <v>930</v>
      </c>
      <c r="AU108" s="186" t="s">
        <v>78</v>
      </c>
      <c r="AY108" s="15" t="s">
        <v>115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5" t="s">
        <v>78</v>
      </c>
      <c r="BK108" s="187">
        <f>ROUND(I108*H108,2)</f>
        <v>0</v>
      </c>
      <c r="BL108" s="15" t="s">
        <v>1062</v>
      </c>
      <c r="BM108" s="186" t="s">
        <v>1075</v>
      </c>
    </row>
    <row r="109" s="2" customFormat="1">
      <c r="A109" s="36"/>
      <c r="B109" s="37"/>
      <c r="C109" s="38"/>
      <c r="D109" s="188" t="s">
        <v>117</v>
      </c>
      <c r="E109" s="38"/>
      <c r="F109" s="189" t="s">
        <v>1074</v>
      </c>
      <c r="G109" s="38"/>
      <c r="H109" s="38"/>
      <c r="I109" s="190"/>
      <c r="J109" s="38"/>
      <c r="K109" s="38"/>
      <c r="L109" s="42"/>
      <c r="M109" s="191"/>
      <c r="N109" s="19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117</v>
      </c>
      <c r="AU109" s="15" t="s">
        <v>78</v>
      </c>
    </row>
    <row r="110" s="2" customFormat="1" ht="16.5" customHeight="1">
      <c r="A110" s="36"/>
      <c r="B110" s="37"/>
      <c r="C110" s="225" t="s">
        <v>162</v>
      </c>
      <c r="D110" s="225" t="s">
        <v>930</v>
      </c>
      <c r="E110" s="226" t="s">
        <v>1076</v>
      </c>
      <c r="F110" s="227" t="s">
        <v>1077</v>
      </c>
      <c r="G110" s="228" t="s">
        <v>114</v>
      </c>
      <c r="H110" s="229">
        <v>30</v>
      </c>
      <c r="I110" s="230"/>
      <c r="J110" s="231">
        <f>ROUND(I110*H110,2)</f>
        <v>0</v>
      </c>
      <c r="K110" s="227" t="s">
        <v>1026</v>
      </c>
      <c r="L110" s="42"/>
      <c r="M110" s="232" t="s">
        <v>19</v>
      </c>
      <c r="N110" s="233" t="s">
        <v>41</v>
      </c>
      <c r="O110" s="82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1062</v>
      </c>
      <c r="AT110" s="186" t="s">
        <v>930</v>
      </c>
      <c r="AU110" s="186" t="s">
        <v>78</v>
      </c>
      <c r="AY110" s="15" t="s">
        <v>115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78</v>
      </c>
      <c r="BK110" s="187">
        <f>ROUND(I110*H110,2)</f>
        <v>0</v>
      </c>
      <c r="BL110" s="15" t="s">
        <v>1062</v>
      </c>
      <c r="BM110" s="186" t="s">
        <v>1078</v>
      </c>
    </row>
    <row r="111" s="2" customFormat="1">
      <c r="A111" s="36"/>
      <c r="B111" s="37"/>
      <c r="C111" s="38"/>
      <c r="D111" s="188" t="s">
        <v>117</v>
      </c>
      <c r="E111" s="38"/>
      <c r="F111" s="189" t="s">
        <v>1077</v>
      </c>
      <c r="G111" s="38"/>
      <c r="H111" s="38"/>
      <c r="I111" s="190"/>
      <c r="J111" s="38"/>
      <c r="K111" s="38"/>
      <c r="L111" s="42"/>
      <c r="M111" s="191"/>
      <c r="N111" s="19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117</v>
      </c>
      <c r="AU111" s="15" t="s">
        <v>78</v>
      </c>
    </row>
    <row r="112" s="2" customFormat="1" ht="16.5" customHeight="1">
      <c r="A112" s="36"/>
      <c r="B112" s="37"/>
      <c r="C112" s="225" t="s">
        <v>166</v>
      </c>
      <c r="D112" s="225" t="s">
        <v>930</v>
      </c>
      <c r="E112" s="226" t="s">
        <v>1079</v>
      </c>
      <c r="F112" s="227" t="s">
        <v>1080</v>
      </c>
      <c r="G112" s="228" t="s">
        <v>114</v>
      </c>
      <c r="H112" s="229">
        <v>5</v>
      </c>
      <c r="I112" s="230"/>
      <c r="J112" s="231">
        <f>ROUND(I112*H112,2)</f>
        <v>0</v>
      </c>
      <c r="K112" s="227" t="s">
        <v>1026</v>
      </c>
      <c r="L112" s="42"/>
      <c r="M112" s="232" t="s">
        <v>19</v>
      </c>
      <c r="N112" s="233" t="s">
        <v>41</v>
      </c>
      <c r="O112" s="82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1062</v>
      </c>
      <c r="AT112" s="186" t="s">
        <v>930</v>
      </c>
      <c r="AU112" s="186" t="s">
        <v>78</v>
      </c>
      <c r="AY112" s="15" t="s">
        <v>115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78</v>
      </c>
      <c r="BK112" s="187">
        <f>ROUND(I112*H112,2)</f>
        <v>0</v>
      </c>
      <c r="BL112" s="15" t="s">
        <v>1062</v>
      </c>
      <c r="BM112" s="186" t="s">
        <v>1081</v>
      </c>
    </row>
    <row r="113" s="2" customFormat="1">
      <c r="A113" s="36"/>
      <c r="B113" s="37"/>
      <c r="C113" s="38"/>
      <c r="D113" s="188" t="s">
        <v>117</v>
      </c>
      <c r="E113" s="38"/>
      <c r="F113" s="189" t="s">
        <v>1082</v>
      </c>
      <c r="G113" s="38"/>
      <c r="H113" s="38"/>
      <c r="I113" s="190"/>
      <c r="J113" s="38"/>
      <c r="K113" s="38"/>
      <c r="L113" s="42"/>
      <c r="M113" s="191"/>
      <c r="N113" s="19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117</v>
      </c>
      <c r="AU113" s="15" t="s">
        <v>78</v>
      </c>
    </row>
    <row r="114" s="2" customFormat="1" ht="16.5" customHeight="1">
      <c r="A114" s="36"/>
      <c r="B114" s="37"/>
      <c r="C114" s="225" t="s">
        <v>8</v>
      </c>
      <c r="D114" s="225" t="s">
        <v>930</v>
      </c>
      <c r="E114" s="226" t="s">
        <v>1083</v>
      </c>
      <c r="F114" s="227" t="s">
        <v>1084</v>
      </c>
      <c r="G114" s="228" t="s">
        <v>114</v>
      </c>
      <c r="H114" s="229">
        <v>5</v>
      </c>
      <c r="I114" s="230"/>
      <c r="J114" s="231">
        <f>ROUND(I114*H114,2)</f>
        <v>0</v>
      </c>
      <c r="K114" s="227" t="s">
        <v>1026</v>
      </c>
      <c r="L114" s="42"/>
      <c r="M114" s="232" t="s">
        <v>19</v>
      </c>
      <c r="N114" s="233" t="s">
        <v>41</v>
      </c>
      <c r="O114" s="8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1062</v>
      </c>
      <c r="AT114" s="186" t="s">
        <v>930</v>
      </c>
      <c r="AU114" s="186" t="s">
        <v>78</v>
      </c>
      <c r="AY114" s="15" t="s">
        <v>115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5" t="s">
        <v>78</v>
      </c>
      <c r="BK114" s="187">
        <f>ROUND(I114*H114,2)</f>
        <v>0</v>
      </c>
      <c r="BL114" s="15" t="s">
        <v>1062</v>
      </c>
      <c r="BM114" s="186" t="s">
        <v>1085</v>
      </c>
    </row>
    <row r="115" s="2" customFormat="1">
      <c r="A115" s="36"/>
      <c r="B115" s="37"/>
      <c r="C115" s="38"/>
      <c r="D115" s="188" t="s">
        <v>117</v>
      </c>
      <c r="E115" s="38"/>
      <c r="F115" s="189" t="s">
        <v>1086</v>
      </c>
      <c r="G115" s="38"/>
      <c r="H115" s="38"/>
      <c r="I115" s="190"/>
      <c r="J115" s="38"/>
      <c r="K115" s="38"/>
      <c r="L115" s="42"/>
      <c r="M115" s="191"/>
      <c r="N115" s="19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117</v>
      </c>
      <c r="AU115" s="15" t="s">
        <v>78</v>
      </c>
    </row>
    <row r="116" s="2" customFormat="1" ht="16.5" customHeight="1">
      <c r="A116" s="36"/>
      <c r="B116" s="37"/>
      <c r="C116" s="225" t="s">
        <v>173</v>
      </c>
      <c r="D116" s="225" t="s">
        <v>930</v>
      </c>
      <c r="E116" s="226" t="s">
        <v>1087</v>
      </c>
      <c r="F116" s="227" t="s">
        <v>1088</v>
      </c>
      <c r="G116" s="228" t="s">
        <v>114</v>
      </c>
      <c r="H116" s="229">
        <v>1</v>
      </c>
      <c r="I116" s="230"/>
      <c r="J116" s="231">
        <f>ROUND(I116*H116,2)</f>
        <v>0</v>
      </c>
      <c r="K116" s="227" t="s">
        <v>1026</v>
      </c>
      <c r="L116" s="42"/>
      <c r="M116" s="232" t="s">
        <v>19</v>
      </c>
      <c r="N116" s="233" t="s">
        <v>41</v>
      </c>
      <c r="O116" s="82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1062</v>
      </c>
      <c r="AT116" s="186" t="s">
        <v>930</v>
      </c>
      <c r="AU116" s="186" t="s">
        <v>78</v>
      </c>
      <c r="AY116" s="15" t="s">
        <v>115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5" t="s">
        <v>78</v>
      </c>
      <c r="BK116" s="187">
        <f>ROUND(I116*H116,2)</f>
        <v>0</v>
      </c>
      <c r="BL116" s="15" t="s">
        <v>1062</v>
      </c>
      <c r="BM116" s="186" t="s">
        <v>1089</v>
      </c>
    </row>
    <row r="117" s="2" customFormat="1">
      <c r="A117" s="36"/>
      <c r="B117" s="37"/>
      <c r="C117" s="38"/>
      <c r="D117" s="188" t="s">
        <v>117</v>
      </c>
      <c r="E117" s="38"/>
      <c r="F117" s="189" t="s">
        <v>1090</v>
      </c>
      <c r="G117" s="38"/>
      <c r="H117" s="38"/>
      <c r="I117" s="190"/>
      <c r="J117" s="38"/>
      <c r="K117" s="38"/>
      <c r="L117" s="42"/>
      <c r="M117" s="191"/>
      <c r="N117" s="19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117</v>
      </c>
      <c r="AU117" s="15" t="s">
        <v>78</v>
      </c>
    </row>
    <row r="118" s="2" customFormat="1" ht="24.15" customHeight="1">
      <c r="A118" s="36"/>
      <c r="B118" s="37"/>
      <c r="C118" s="225" t="s">
        <v>177</v>
      </c>
      <c r="D118" s="225" t="s">
        <v>930</v>
      </c>
      <c r="E118" s="226" t="s">
        <v>1091</v>
      </c>
      <c r="F118" s="227" t="s">
        <v>1092</v>
      </c>
      <c r="G118" s="228" t="s">
        <v>114</v>
      </c>
      <c r="H118" s="229">
        <v>1</v>
      </c>
      <c r="I118" s="230"/>
      <c r="J118" s="231">
        <f>ROUND(I118*H118,2)</f>
        <v>0</v>
      </c>
      <c r="K118" s="227" t="s">
        <v>1026</v>
      </c>
      <c r="L118" s="42"/>
      <c r="M118" s="232" t="s">
        <v>19</v>
      </c>
      <c r="N118" s="233" t="s">
        <v>41</v>
      </c>
      <c r="O118" s="82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1062</v>
      </c>
      <c r="AT118" s="186" t="s">
        <v>930</v>
      </c>
      <c r="AU118" s="186" t="s">
        <v>78</v>
      </c>
      <c r="AY118" s="15" t="s">
        <v>115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78</v>
      </c>
      <c r="BK118" s="187">
        <f>ROUND(I118*H118,2)</f>
        <v>0</v>
      </c>
      <c r="BL118" s="15" t="s">
        <v>1062</v>
      </c>
      <c r="BM118" s="186" t="s">
        <v>1093</v>
      </c>
    </row>
    <row r="119" s="2" customFormat="1">
      <c r="A119" s="36"/>
      <c r="B119" s="37"/>
      <c r="C119" s="38"/>
      <c r="D119" s="188" t="s">
        <v>117</v>
      </c>
      <c r="E119" s="38"/>
      <c r="F119" s="189" t="s">
        <v>1094</v>
      </c>
      <c r="G119" s="38"/>
      <c r="H119" s="38"/>
      <c r="I119" s="190"/>
      <c r="J119" s="38"/>
      <c r="K119" s="38"/>
      <c r="L119" s="42"/>
      <c r="M119" s="191"/>
      <c r="N119" s="192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117</v>
      </c>
      <c r="AU119" s="15" t="s">
        <v>78</v>
      </c>
    </row>
    <row r="120" s="2" customFormat="1" ht="33" customHeight="1">
      <c r="A120" s="36"/>
      <c r="B120" s="37"/>
      <c r="C120" s="225" t="s">
        <v>181</v>
      </c>
      <c r="D120" s="225" t="s">
        <v>930</v>
      </c>
      <c r="E120" s="226" t="s">
        <v>1095</v>
      </c>
      <c r="F120" s="227" t="s">
        <v>1096</v>
      </c>
      <c r="G120" s="228" t="s">
        <v>114</v>
      </c>
      <c r="H120" s="229">
        <v>1</v>
      </c>
      <c r="I120" s="230"/>
      <c r="J120" s="231">
        <f>ROUND(I120*H120,2)</f>
        <v>0</v>
      </c>
      <c r="K120" s="227" t="s">
        <v>1026</v>
      </c>
      <c r="L120" s="42"/>
      <c r="M120" s="232" t="s">
        <v>19</v>
      </c>
      <c r="N120" s="233" t="s">
        <v>41</v>
      </c>
      <c r="O120" s="82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1062</v>
      </c>
      <c r="AT120" s="186" t="s">
        <v>930</v>
      </c>
      <c r="AU120" s="186" t="s">
        <v>78</v>
      </c>
      <c r="AY120" s="15" t="s">
        <v>115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5" t="s">
        <v>78</v>
      </c>
      <c r="BK120" s="187">
        <f>ROUND(I120*H120,2)</f>
        <v>0</v>
      </c>
      <c r="BL120" s="15" t="s">
        <v>1062</v>
      </c>
      <c r="BM120" s="186" t="s">
        <v>1097</v>
      </c>
    </row>
    <row r="121" s="2" customFormat="1">
      <c r="A121" s="36"/>
      <c r="B121" s="37"/>
      <c r="C121" s="38"/>
      <c r="D121" s="188" t="s">
        <v>117</v>
      </c>
      <c r="E121" s="38"/>
      <c r="F121" s="189" t="s">
        <v>1098</v>
      </c>
      <c r="G121" s="38"/>
      <c r="H121" s="38"/>
      <c r="I121" s="190"/>
      <c r="J121" s="38"/>
      <c r="K121" s="38"/>
      <c r="L121" s="42"/>
      <c r="M121" s="191"/>
      <c r="N121" s="19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117</v>
      </c>
      <c r="AU121" s="15" t="s">
        <v>78</v>
      </c>
    </row>
    <row r="122" s="2" customFormat="1" ht="24.15" customHeight="1">
      <c r="A122" s="36"/>
      <c r="B122" s="37"/>
      <c r="C122" s="225" t="s">
        <v>185</v>
      </c>
      <c r="D122" s="225" t="s">
        <v>930</v>
      </c>
      <c r="E122" s="226" t="s">
        <v>1099</v>
      </c>
      <c r="F122" s="227" t="s">
        <v>1100</v>
      </c>
      <c r="G122" s="228" t="s">
        <v>114</v>
      </c>
      <c r="H122" s="229">
        <v>1</v>
      </c>
      <c r="I122" s="230"/>
      <c r="J122" s="231">
        <f>ROUND(I122*H122,2)</f>
        <v>0</v>
      </c>
      <c r="K122" s="227" t="s">
        <v>1026</v>
      </c>
      <c r="L122" s="42"/>
      <c r="M122" s="232" t="s">
        <v>19</v>
      </c>
      <c r="N122" s="233" t="s">
        <v>41</v>
      </c>
      <c r="O122" s="82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1062</v>
      </c>
      <c r="AT122" s="186" t="s">
        <v>930</v>
      </c>
      <c r="AU122" s="186" t="s">
        <v>78</v>
      </c>
      <c r="AY122" s="15" t="s">
        <v>115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5" t="s">
        <v>78</v>
      </c>
      <c r="BK122" s="187">
        <f>ROUND(I122*H122,2)</f>
        <v>0</v>
      </c>
      <c r="BL122" s="15" t="s">
        <v>1062</v>
      </c>
      <c r="BM122" s="186" t="s">
        <v>1101</v>
      </c>
    </row>
    <row r="123" s="2" customFormat="1">
      <c r="A123" s="36"/>
      <c r="B123" s="37"/>
      <c r="C123" s="38"/>
      <c r="D123" s="188" t="s">
        <v>117</v>
      </c>
      <c r="E123" s="38"/>
      <c r="F123" s="189" t="s">
        <v>1102</v>
      </c>
      <c r="G123" s="38"/>
      <c r="H123" s="38"/>
      <c r="I123" s="190"/>
      <c r="J123" s="38"/>
      <c r="K123" s="38"/>
      <c r="L123" s="42"/>
      <c r="M123" s="191"/>
      <c r="N123" s="192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117</v>
      </c>
      <c r="AU123" s="15" t="s">
        <v>78</v>
      </c>
    </row>
    <row r="124" s="2" customFormat="1" ht="16.5" customHeight="1">
      <c r="A124" s="36"/>
      <c r="B124" s="37"/>
      <c r="C124" s="225" t="s">
        <v>190</v>
      </c>
      <c r="D124" s="225" t="s">
        <v>930</v>
      </c>
      <c r="E124" s="226" t="s">
        <v>1103</v>
      </c>
      <c r="F124" s="227" t="s">
        <v>1104</v>
      </c>
      <c r="G124" s="228" t="s">
        <v>114</v>
      </c>
      <c r="H124" s="229">
        <v>10</v>
      </c>
      <c r="I124" s="230"/>
      <c r="J124" s="231">
        <f>ROUND(I124*H124,2)</f>
        <v>0</v>
      </c>
      <c r="K124" s="227" t="s">
        <v>1026</v>
      </c>
      <c r="L124" s="42"/>
      <c r="M124" s="232" t="s">
        <v>19</v>
      </c>
      <c r="N124" s="233" t="s">
        <v>41</v>
      </c>
      <c r="O124" s="8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1062</v>
      </c>
      <c r="AT124" s="186" t="s">
        <v>930</v>
      </c>
      <c r="AU124" s="186" t="s">
        <v>78</v>
      </c>
      <c r="AY124" s="15" t="s">
        <v>115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5" t="s">
        <v>78</v>
      </c>
      <c r="BK124" s="187">
        <f>ROUND(I124*H124,2)</f>
        <v>0</v>
      </c>
      <c r="BL124" s="15" t="s">
        <v>1062</v>
      </c>
      <c r="BM124" s="186" t="s">
        <v>1105</v>
      </c>
    </row>
    <row r="125" s="2" customFormat="1">
      <c r="A125" s="36"/>
      <c r="B125" s="37"/>
      <c r="C125" s="38"/>
      <c r="D125" s="188" t="s">
        <v>117</v>
      </c>
      <c r="E125" s="38"/>
      <c r="F125" s="189" t="s">
        <v>1106</v>
      </c>
      <c r="G125" s="38"/>
      <c r="H125" s="38"/>
      <c r="I125" s="190"/>
      <c r="J125" s="38"/>
      <c r="K125" s="38"/>
      <c r="L125" s="42"/>
      <c r="M125" s="191"/>
      <c r="N125" s="19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117</v>
      </c>
      <c r="AU125" s="15" t="s">
        <v>78</v>
      </c>
    </row>
    <row r="126" s="2" customFormat="1" ht="16.5" customHeight="1">
      <c r="A126" s="36"/>
      <c r="B126" s="37"/>
      <c r="C126" s="225" t="s">
        <v>7</v>
      </c>
      <c r="D126" s="225" t="s">
        <v>930</v>
      </c>
      <c r="E126" s="226" t="s">
        <v>1107</v>
      </c>
      <c r="F126" s="227" t="s">
        <v>1108</v>
      </c>
      <c r="G126" s="228" t="s">
        <v>963</v>
      </c>
      <c r="H126" s="229">
        <v>10</v>
      </c>
      <c r="I126" s="230"/>
      <c r="J126" s="231">
        <f>ROUND(I126*H126,2)</f>
        <v>0</v>
      </c>
      <c r="K126" s="227" t="s">
        <v>1026</v>
      </c>
      <c r="L126" s="42"/>
      <c r="M126" s="232" t="s">
        <v>19</v>
      </c>
      <c r="N126" s="233" t="s">
        <v>41</v>
      </c>
      <c r="O126" s="82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1062</v>
      </c>
      <c r="AT126" s="186" t="s">
        <v>930</v>
      </c>
      <c r="AU126" s="186" t="s">
        <v>78</v>
      </c>
      <c r="AY126" s="15" t="s">
        <v>115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5" t="s">
        <v>78</v>
      </c>
      <c r="BK126" s="187">
        <f>ROUND(I126*H126,2)</f>
        <v>0</v>
      </c>
      <c r="BL126" s="15" t="s">
        <v>1062</v>
      </c>
      <c r="BM126" s="186" t="s">
        <v>1109</v>
      </c>
    </row>
    <row r="127" s="2" customFormat="1">
      <c r="A127" s="36"/>
      <c r="B127" s="37"/>
      <c r="C127" s="38"/>
      <c r="D127" s="188" t="s">
        <v>117</v>
      </c>
      <c r="E127" s="38"/>
      <c r="F127" s="189" t="s">
        <v>1110</v>
      </c>
      <c r="G127" s="38"/>
      <c r="H127" s="38"/>
      <c r="I127" s="190"/>
      <c r="J127" s="38"/>
      <c r="K127" s="38"/>
      <c r="L127" s="42"/>
      <c r="M127" s="191"/>
      <c r="N127" s="192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117</v>
      </c>
      <c r="AU127" s="15" t="s">
        <v>78</v>
      </c>
    </row>
    <row r="128" s="2" customFormat="1" ht="16.5" customHeight="1">
      <c r="A128" s="36"/>
      <c r="B128" s="37"/>
      <c r="C128" s="225" t="s">
        <v>197</v>
      </c>
      <c r="D128" s="225" t="s">
        <v>930</v>
      </c>
      <c r="E128" s="226" t="s">
        <v>1111</v>
      </c>
      <c r="F128" s="227" t="s">
        <v>1112</v>
      </c>
      <c r="G128" s="228" t="s">
        <v>963</v>
      </c>
      <c r="H128" s="229">
        <v>10</v>
      </c>
      <c r="I128" s="230"/>
      <c r="J128" s="231">
        <f>ROUND(I128*H128,2)</f>
        <v>0</v>
      </c>
      <c r="K128" s="227" t="s">
        <v>1026</v>
      </c>
      <c r="L128" s="42"/>
      <c r="M128" s="232" t="s">
        <v>19</v>
      </c>
      <c r="N128" s="233" t="s">
        <v>41</v>
      </c>
      <c r="O128" s="8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1062</v>
      </c>
      <c r="AT128" s="186" t="s">
        <v>930</v>
      </c>
      <c r="AU128" s="186" t="s">
        <v>78</v>
      </c>
      <c r="AY128" s="15" t="s">
        <v>115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5" t="s">
        <v>78</v>
      </c>
      <c r="BK128" s="187">
        <f>ROUND(I128*H128,2)</f>
        <v>0</v>
      </c>
      <c r="BL128" s="15" t="s">
        <v>1062</v>
      </c>
      <c r="BM128" s="186" t="s">
        <v>1113</v>
      </c>
    </row>
    <row r="129" s="2" customFormat="1">
      <c r="A129" s="36"/>
      <c r="B129" s="37"/>
      <c r="C129" s="38"/>
      <c r="D129" s="188" t="s">
        <v>117</v>
      </c>
      <c r="E129" s="38"/>
      <c r="F129" s="189" t="s">
        <v>1114</v>
      </c>
      <c r="G129" s="38"/>
      <c r="H129" s="38"/>
      <c r="I129" s="190"/>
      <c r="J129" s="38"/>
      <c r="K129" s="38"/>
      <c r="L129" s="42"/>
      <c r="M129" s="191"/>
      <c r="N129" s="19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117</v>
      </c>
      <c r="AU129" s="15" t="s">
        <v>78</v>
      </c>
    </row>
    <row r="130" s="2" customFormat="1" ht="16.5" customHeight="1">
      <c r="A130" s="36"/>
      <c r="B130" s="37"/>
      <c r="C130" s="225" t="s">
        <v>786</v>
      </c>
      <c r="D130" s="225" t="s">
        <v>930</v>
      </c>
      <c r="E130" s="226" t="s">
        <v>1115</v>
      </c>
      <c r="F130" s="227" t="s">
        <v>1116</v>
      </c>
      <c r="G130" s="228" t="s">
        <v>114</v>
      </c>
      <c r="H130" s="229">
        <v>1</v>
      </c>
      <c r="I130" s="230"/>
      <c r="J130" s="231">
        <f>ROUND(I130*H130,2)</f>
        <v>0</v>
      </c>
      <c r="K130" s="227" t="s">
        <v>1026</v>
      </c>
      <c r="L130" s="42"/>
      <c r="M130" s="232" t="s">
        <v>19</v>
      </c>
      <c r="N130" s="233" t="s">
        <v>41</v>
      </c>
      <c r="O130" s="8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1062</v>
      </c>
      <c r="AT130" s="186" t="s">
        <v>930</v>
      </c>
      <c r="AU130" s="186" t="s">
        <v>78</v>
      </c>
      <c r="AY130" s="15" t="s">
        <v>115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78</v>
      </c>
      <c r="BK130" s="187">
        <f>ROUND(I130*H130,2)</f>
        <v>0</v>
      </c>
      <c r="BL130" s="15" t="s">
        <v>1062</v>
      </c>
      <c r="BM130" s="186" t="s">
        <v>1117</v>
      </c>
    </row>
    <row r="131" s="2" customFormat="1">
      <c r="A131" s="36"/>
      <c r="B131" s="37"/>
      <c r="C131" s="38"/>
      <c r="D131" s="188" t="s">
        <v>117</v>
      </c>
      <c r="E131" s="38"/>
      <c r="F131" s="189" t="s">
        <v>1118</v>
      </c>
      <c r="G131" s="38"/>
      <c r="H131" s="38"/>
      <c r="I131" s="190"/>
      <c r="J131" s="38"/>
      <c r="K131" s="38"/>
      <c r="L131" s="42"/>
      <c r="M131" s="191"/>
      <c r="N131" s="19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117</v>
      </c>
      <c r="AU131" s="15" t="s">
        <v>78</v>
      </c>
    </row>
    <row r="132" s="2" customFormat="1" ht="16.5" customHeight="1">
      <c r="A132" s="36"/>
      <c r="B132" s="37"/>
      <c r="C132" s="225" t="s">
        <v>790</v>
      </c>
      <c r="D132" s="225" t="s">
        <v>930</v>
      </c>
      <c r="E132" s="226" t="s">
        <v>1119</v>
      </c>
      <c r="F132" s="227" t="s">
        <v>1120</v>
      </c>
      <c r="G132" s="228" t="s">
        <v>114</v>
      </c>
      <c r="H132" s="229">
        <v>1</v>
      </c>
      <c r="I132" s="230"/>
      <c r="J132" s="231">
        <f>ROUND(I132*H132,2)</f>
        <v>0</v>
      </c>
      <c r="K132" s="227" t="s">
        <v>1026</v>
      </c>
      <c r="L132" s="42"/>
      <c r="M132" s="232" t="s">
        <v>19</v>
      </c>
      <c r="N132" s="233" t="s">
        <v>41</v>
      </c>
      <c r="O132" s="8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1062</v>
      </c>
      <c r="AT132" s="186" t="s">
        <v>930</v>
      </c>
      <c r="AU132" s="186" t="s">
        <v>78</v>
      </c>
      <c r="AY132" s="15" t="s">
        <v>115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5" t="s">
        <v>78</v>
      </c>
      <c r="BK132" s="187">
        <f>ROUND(I132*H132,2)</f>
        <v>0</v>
      </c>
      <c r="BL132" s="15" t="s">
        <v>1062</v>
      </c>
      <c r="BM132" s="186" t="s">
        <v>1121</v>
      </c>
    </row>
    <row r="133" s="2" customFormat="1">
      <c r="A133" s="36"/>
      <c r="B133" s="37"/>
      <c r="C133" s="38"/>
      <c r="D133" s="188" t="s">
        <v>117</v>
      </c>
      <c r="E133" s="38"/>
      <c r="F133" s="189" t="s">
        <v>1122</v>
      </c>
      <c r="G133" s="38"/>
      <c r="H133" s="38"/>
      <c r="I133" s="190"/>
      <c r="J133" s="38"/>
      <c r="K133" s="38"/>
      <c r="L133" s="42"/>
      <c r="M133" s="191"/>
      <c r="N133" s="19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117</v>
      </c>
      <c r="AU133" s="15" t="s">
        <v>78</v>
      </c>
    </row>
    <row r="134" s="2" customFormat="1" ht="16.5" customHeight="1">
      <c r="A134" s="36"/>
      <c r="B134" s="37"/>
      <c r="C134" s="225" t="s">
        <v>794</v>
      </c>
      <c r="D134" s="225" t="s">
        <v>930</v>
      </c>
      <c r="E134" s="226" t="s">
        <v>1123</v>
      </c>
      <c r="F134" s="227" t="s">
        <v>1124</v>
      </c>
      <c r="G134" s="228" t="s">
        <v>114</v>
      </c>
      <c r="H134" s="229">
        <v>1</v>
      </c>
      <c r="I134" s="230"/>
      <c r="J134" s="231">
        <f>ROUND(I134*H134,2)</f>
        <v>0</v>
      </c>
      <c r="K134" s="227" t="s">
        <v>1026</v>
      </c>
      <c r="L134" s="42"/>
      <c r="M134" s="232" t="s">
        <v>19</v>
      </c>
      <c r="N134" s="233" t="s">
        <v>41</v>
      </c>
      <c r="O134" s="8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1062</v>
      </c>
      <c r="AT134" s="186" t="s">
        <v>930</v>
      </c>
      <c r="AU134" s="186" t="s">
        <v>78</v>
      </c>
      <c r="AY134" s="15" t="s">
        <v>115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5" t="s">
        <v>78</v>
      </c>
      <c r="BK134" s="187">
        <f>ROUND(I134*H134,2)</f>
        <v>0</v>
      </c>
      <c r="BL134" s="15" t="s">
        <v>1062</v>
      </c>
      <c r="BM134" s="186" t="s">
        <v>1125</v>
      </c>
    </row>
    <row r="135" s="2" customFormat="1">
      <c r="A135" s="36"/>
      <c r="B135" s="37"/>
      <c r="C135" s="38"/>
      <c r="D135" s="188" t="s">
        <v>117</v>
      </c>
      <c r="E135" s="38"/>
      <c r="F135" s="189" t="s">
        <v>1126</v>
      </c>
      <c r="G135" s="38"/>
      <c r="H135" s="38"/>
      <c r="I135" s="190"/>
      <c r="J135" s="38"/>
      <c r="K135" s="38"/>
      <c r="L135" s="42"/>
      <c r="M135" s="191"/>
      <c r="N135" s="192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117</v>
      </c>
      <c r="AU135" s="15" t="s">
        <v>78</v>
      </c>
    </row>
    <row r="136" s="2" customFormat="1" ht="16.5" customHeight="1">
      <c r="A136" s="36"/>
      <c r="B136" s="37"/>
      <c r="C136" s="225" t="s">
        <v>1127</v>
      </c>
      <c r="D136" s="225" t="s">
        <v>930</v>
      </c>
      <c r="E136" s="226" t="s">
        <v>1128</v>
      </c>
      <c r="F136" s="227" t="s">
        <v>1129</v>
      </c>
      <c r="G136" s="228" t="s">
        <v>114</v>
      </c>
      <c r="H136" s="229">
        <v>1</v>
      </c>
      <c r="I136" s="230"/>
      <c r="J136" s="231">
        <f>ROUND(I136*H136,2)</f>
        <v>0</v>
      </c>
      <c r="K136" s="227" t="s">
        <v>1026</v>
      </c>
      <c r="L136" s="42"/>
      <c r="M136" s="232" t="s">
        <v>19</v>
      </c>
      <c r="N136" s="233" t="s">
        <v>41</v>
      </c>
      <c r="O136" s="8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78</v>
      </c>
      <c r="AT136" s="186" t="s">
        <v>930</v>
      </c>
      <c r="AU136" s="186" t="s">
        <v>78</v>
      </c>
      <c r="AY136" s="15" t="s">
        <v>115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5" t="s">
        <v>78</v>
      </c>
      <c r="BK136" s="187">
        <f>ROUND(I136*H136,2)</f>
        <v>0</v>
      </c>
      <c r="BL136" s="15" t="s">
        <v>78</v>
      </c>
      <c r="BM136" s="186" t="s">
        <v>1130</v>
      </c>
    </row>
    <row r="137" s="2" customFormat="1">
      <c r="A137" s="36"/>
      <c r="B137" s="37"/>
      <c r="C137" s="38"/>
      <c r="D137" s="188" t="s">
        <v>117</v>
      </c>
      <c r="E137" s="38"/>
      <c r="F137" s="189" t="s">
        <v>1131</v>
      </c>
      <c r="G137" s="38"/>
      <c r="H137" s="38"/>
      <c r="I137" s="190"/>
      <c r="J137" s="38"/>
      <c r="K137" s="38"/>
      <c r="L137" s="42"/>
      <c r="M137" s="191"/>
      <c r="N137" s="19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117</v>
      </c>
      <c r="AU137" s="15" t="s">
        <v>78</v>
      </c>
    </row>
    <row r="138" s="2" customFormat="1" ht="16.5" customHeight="1">
      <c r="A138" s="36"/>
      <c r="B138" s="37"/>
      <c r="C138" s="225" t="s">
        <v>802</v>
      </c>
      <c r="D138" s="225" t="s">
        <v>930</v>
      </c>
      <c r="E138" s="226" t="s">
        <v>1132</v>
      </c>
      <c r="F138" s="227" t="s">
        <v>1133</v>
      </c>
      <c r="G138" s="228" t="s">
        <v>114</v>
      </c>
      <c r="H138" s="229">
        <v>1</v>
      </c>
      <c r="I138" s="230"/>
      <c r="J138" s="231">
        <f>ROUND(I138*H138,2)</f>
        <v>0</v>
      </c>
      <c r="K138" s="227" t="s">
        <v>1026</v>
      </c>
      <c r="L138" s="42"/>
      <c r="M138" s="232" t="s">
        <v>19</v>
      </c>
      <c r="N138" s="233" t="s">
        <v>41</v>
      </c>
      <c r="O138" s="82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1062</v>
      </c>
      <c r="AT138" s="186" t="s">
        <v>930</v>
      </c>
      <c r="AU138" s="186" t="s">
        <v>78</v>
      </c>
      <c r="AY138" s="15" t="s">
        <v>115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5" t="s">
        <v>78</v>
      </c>
      <c r="BK138" s="187">
        <f>ROUND(I138*H138,2)</f>
        <v>0</v>
      </c>
      <c r="BL138" s="15" t="s">
        <v>1062</v>
      </c>
      <c r="BM138" s="186" t="s">
        <v>1134</v>
      </c>
    </row>
    <row r="139" s="2" customFormat="1">
      <c r="A139" s="36"/>
      <c r="B139" s="37"/>
      <c r="C139" s="38"/>
      <c r="D139" s="188" t="s">
        <v>117</v>
      </c>
      <c r="E139" s="38"/>
      <c r="F139" s="189" t="s">
        <v>1135</v>
      </c>
      <c r="G139" s="38"/>
      <c r="H139" s="38"/>
      <c r="I139" s="190"/>
      <c r="J139" s="38"/>
      <c r="K139" s="38"/>
      <c r="L139" s="42"/>
      <c r="M139" s="191"/>
      <c r="N139" s="192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117</v>
      </c>
      <c r="AU139" s="15" t="s">
        <v>78</v>
      </c>
    </row>
    <row r="140" s="2" customFormat="1" ht="16.5" customHeight="1">
      <c r="A140" s="36"/>
      <c r="B140" s="37"/>
      <c r="C140" s="225" t="s">
        <v>806</v>
      </c>
      <c r="D140" s="225" t="s">
        <v>930</v>
      </c>
      <c r="E140" s="226" t="s">
        <v>1136</v>
      </c>
      <c r="F140" s="227" t="s">
        <v>1137</v>
      </c>
      <c r="G140" s="228" t="s">
        <v>114</v>
      </c>
      <c r="H140" s="229">
        <v>1</v>
      </c>
      <c r="I140" s="230"/>
      <c r="J140" s="231">
        <f>ROUND(I140*H140,2)</f>
        <v>0</v>
      </c>
      <c r="K140" s="227" t="s">
        <v>1026</v>
      </c>
      <c r="L140" s="42"/>
      <c r="M140" s="232" t="s">
        <v>19</v>
      </c>
      <c r="N140" s="233" t="s">
        <v>41</v>
      </c>
      <c r="O140" s="8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1062</v>
      </c>
      <c r="AT140" s="186" t="s">
        <v>930</v>
      </c>
      <c r="AU140" s="186" t="s">
        <v>78</v>
      </c>
      <c r="AY140" s="15" t="s">
        <v>115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5" t="s">
        <v>78</v>
      </c>
      <c r="BK140" s="187">
        <f>ROUND(I140*H140,2)</f>
        <v>0</v>
      </c>
      <c r="BL140" s="15" t="s">
        <v>1062</v>
      </c>
      <c r="BM140" s="186" t="s">
        <v>1138</v>
      </c>
    </row>
    <row r="141" s="2" customFormat="1">
      <c r="A141" s="36"/>
      <c r="B141" s="37"/>
      <c r="C141" s="38"/>
      <c r="D141" s="188" t="s">
        <v>117</v>
      </c>
      <c r="E141" s="38"/>
      <c r="F141" s="189" t="s">
        <v>1139</v>
      </c>
      <c r="G141" s="38"/>
      <c r="H141" s="38"/>
      <c r="I141" s="190"/>
      <c r="J141" s="38"/>
      <c r="K141" s="38"/>
      <c r="L141" s="42"/>
      <c r="M141" s="191"/>
      <c r="N141" s="19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117</v>
      </c>
      <c r="AU141" s="15" t="s">
        <v>78</v>
      </c>
    </row>
    <row r="142" s="2" customFormat="1" ht="16.5" customHeight="1">
      <c r="A142" s="36"/>
      <c r="B142" s="37"/>
      <c r="C142" s="225" t="s">
        <v>810</v>
      </c>
      <c r="D142" s="225" t="s">
        <v>930</v>
      </c>
      <c r="E142" s="226" t="s">
        <v>1140</v>
      </c>
      <c r="F142" s="227" t="s">
        <v>1141</v>
      </c>
      <c r="G142" s="228" t="s">
        <v>114</v>
      </c>
      <c r="H142" s="229">
        <v>1</v>
      </c>
      <c r="I142" s="230"/>
      <c r="J142" s="231">
        <f>ROUND(I142*H142,2)</f>
        <v>0</v>
      </c>
      <c r="K142" s="227" t="s">
        <v>1026</v>
      </c>
      <c r="L142" s="42"/>
      <c r="M142" s="232" t="s">
        <v>19</v>
      </c>
      <c r="N142" s="233" t="s">
        <v>41</v>
      </c>
      <c r="O142" s="82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1062</v>
      </c>
      <c r="AT142" s="186" t="s">
        <v>930</v>
      </c>
      <c r="AU142" s="186" t="s">
        <v>78</v>
      </c>
      <c r="AY142" s="15" t="s">
        <v>115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5" t="s">
        <v>78</v>
      </c>
      <c r="BK142" s="187">
        <f>ROUND(I142*H142,2)</f>
        <v>0</v>
      </c>
      <c r="BL142" s="15" t="s">
        <v>1062</v>
      </c>
      <c r="BM142" s="186" t="s">
        <v>1142</v>
      </c>
    </row>
    <row r="143" s="2" customFormat="1">
      <c r="A143" s="36"/>
      <c r="B143" s="37"/>
      <c r="C143" s="38"/>
      <c r="D143" s="188" t="s">
        <v>117</v>
      </c>
      <c r="E143" s="38"/>
      <c r="F143" s="189" t="s">
        <v>1143</v>
      </c>
      <c r="G143" s="38"/>
      <c r="H143" s="38"/>
      <c r="I143" s="190"/>
      <c r="J143" s="38"/>
      <c r="K143" s="38"/>
      <c r="L143" s="42"/>
      <c r="M143" s="191"/>
      <c r="N143" s="192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117</v>
      </c>
      <c r="AU143" s="15" t="s">
        <v>78</v>
      </c>
    </row>
    <row r="144" s="2" customFormat="1" ht="16.5" customHeight="1">
      <c r="A144" s="36"/>
      <c r="B144" s="37"/>
      <c r="C144" s="225" t="s">
        <v>814</v>
      </c>
      <c r="D144" s="225" t="s">
        <v>930</v>
      </c>
      <c r="E144" s="226" t="s">
        <v>1144</v>
      </c>
      <c r="F144" s="227" t="s">
        <v>1145</v>
      </c>
      <c r="G144" s="228" t="s">
        <v>114</v>
      </c>
      <c r="H144" s="229">
        <v>1</v>
      </c>
      <c r="I144" s="230"/>
      <c r="J144" s="231">
        <f>ROUND(I144*H144,2)</f>
        <v>0</v>
      </c>
      <c r="K144" s="227" t="s">
        <v>1026</v>
      </c>
      <c r="L144" s="42"/>
      <c r="M144" s="232" t="s">
        <v>19</v>
      </c>
      <c r="N144" s="233" t="s">
        <v>41</v>
      </c>
      <c r="O144" s="82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1062</v>
      </c>
      <c r="AT144" s="186" t="s">
        <v>930</v>
      </c>
      <c r="AU144" s="186" t="s">
        <v>78</v>
      </c>
      <c r="AY144" s="15" t="s">
        <v>115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5" t="s">
        <v>78</v>
      </c>
      <c r="BK144" s="187">
        <f>ROUND(I144*H144,2)</f>
        <v>0</v>
      </c>
      <c r="BL144" s="15" t="s">
        <v>1062</v>
      </c>
      <c r="BM144" s="186" t="s">
        <v>1146</v>
      </c>
    </row>
    <row r="145" s="2" customFormat="1">
      <c r="A145" s="36"/>
      <c r="B145" s="37"/>
      <c r="C145" s="38"/>
      <c r="D145" s="188" t="s">
        <v>117</v>
      </c>
      <c r="E145" s="38"/>
      <c r="F145" s="189" t="s">
        <v>1145</v>
      </c>
      <c r="G145" s="38"/>
      <c r="H145" s="38"/>
      <c r="I145" s="190"/>
      <c r="J145" s="38"/>
      <c r="K145" s="38"/>
      <c r="L145" s="42"/>
      <c r="M145" s="191"/>
      <c r="N145" s="19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117</v>
      </c>
      <c r="AU145" s="15" t="s">
        <v>78</v>
      </c>
    </row>
    <row r="146" s="2" customFormat="1" ht="16.5" customHeight="1">
      <c r="A146" s="36"/>
      <c r="B146" s="37"/>
      <c r="C146" s="225" t="s">
        <v>870</v>
      </c>
      <c r="D146" s="225" t="s">
        <v>930</v>
      </c>
      <c r="E146" s="226" t="s">
        <v>1147</v>
      </c>
      <c r="F146" s="227" t="s">
        <v>1148</v>
      </c>
      <c r="G146" s="228" t="s">
        <v>114</v>
      </c>
      <c r="H146" s="229">
        <v>1</v>
      </c>
      <c r="I146" s="230"/>
      <c r="J146" s="231">
        <f>ROUND(I146*H146,2)</f>
        <v>0</v>
      </c>
      <c r="K146" s="227" t="s">
        <v>1026</v>
      </c>
      <c r="L146" s="42"/>
      <c r="M146" s="232" t="s">
        <v>19</v>
      </c>
      <c r="N146" s="233" t="s">
        <v>41</v>
      </c>
      <c r="O146" s="82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1062</v>
      </c>
      <c r="AT146" s="186" t="s">
        <v>930</v>
      </c>
      <c r="AU146" s="186" t="s">
        <v>78</v>
      </c>
      <c r="AY146" s="15" t="s">
        <v>115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5" t="s">
        <v>78</v>
      </c>
      <c r="BK146" s="187">
        <f>ROUND(I146*H146,2)</f>
        <v>0</v>
      </c>
      <c r="BL146" s="15" t="s">
        <v>1062</v>
      </c>
      <c r="BM146" s="186" t="s">
        <v>1149</v>
      </c>
    </row>
    <row r="147" s="2" customFormat="1">
      <c r="A147" s="36"/>
      <c r="B147" s="37"/>
      <c r="C147" s="38"/>
      <c r="D147" s="188" t="s">
        <v>117</v>
      </c>
      <c r="E147" s="38"/>
      <c r="F147" s="189" t="s">
        <v>1150</v>
      </c>
      <c r="G147" s="38"/>
      <c r="H147" s="38"/>
      <c r="I147" s="190"/>
      <c r="J147" s="38"/>
      <c r="K147" s="38"/>
      <c r="L147" s="42"/>
      <c r="M147" s="191"/>
      <c r="N147" s="192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117</v>
      </c>
      <c r="AU147" s="15" t="s">
        <v>78</v>
      </c>
    </row>
    <row r="148" s="2" customFormat="1" ht="16.5" customHeight="1">
      <c r="A148" s="36"/>
      <c r="B148" s="37"/>
      <c r="C148" s="225" t="s">
        <v>830</v>
      </c>
      <c r="D148" s="225" t="s">
        <v>930</v>
      </c>
      <c r="E148" s="226" t="s">
        <v>1151</v>
      </c>
      <c r="F148" s="227" t="s">
        <v>1152</v>
      </c>
      <c r="G148" s="228" t="s">
        <v>114</v>
      </c>
      <c r="H148" s="229">
        <v>1</v>
      </c>
      <c r="I148" s="230"/>
      <c r="J148" s="231">
        <f>ROUND(I148*H148,2)</f>
        <v>0</v>
      </c>
      <c r="K148" s="227" t="s">
        <v>1026</v>
      </c>
      <c r="L148" s="42"/>
      <c r="M148" s="232" t="s">
        <v>19</v>
      </c>
      <c r="N148" s="233" t="s">
        <v>41</v>
      </c>
      <c r="O148" s="82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1062</v>
      </c>
      <c r="AT148" s="186" t="s">
        <v>930</v>
      </c>
      <c r="AU148" s="186" t="s">
        <v>78</v>
      </c>
      <c r="AY148" s="15" t="s">
        <v>115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5" t="s">
        <v>78</v>
      </c>
      <c r="BK148" s="187">
        <f>ROUND(I148*H148,2)</f>
        <v>0</v>
      </c>
      <c r="BL148" s="15" t="s">
        <v>1062</v>
      </c>
      <c r="BM148" s="186" t="s">
        <v>1153</v>
      </c>
    </row>
    <row r="149" s="2" customFormat="1">
      <c r="A149" s="36"/>
      <c r="B149" s="37"/>
      <c r="C149" s="38"/>
      <c r="D149" s="188" t="s">
        <v>117</v>
      </c>
      <c r="E149" s="38"/>
      <c r="F149" s="189" t="s">
        <v>1154</v>
      </c>
      <c r="G149" s="38"/>
      <c r="H149" s="38"/>
      <c r="I149" s="190"/>
      <c r="J149" s="38"/>
      <c r="K149" s="38"/>
      <c r="L149" s="42"/>
      <c r="M149" s="191"/>
      <c r="N149" s="192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117</v>
      </c>
      <c r="AU149" s="15" t="s">
        <v>78</v>
      </c>
    </row>
    <row r="150" s="2" customFormat="1" ht="16.5" customHeight="1">
      <c r="A150" s="36"/>
      <c r="B150" s="37"/>
      <c r="C150" s="225" t="s">
        <v>834</v>
      </c>
      <c r="D150" s="225" t="s">
        <v>930</v>
      </c>
      <c r="E150" s="226" t="s">
        <v>1155</v>
      </c>
      <c r="F150" s="227" t="s">
        <v>1156</v>
      </c>
      <c r="G150" s="228" t="s">
        <v>114</v>
      </c>
      <c r="H150" s="229">
        <v>1</v>
      </c>
      <c r="I150" s="230"/>
      <c r="J150" s="231">
        <f>ROUND(I150*H150,2)</f>
        <v>0</v>
      </c>
      <c r="K150" s="227" t="s">
        <v>1026</v>
      </c>
      <c r="L150" s="42"/>
      <c r="M150" s="232" t="s">
        <v>19</v>
      </c>
      <c r="N150" s="233" t="s">
        <v>41</v>
      </c>
      <c r="O150" s="82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1062</v>
      </c>
      <c r="AT150" s="186" t="s">
        <v>930</v>
      </c>
      <c r="AU150" s="186" t="s">
        <v>78</v>
      </c>
      <c r="AY150" s="15" t="s">
        <v>115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5" t="s">
        <v>78</v>
      </c>
      <c r="BK150" s="187">
        <f>ROUND(I150*H150,2)</f>
        <v>0</v>
      </c>
      <c r="BL150" s="15" t="s">
        <v>1062</v>
      </c>
      <c r="BM150" s="186" t="s">
        <v>1157</v>
      </c>
    </row>
    <row r="151" s="2" customFormat="1">
      <c r="A151" s="36"/>
      <c r="B151" s="37"/>
      <c r="C151" s="38"/>
      <c r="D151" s="188" t="s">
        <v>117</v>
      </c>
      <c r="E151" s="38"/>
      <c r="F151" s="189" t="s">
        <v>1158</v>
      </c>
      <c r="G151" s="38"/>
      <c r="H151" s="38"/>
      <c r="I151" s="190"/>
      <c r="J151" s="38"/>
      <c r="K151" s="38"/>
      <c r="L151" s="42"/>
      <c r="M151" s="191"/>
      <c r="N151" s="192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117</v>
      </c>
      <c r="AU151" s="15" t="s">
        <v>78</v>
      </c>
    </row>
    <row r="152" s="2" customFormat="1" ht="16.5" customHeight="1">
      <c r="A152" s="36"/>
      <c r="B152" s="37"/>
      <c r="C152" s="225" t="s">
        <v>838</v>
      </c>
      <c r="D152" s="225" t="s">
        <v>930</v>
      </c>
      <c r="E152" s="226" t="s">
        <v>1159</v>
      </c>
      <c r="F152" s="227" t="s">
        <v>1160</v>
      </c>
      <c r="G152" s="228" t="s">
        <v>114</v>
      </c>
      <c r="H152" s="229">
        <v>1</v>
      </c>
      <c r="I152" s="230"/>
      <c r="J152" s="231">
        <f>ROUND(I152*H152,2)</f>
        <v>0</v>
      </c>
      <c r="K152" s="227" t="s">
        <v>1026</v>
      </c>
      <c r="L152" s="42"/>
      <c r="M152" s="232" t="s">
        <v>19</v>
      </c>
      <c r="N152" s="233" t="s">
        <v>41</v>
      </c>
      <c r="O152" s="82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1062</v>
      </c>
      <c r="AT152" s="186" t="s">
        <v>930</v>
      </c>
      <c r="AU152" s="186" t="s">
        <v>78</v>
      </c>
      <c r="AY152" s="15" t="s">
        <v>115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5" t="s">
        <v>78</v>
      </c>
      <c r="BK152" s="187">
        <f>ROUND(I152*H152,2)</f>
        <v>0</v>
      </c>
      <c r="BL152" s="15" t="s">
        <v>1062</v>
      </c>
      <c r="BM152" s="186" t="s">
        <v>1161</v>
      </c>
    </row>
    <row r="153" s="2" customFormat="1">
      <c r="A153" s="36"/>
      <c r="B153" s="37"/>
      <c r="C153" s="38"/>
      <c r="D153" s="188" t="s">
        <v>117</v>
      </c>
      <c r="E153" s="38"/>
      <c r="F153" s="189" t="s">
        <v>1162</v>
      </c>
      <c r="G153" s="38"/>
      <c r="H153" s="38"/>
      <c r="I153" s="190"/>
      <c r="J153" s="38"/>
      <c r="K153" s="38"/>
      <c r="L153" s="42"/>
      <c r="M153" s="191"/>
      <c r="N153" s="192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117</v>
      </c>
      <c r="AU153" s="15" t="s">
        <v>78</v>
      </c>
    </row>
    <row r="154" s="2" customFormat="1" ht="16.5" customHeight="1">
      <c r="A154" s="36"/>
      <c r="B154" s="37"/>
      <c r="C154" s="225" t="s">
        <v>842</v>
      </c>
      <c r="D154" s="225" t="s">
        <v>930</v>
      </c>
      <c r="E154" s="226" t="s">
        <v>1163</v>
      </c>
      <c r="F154" s="227" t="s">
        <v>1164</v>
      </c>
      <c r="G154" s="228" t="s">
        <v>114</v>
      </c>
      <c r="H154" s="229">
        <v>1</v>
      </c>
      <c r="I154" s="230"/>
      <c r="J154" s="231">
        <f>ROUND(I154*H154,2)</f>
        <v>0</v>
      </c>
      <c r="K154" s="227" t="s">
        <v>1026</v>
      </c>
      <c r="L154" s="42"/>
      <c r="M154" s="232" t="s">
        <v>19</v>
      </c>
      <c r="N154" s="233" t="s">
        <v>41</v>
      </c>
      <c r="O154" s="82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1062</v>
      </c>
      <c r="AT154" s="186" t="s">
        <v>930</v>
      </c>
      <c r="AU154" s="186" t="s">
        <v>78</v>
      </c>
      <c r="AY154" s="15" t="s">
        <v>115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5" t="s">
        <v>78</v>
      </c>
      <c r="BK154" s="187">
        <f>ROUND(I154*H154,2)</f>
        <v>0</v>
      </c>
      <c r="BL154" s="15" t="s">
        <v>1062</v>
      </c>
      <c r="BM154" s="186" t="s">
        <v>1165</v>
      </c>
    </row>
    <row r="155" s="2" customFormat="1">
      <c r="A155" s="36"/>
      <c r="B155" s="37"/>
      <c r="C155" s="38"/>
      <c r="D155" s="188" t="s">
        <v>117</v>
      </c>
      <c r="E155" s="38"/>
      <c r="F155" s="189" t="s">
        <v>1164</v>
      </c>
      <c r="G155" s="38"/>
      <c r="H155" s="38"/>
      <c r="I155" s="190"/>
      <c r="J155" s="38"/>
      <c r="K155" s="38"/>
      <c r="L155" s="42"/>
      <c r="M155" s="191"/>
      <c r="N155" s="192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117</v>
      </c>
      <c r="AU155" s="15" t="s">
        <v>78</v>
      </c>
    </row>
    <row r="156" s="2" customFormat="1" ht="16.5" customHeight="1">
      <c r="A156" s="36"/>
      <c r="B156" s="37"/>
      <c r="C156" s="225" t="s">
        <v>846</v>
      </c>
      <c r="D156" s="225" t="s">
        <v>930</v>
      </c>
      <c r="E156" s="226" t="s">
        <v>1166</v>
      </c>
      <c r="F156" s="227" t="s">
        <v>1167</v>
      </c>
      <c r="G156" s="228" t="s">
        <v>114</v>
      </c>
      <c r="H156" s="229">
        <v>1</v>
      </c>
      <c r="I156" s="230"/>
      <c r="J156" s="231">
        <f>ROUND(I156*H156,2)</f>
        <v>0</v>
      </c>
      <c r="K156" s="227" t="s">
        <v>1026</v>
      </c>
      <c r="L156" s="42"/>
      <c r="M156" s="232" t="s">
        <v>19</v>
      </c>
      <c r="N156" s="233" t="s">
        <v>41</v>
      </c>
      <c r="O156" s="82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1062</v>
      </c>
      <c r="AT156" s="186" t="s">
        <v>930</v>
      </c>
      <c r="AU156" s="186" t="s">
        <v>78</v>
      </c>
      <c r="AY156" s="15" t="s">
        <v>115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5" t="s">
        <v>78</v>
      </c>
      <c r="BK156" s="187">
        <f>ROUND(I156*H156,2)</f>
        <v>0</v>
      </c>
      <c r="BL156" s="15" t="s">
        <v>1062</v>
      </c>
      <c r="BM156" s="186" t="s">
        <v>1168</v>
      </c>
    </row>
    <row r="157" s="2" customFormat="1">
      <c r="A157" s="36"/>
      <c r="B157" s="37"/>
      <c r="C157" s="38"/>
      <c r="D157" s="188" t="s">
        <v>117</v>
      </c>
      <c r="E157" s="38"/>
      <c r="F157" s="189" t="s">
        <v>1167</v>
      </c>
      <c r="G157" s="38"/>
      <c r="H157" s="38"/>
      <c r="I157" s="190"/>
      <c r="J157" s="38"/>
      <c r="K157" s="38"/>
      <c r="L157" s="42"/>
      <c r="M157" s="191"/>
      <c r="N157" s="192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117</v>
      </c>
      <c r="AU157" s="15" t="s">
        <v>78</v>
      </c>
    </row>
    <row r="158" s="2" customFormat="1" ht="16.5" customHeight="1">
      <c r="A158" s="36"/>
      <c r="B158" s="37"/>
      <c r="C158" s="225" t="s">
        <v>850</v>
      </c>
      <c r="D158" s="225" t="s">
        <v>930</v>
      </c>
      <c r="E158" s="226" t="s">
        <v>1169</v>
      </c>
      <c r="F158" s="227" t="s">
        <v>1170</v>
      </c>
      <c r="G158" s="228" t="s">
        <v>114</v>
      </c>
      <c r="H158" s="229">
        <v>1</v>
      </c>
      <c r="I158" s="230"/>
      <c r="J158" s="231">
        <f>ROUND(I158*H158,2)</f>
        <v>0</v>
      </c>
      <c r="K158" s="227" t="s">
        <v>1026</v>
      </c>
      <c r="L158" s="42"/>
      <c r="M158" s="232" t="s">
        <v>19</v>
      </c>
      <c r="N158" s="233" t="s">
        <v>41</v>
      </c>
      <c r="O158" s="82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1062</v>
      </c>
      <c r="AT158" s="186" t="s">
        <v>930</v>
      </c>
      <c r="AU158" s="186" t="s">
        <v>78</v>
      </c>
      <c r="AY158" s="15" t="s">
        <v>115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5" t="s">
        <v>78</v>
      </c>
      <c r="BK158" s="187">
        <f>ROUND(I158*H158,2)</f>
        <v>0</v>
      </c>
      <c r="BL158" s="15" t="s">
        <v>1062</v>
      </c>
      <c r="BM158" s="186" t="s">
        <v>1171</v>
      </c>
    </row>
    <row r="159" s="2" customFormat="1">
      <c r="A159" s="36"/>
      <c r="B159" s="37"/>
      <c r="C159" s="38"/>
      <c r="D159" s="188" t="s">
        <v>117</v>
      </c>
      <c r="E159" s="38"/>
      <c r="F159" s="189" t="s">
        <v>1170</v>
      </c>
      <c r="G159" s="38"/>
      <c r="H159" s="38"/>
      <c r="I159" s="190"/>
      <c r="J159" s="38"/>
      <c r="K159" s="38"/>
      <c r="L159" s="42"/>
      <c r="M159" s="191"/>
      <c r="N159" s="192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117</v>
      </c>
      <c r="AU159" s="15" t="s">
        <v>78</v>
      </c>
    </row>
    <row r="160" s="2" customFormat="1" ht="16.5" customHeight="1">
      <c r="A160" s="36"/>
      <c r="B160" s="37"/>
      <c r="C160" s="225" t="s">
        <v>854</v>
      </c>
      <c r="D160" s="225" t="s">
        <v>930</v>
      </c>
      <c r="E160" s="226" t="s">
        <v>1172</v>
      </c>
      <c r="F160" s="227" t="s">
        <v>1173</v>
      </c>
      <c r="G160" s="228" t="s">
        <v>114</v>
      </c>
      <c r="H160" s="229">
        <v>1</v>
      </c>
      <c r="I160" s="230"/>
      <c r="J160" s="231">
        <f>ROUND(I160*H160,2)</f>
        <v>0</v>
      </c>
      <c r="K160" s="227" t="s">
        <v>1026</v>
      </c>
      <c r="L160" s="42"/>
      <c r="M160" s="232" t="s">
        <v>19</v>
      </c>
      <c r="N160" s="233" t="s">
        <v>41</v>
      </c>
      <c r="O160" s="82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1062</v>
      </c>
      <c r="AT160" s="186" t="s">
        <v>930</v>
      </c>
      <c r="AU160" s="186" t="s">
        <v>78</v>
      </c>
      <c r="AY160" s="15" t="s">
        <v>115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5" t="s">
        <v>78</v>
      </c>
      <c r="BK160" s="187">
        <f>ROUND(I160*H160,2)</f>
        <v>0</v>
      </c>
      <c r="BL160" s="15" t="s">
        <v>1062</v>
      </c>
      <c r="BM160" s="186" t="s">
        <v>1174</v>
      </c>
    </row>
    <row r="161" s="2" customFormat="1">
      <c r="A161" s="36"/>
      <c r="B161" s="37"/>
      <c r="C161" s="38"/>
      <c r="D161" s="188" t="s">
        <v>117</v>
      </c>
      <c r="E161" s="38"/>
      <c r="F161" s="189" t="s">
        <v>1173</v>
      </c>
      <c r="G161" s="38"/>
      <c r="H161" s="38"/>
      <c r="I161" s="190"/>
      <c r="J161" s="38"/>
      <c r="K161" s="38"/>
      <c r="L161" s="42"/>
      <c r="M161" s="191"/>
      <c r="N161" s="192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117</v>
      </c>
      <c r="AU161" s="15" t="s">
        <v>78</v>
      </c>
    </row>
    <row r="162" s="2" customFormat="1" ht="16.5" customHeight="1">
      <c r="A162" s="36"/>
      <c r="B162" s="37"/>
      <c r="C162" s="225" t="s">
        <v>858</v>
      </c>
      <c r="D162" s="225" t="s">
        <v>930</v>
      </c>
      <c r="E162" s="226" t="s">
        <v>1175</v>
      </c>
      <c r="F162" s="227" t="s">
        <v>1176</v>
      </c>
      <c r="G162" s="228" t="s">
        <v>114</v>
      </c>
      <c r="H162" s="229">
        <v>1</v>
      </c>
      <c r="I162" s="230"/>
      <c r="J162" s="231">
        <f>ROUND(I162*H162,2)</f>
        <v>0</v>
      </c>
      <c r="K162" s="227" t="s">
        <v>1026</v>
      </c>
      <c r="L162" s="42"/>
      <c r="M162" s="232" t="s">
        <v>19</v>
      </c>
      <c r="N162" s="233" t="s">
        <v>41</v>
      </c>
      <c r="O162" s="82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1062</v>
      </c>
      <c r="AT162" s="186" t="s">
        <v>930</v>
      </c>
      <c r="AU162" s="186" t="s">
        <v>78</v>
      </c>
      <c r="AY162" s="15" t="s">
        <v>115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5" t="s">
        <v>78</v>
      </c>
      <c r="BK162" s="187">
        <f>ROUND(I162*H162,2)</f>
        <v>0</v>
      </c>
      <c r="BL162" s="15" t="s">
        <v>1062</v>
      </c>
      <c r="BM162" s="186" t="s">
        <v>1177</v>
      </c>
    </row>
    <row r="163" s="2" customFormat="1">
      <c r="A163" s="36"/>
      <c r="B163" s="37"/>
      <c r="C163" s="38"/>
      <c r="D163" s="188" t="s">
        <v>117</v>
      </c>
      <c r="E163" s="38"/>
      <c r="F163" s="189" t="s">
        <v>1178</v>
      </c>
      <c r="G163" s="38"/>
      <c r="H163" s="38"/>
      <c r="I163" s="190"/>
      <c r="J163" s="38"/>
      <c r="K163" s="38"/>
      <c r="L163" s="42"/>
      <c r="M163" s="191"/>
      <c r="N163" s="192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117</v>
      </c>
      <c r="AU163" s="15" t="s">
        <v>78</v>
      </c>
    </row>
    <row r="164" s="2" customFormat="1" ht="16.5" customHeight="1">
      <c r="A164" s="36"/>
      <c r="B164" s="37"/>
      <c r="C164" s="225" t="s">
        <v>862</v>
      </c>
      <c r="D164" s="225" t="s">
        <v>930</v>
      </c>
      <c r="E164" s="226" t="s">
        <v>1179</v>
      </c>
      <c r="F164" s="227" t="s">
        <v>1180</v>
      </c>
      <c r="G164" s="228" t="s">
        <v>114</v>
      </c>
      <c r="H164" s="229">
        <v>1</v>
      </c>
      <c r="I164" s="230"/>
      <c r="J164" s="231">
        <f>ROUND(I164*H164,2)</f>
        <v>0</v>
      </c>
      <c r="K164" s="227" t="s">
        <v>1026</v>
      </c>
      <c r="L164" s="42"/>
      <c r="M164" s="232" t="s">
        <v>19</v>
      </c>
      <c r="N164" s="233" t="s">
        <v>41</v>
      </c>
      <c r="O164" s="82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1062</v>
      </c>
      <c r="AT164" s="186" t="s">
        <v>930</v>
      </c>
      <c r="AU164" s="186" t="s">
        <v>78</v>
      </c>
      <c r="AY164" s="15" t="s">
        <v>115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5" t="s">
        <v>78</v>
      </c>
      <c r="BK164" s="187">
        <f>ROUND(I164*H164,2)</f>
        <v>0</v>
      </c>
      <c r="BL164" s="15" t="s">
        <v>1062</v>
      </c>
      <c r="BM164" s="186" t="s">
        <v>1181</v>
      </c>
    </row>
    <row r="165" s="2" customFormat="1">
      <c r="A165" s="36"/>
      <c r="B165" s="37"/>
      <c r="C165" s="38"/>
      <c r="D165" s="188" t="s">
        <v>117</v>
      </c>
      <c r="E165" s="38"/>
      <c r="F165" s="189" t="s">
        <v>1182</v>
      </c>
      <c r="G165" s="38"/>
      <c r="H165" s="38"/>
      <c r="I165" s="190"/>
      <c r="J165" s="38"/>
      <c r="K165" s="38"/>
      <c r="L165" s="42"/>
      <c r="M165" s="191"/>
      <c r="N165" s="192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117</v>
      </c>
      <c r="AU165" s="15" t="s">
        <v>78</v>
      </c>
    </row>
    <row r="166" s="2" customFormat="1" ht="24.15" customHeight="1">
      <c r="A166" s="36"/>
      <c r="B166" s="37"/>
      <c r="C166" s="225" t="s">
        <v>201</v>
      </c>
      <c r="D166" s="225" t="s">
        <v>930</v>
      </c>
      <c r="E166" s="226" t="s">
        <v>1183</v>
      </c>
      <c r="F166" s="227" t="s">
        <v>1184</v>
      </c>
      <c r="G166" s="228" t="s">
        <v>212</v>
      </c>
      <c r="H166" s="229">
        <v>500</v>
      </c>
      <c r="I166" s="230"/>
      <c r="J166" s="231">
        <f>ROUND(I166*H166,2)</f>
        <v>0</v>
      </c>
      <c r="K166" s="227" t="s">
        <v>1026</v>
      </c>
      <c r="L166" s="42"/>
      <c r="M166" s="232" t="s">
        <v>19</v>
      </c>
      <c r="N166" s="233" t="s">
        <v>41</v>
      </c>
      <c r="O166" s="82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1062</v>
      </c>
      <c r="AT166" s="186" t="s">
        <v>930</v>
      </c>
      <c r="AU166" s="186" t="s">
        <v>78</v>
      </c>
      <c r="AY166" s="15" t="s">
        <v>115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5" t="s">
        <v>78</v>
      </c>
      <c r="BK166" s="187">
        <f>ROUND(I166*H166,2)</f>
        <v>0</v>
      </c>
      <c r="BL166" s="15" t="s">
        <v>1062</v>
      </c>
      <c r="BM166" s="186" t="s">
        <v>1185</v>
      </c>
    </row>
    <row r="167" s="2" customFormat="1">
      <c r="A167" s="36"/>
      <c r="B167" s="37"/>
      <c r="C167" s="38"/>
      <c r="D167" s="188" t="s">
        <v>117</v>
      </c>
      <c r="E167" s="38"/>
      <c r="F167" s="189" t="s">
        <v>1186</v>
      </c>
      <c r="G167" s="38"/>
      <c r="H167" s="38"/>
      <c r="I167" s="190"/>
      <c r="J167" s="38"/>
      <c r="K167" s="38"/>
      <c r="L167" s="42"/>
      <c r="M167" s="191"/>
      <c r="N167" s="192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117</v>
      </c>
      <c r="AU167" s="15" t="s">
        <v>78</v>
      </c>
    </row>
    <row r="168" s="2" customFormat="1" ht="24.15" customHeight="1">
      <c r="A168" s="36"/>
      <c r="B168" s="37"/>
      <c r="C168" s="225" t="s">
        <v>205</v>
      </c>
      <c r="D168" s="225" t="s">
        <v>930</v>
      </c>
      <c r="E168" s="226" t="s">
        <v>1187</v>
      </c>
      <c r="F168" s="227" t="s">
        <v>1188</v>
      </c>
      <c r="G168" s="228" t="s">
        <v>212</v>
      </c>
      <c r="H168" s="229">
        <v>500</v>
      </c>
      <c r="I168" s="230"/>
      <c r="J168" s="231">
        <f>ROUND(I168*H168,2)</f>
        <v>0</v>
      </c>
      <c r="K168" s="227" t="s">
        <v>1026</v>
      </c>
      <c r="L168" s="42"/>
      <c r="M168" s="232" t="s">
        <v>19</v>
      </c>
      <c r="N168" s="233" t="s">
        <v>41</v>
      </c>
      <c r="O168" s="82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1062</v>
      </c>
      <c r="AT168" s="186" t="s">
        <v>930</v>
      </c>
      <c r="AU168" s="186" t="s">
        <v>78</v>
      </c>
      <c r="AY168" s="15" t="s">
        <v>115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5" t="s">
        <v>78</v>
      </c>
      <c r="BK168" s="187">
        <f>ROUND(I168*H168,2)</f>
        <v>0</v>
      </c>
      <c r="BL168" s="15" t="s">
        <v>1062</v>
      </c>
      <c r="BM168" s="186" t="s">
        <v>1189</v>
      </c>
    </row>
    <row r="169" s="2" customFormat="1">
      <c r="A169" s="36"/>
      <c r="B169" s="37"/>
      <c r="C169" s="38"/>
      <c r="D169" s="188" t="s">
        <v>117</v>
      </c>
      <c r="E169" s="38"/>
      <c r="F169" s="189" t="s">
        <v>1190</v>
      </c>
      <c r="G169" s="38"/>
      <c r="H169" s="38"/>
      <c r="I169" s="190"/>
      <c r="J169" s="38"/>
      <c r="K169" s="38"/>
      <c r="L169" s="42"/>
      <c r="M169" s="191"/>
      <c r="N169" s="192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117</v>
      </c>
      <c r="AU169" s="15" t="s">
        <v>78</v>
      </c>
    </row>
    <row r="170" s="2" customFormat="1" ht="24.15" customHeight="1">
      <c r="A170" s="36"/>
      <c r="B170" s="37"/>
      <c r="C170" s="225" t="s">
        <v>209</v>
      </c>
      <c r="D170" s="225" t="s">
        <v>930</v>
      </c>
      <c r="E170" s="226" t="s">
        <v>1191</v>
      </c>
      <c r="F170" s="227" t="s">
        <v>1192</v>
      </c>
      <c r="G170" s="228" t="s">
        <v>212</v>
      </c>
      <c r="H170" s="229">
        <v>500</v>
      </c>
      <c r="I170" s="230"/>
      <c r="J170" s="231">
        <f>ROUND(I170*H170,2)</f>
        <v>0</v>
      </c>
      <c r="K170" s="227" t="s">
        <v>1026</v>
      </c>
      <c r="L170" s="42"/>
      <c r="M170" s="232" t="s">
        <v>19</v>
      </c>
      <c r="N170" s="233" t="s">
        <v>41</v>
      </c>
      <c r="O170" s="82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1062</v>
      </c>
      <c r="AT170" s="186" t="s">
        <v>930</v>
      </c>
      <c r="AU170" s="186" t="s">
        <v>78</v>
      </c>
      <c r="AY170" s="15" t="s">
        <v>115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5" t="s">
        <v>78</v>
      </c>
      <c r="BK170" s="187">
        <f>ROUND(I170*H170,2)</f>
        <v>0</v>
      </c>
      <c r="BL170" s="15" t="s">
        <v>1062</v>
      </c>
      <c r="BM170" s="186" t="s">
        <v>1193</v>
      </c>
    </row>
    <row r="171" s="2" customFormat="1">
      <c r="A171" s="36"/>
      <c r="B171" s="37"/>
      <c r="C171" s="38"/>
      <c r="D171" s="188" t="s">
        <v>117</v>
      </c>
      <c r="E171" s="38"/>
      <c r="F171" s="189" t="s">
        <v>1194</v>
      </c>
      <c r="G171" s="38"/>
      <c r="H171" s="38"/>
      <c r="I171" s="190"/>
      <c r="J171" s="38"/>
      <c r="K171" s="38"/>
      <c r="L171" s="42"/>
      <c r="M171" s="191"/>
      <c r="N171" s="192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117</v>
      </c>
      <c r="AU171" s="15" t="s">
        <v>78</v>
      </c>
    </row>
    <row r="172" s="2" customFormat="1" ht="24.15" customHeight="1">
      <c r="A172" s="36"/>
      <c r="B172" s="37"/>
      <c r="C172" s="225" t="s">
        <v>214</v>
      </c>
      <c r="D172" s="225" t="s">
        <v>930</v>
      </c>
      <c r="E172" s="226" t="s">
        <v>1195</v>
      </c>
      <c r="F172" s="227" t="s">
        <v>1196</v>
      </c>
      <c r="G172" s="228" t="s">
        <v>212</v>
      </c>
      <c r="H172" s="229">
        <v>500</v>
      </c>
      <c r="I172" s="230"/>
      <c r="J172" s="231">
        <f>ROUND(I172*H172,2)</f>
        <v>0</v>
      </c>
      <c r="K172" s="227" t="s">
        <v>1026</v>
      </c>
      <c r="L172" s="42"/>
      <c r="M172" s="232" t="s">
        <v>19</v>
      </c>
      <c r="N172" s="233" t="s">
        <v>41</v>
      </c>
      <c r="O172" s="82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1062</v>
      </c>
      <c r="AT172" s="186" t="s">
        <v>930</v>
      </c>
      <c r="AU172" s="186" t="s">
        <v>78</v>
      </c>
      <c r="AY172" s="15" t="s">
        <v>115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5" t="s">
        <v>78</v>
      </c>
      <c r="BK172" s="187">
        <f>ROUND(I172*H172,2)</f>
        <v>0</v>
      </c>
      <c r="BL172" s="15" t="s">
        <v>1062</v>
      </c>
      <c r="BM172" s="186" t="s">
        <v>1197</v>
      </c>
    </row>
    <row r="173" s="2" customFormat="1">
      <c r="A173" s="36"/>
      <c r="B173" s="37"/>
      <c r="C173" s="38"/>
      <c r="D173" s="188" t="s">
        <v>117</v>
      </c>
      <c r="E173" s="38"/>
      <c r="F173" s="189" t="s">
        <v>1198</v>
      </c>
      <c r="G173" s="38"/>
      <c r="H173" s="38"/>
      <c r="I173" s="190"/>
      <c r="J173" s="38"/>
      <c r="K173" s="38"/>
      <c r="L173" s="42"/>
      <c r="M173" s="191"/>
      <c r="N173" s="192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117</v>
      </c>
      <c r="AU173" s="15" t="s">
        <v>78</v>
      </c>
    </row>
    <row r="174" s="2" customFormat="1" ht="21.75" customHeight="1">
      <c r="A174" s="36"/>
      <c r="B174" s="37"/>
      <c r="C174" s="225" t="s">
        <v>218</v>
      </c>
      <c r="D174" s="225" t="s">
        <v>930</v>
      </c>
      <c r="E174" s="226" t="s">
        <v>1199</v>
      </c>
      <c r="F174" s="227" t="s">
        <v>1200</v>
      </c>
      <c r="G174" s="228" t="s">
        <v>114</v>
      </c>
      <c r="H174" s="229">
        <v>5</v>
      </c>
      <c r="I174" s="230"/>
      <c r="J174" s="231">
        <f>ROUND(I174*H174,2)</f>
        <v>0</v>
      </c>
      <c r="K174" s="227" t="s">
        <v>1026</v>
      </c>
      <c r="L174" s="42"/>
      <c r="M174" s="232" t="s">
        <v>19</v>
      </c>
      <c r="N174" s="233" t="s">
        <v>41</v>
      </c>
      <c r="O174" s="82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1062</v>
      </c>
      <c r="AT174" s="186" t="s">
        <v>930</v>
      </c>
      <c r="AU174" s="186" t="s">
        <v>78</v>
      </c>
      <c r="AY174" s="15" t="s">
        <v>115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5" t="s">
        <v>78</v>
      </c>
      <c r="BK174" s="187">
        <f>ROUND(I174*H174,2)</f>
        <v>0</v>
      </c>
      <c r="BL174" s="15" t="s">
        <v>1062</v>
      </c>
      <c r="BM174" s="186" t="s">
        <v>1201</v>
      </c>
    </row>
    <row r="175" s="2" customFormat="1">
      <c r="A175" s="36"/>
      <c r="B175" s="37"/>
      <c r="C175" s="38"/>
      <c r="D175" s="188" t="s">
        <v>117</v>
      </c>
      <c r="E175" s="38"/>
      <c r="F175" s="189" t="s">
        <v>1202</v>
      </c>
      <c r="G175" s="38"/>
      <c r="H175" s="38"/>
      <c r="I175" s="190"/>
      <c r="J175" s="38"/>
      <c r="K175" s="38"/>
      <c r="L175" s="42"/>
      <c r="M175" s="191"/>
      <c r="N175" s="192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117</v>
      </c>
      <c r="AU175" s="15" t="s">
        <v>78</v>
      </c>
    </row>
    <row r="176" s="2" customFormat="1" ht="21.75" customHeight="1">
      <c r="A176" s="36"/>
      <c r="B176" s="37"/>
      <c r="C176" s="225" t="s">
        <v>222</v>
      </c>
      <c r="D176" s="225" t="s">
        <v>930</v>
      </c>
      <c r="E176" s="226" t="s">
        <v>1203</v>
      </c>
      <c r="F176" s="227" t="s">
        <v>1204</v>
      </c>
      <c r="G176" s="228" t="s">
        <v>114</v>
      </c>
      <c r="H176" s="229">
        <v>5</v>
      </c>
      <c r="I176" s="230"/>
      <c r="J176" s="231">
        <f>ROUND(I176*H176,2)</f>
        <v>0</v>
      </c>
      <c r="K176" s="227" t="s">
        <v>1026</v>
      </c>
      <c r="L176" s="42"/>
      <c r="M176" s="232" t="s">
        <v>19</v>
      </c>
      <c r="N176" s="233" t="s">
        <v>41</v>
      </c>
      <c r="O176" s="82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1062</v>
      </c>
      <c r="AT176" s="186" t="s">
        <v>930</v>
      </c>
      <c r="AU176" s="186" t="s">
        <v>78</v>
      </c>
      <c r="AY176" s="15" t="s">
        <v>115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5" t="s">
        <v>78</v>
      </c>
      <c r="BK176" s="187">
        <f>ROUND(I176*H176,2)</f>
        <v>0</v>
      </c>
      <c r="BL176" s="15" t="s">
        <v>1062</v>
      </c>
      <c r="BM176" s="186" t="s">
        <v>1205</v>
      </c>
    </row>
    <row r="177" s="2" customFormat="1">
      <c r="A177" s="36"/>
      <c r="B177" s="37"/>
      <c r="C177" s="38"/>
      <c r="D177" s="188" t="s">
        <v>117</v>
      </c>
      <c r="E177" s="38"/>
      <c r="F177" s="189" t="s">
        <v>1206</v>
      </c>
      <c r="G177" s="38"/>
      <c r="H177" s="38"/>
      <c r="I177" s="190"/>
      <c r="J177" s="38"/>
      <c r="K177" s="38"/>
      <c r="L177" s="42"/>
      <c r="M177" s="191"/>
      <c r="N177" s="192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117</v>
      </c>
      <c r="AU177" s="15" t="s">
        <v>78</v>
      </c>
    </row>
    <row r="178" s="2" customFormat="1" ht="21.75" customHeight="1">
      <c r="A178" s="36"/>
      <c r="B178" s="37"/>
      <c r="C178" s="225" t="s">
        <v>226</v>
      </c>
      <c r="D178" s="225" t="s">
        <v>930</v>
      </c>
      <c r="E178" s="226" t="s">
        <v>1207</v>
      </c>
      <c r="F178" s="227" t="s">
        <v>1208</v>
      </c>
      <c r="G178" s="228" t="s">
        <v>114</v>
      </c>
      <c r="H178" s="229">
        <v>5</v>
      </c>
      <c r="I178" s="230"/>
      <c r="J178" s="231">
        <f>ROUND(I178*H178,2)</f>
        <v>0</v>
      </c>
      <c r="K178" s="227" t="s">
        <v>1026</v>
      </c>
      <c r="L178" s="42"/>
      <c r="M178" s="232" t="s">
        <v>19</v>
      </c>
      <c r="N178" s="233" t="s">
        <v>41</v>
      </c>
      <c r="O178" s="8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1062</v>
      </c>
      <c r="AT178" s="186" t="s">
        <v>930</v>
      </c>
      <c r="AU178" s="186" t="s">
        <v>78</v>
      </c>
      <c r="AY178" s="15" t="s">
        <v>115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5" t="s">
        <v>78</v>
      </c>
      <c r="BK178" s="187">
        <f>ROUND(I178*H178,2)</f>
        <v>0</v>
      </c>
      <c r="BL178" s="15" t="s">
        <v>1062</v>
      </c>
      <c r="BM178" s="186" t="s">
        <v>1209</v>
      </c>
    </row>
    <row r="179" s="2" customFormat="1">
      <c r="A179" s="36"/>
      <c r="B179" s="37"/>
      <c r="C179" s="38"/>
      <c r="D179" s="188" t="s">
        <v>117</v>
      </c>
      <c r="E179" s="38"/>
      <c r="F179" s="189" t="s">
        <v>1210</v>
      </c>
      <c r="G179" s="38"/>
      <c r="H179" s="38"/>
      <c r="I179" s="190"/>
      <c r="J179" s="38"/>
      <c r="K179" s="38"/>
      <c r="L179" s="42"/>
      <c r="M179" s="191"/>
      <c r="N179" s="192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117</v>
      </c>
      <c r="AU179" s="15" t="s">
        <v>78</v>
      </c>
    </row>
    <row r="180" s="2" customFormat="1" ht="21.75" customHeight="1">
      <c r="A180" s="36"/>
      <c r="B180" s="37"/>
      <c r="C180" s="225" t="s">
        <v>230</v>
      </c>
      <c r="D180" s="225" t="s">
        <v>930</v>
      </c>
      <c r="E180" s="226" t="s">
        <v>1211</v>
      </c>
      <c r="F180" s="227" t="s">
        <v>1212</v>
      </c>
      <c r="G180" s="228" t="s">
        <v>114</v>
      </c>
      <c r="H180" s="229">
        <v>5</v>
      </c>
      <c r="I180" s="230"/>
      <c r="J180" s="231">
        <f>ROUND(I180*H180,2)</f>
        <v>0</v>
      </c>
      <c r="K180" s="227" t="s">
        <v>1026</v>
      </c>
      <c r="L180" s="42"/>
      <c r="M180" s="232" t="s">
        <v>19</v>
      </c>
      <c r="N180" s="233" t="s">
        <v>41</v>
      </c>
      <c r="O180" s="82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1062</v>
      </c>
      <c r="AT180" s="186" t="s">
        <v>930</v>
      </c>
      <c r="AU180" s="186" t="s">
        <v>78</v>
      </c>
      <c r="AY180" s="15" t="s">
        <v>115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5" t="s">
        <v>78</v>
      </c>
      <c r="BK180" s="187">
        <f>ROUND(I180*H180,2)</f>
        <v>0</v>
      </c>
      <c r="BL180" s="15" t="s">
        <v>1062</v>
      </c>
      <c r="BM180" s="186" t="s">
        <v>1213</v>
      </c>
    </row>
    <row r="181" s="2" customFormat="1">
      <c r="A181" s="36"/>
      <c r="B181" s="37"/>
      <c r="C181" s="38"/>
      <c r="D181" s="188" t="s">
        <v>117</v>
      </c>
      <c r="E181" s="38"/>
      <c r="F181" s="189" t="s">
        <v>1214</v>
      </c>
      <c r="G181" s="38"/>
      <c r="H181" s="38"/>
      <c r="I181" s="190"/>
      <c r="J181" s="38"/>
      <c r="K181" s="38"/>
      <c r="L181" s="42"/>
      <c r="M181" s="191"/>
      <c r="N181" s="192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117</v>
      </c>
      <c r="AU181" s="15" t="s">
        <v>78</v>
      </c>
    </row>
    <row r="182" s="2" customFormat="1" ht="21.75" customHeight="1">
      <c r="A182" s="36"/>
      <c r="B182" s="37"/>
      <c r="C182" s="225" t="s">
        <v>234</v>
      </c>
      <c r="D182" s="225" t="s">
        <v>930</v>
      </c>
      <c r="E182" s="226" t="s">
        <v>1215</v>
      </c>
      <c r="F182" s="227" t="s">
        <v>1216</v>
      </c>
      <c r="G182" s="228" t="s">
        <v>114</v>
      </c>
      <c r="H182" s="229">
        <v>3</v>
      </c>
      <c r="I182" s="230"/>
      <c r="J182" s="231">
        <f>ROUND(I182*H182,2)</f>
        <v>0</v>
      </c>
      <c r="K182" s="227" t="s">
        <v>1026</v>
      </c>
      <c r="L182" s="42"/>
      <c r="M182" s="232" t="s">
        <v>19</v>
      </c>
      <c r="N182" s="233" t="s">
        <v>41</v>
      </c>
      <c r="O182" s="82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1062</v>
      </c>
      <c r="AT182" s="186" t="s">
        <v>930</v>
      </c>
      <c r="AU182" s="186" t="s">
        <v>78</v>
      </c>
      <c r="AY182" s="15" t="s">
        <v>115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5" t="s">
        <v>78</v>
      </c>
      <c r="BK182" s="187">
        <f>ROUND(I182*H182,2)</f>
        <v>0</v>
      </c>
      <c r="BL182" s="15" t="s">
        <v>1062</v>
      </c>
      <c r="BM182" s="186" t="s">
        <v>1217</v>
      </c>
    </row>
    <row r="183" s="2" customFormat="1">
      <c r="A183" s="36"/>
      <c r="B183" s="37"/>
      <c r="C183" s="38"/>
      <c r="D183" s="188" t="s">
        <v>117</v>
      </c>
      <c r="E183" s="38"/>
      <c r="F183" s="189" t="s">
        <v>1218</v>
      </c>
      <c r="G183" s="38"/>
      <c r="H183" s="38"/>
      <c r="I183" s="190"/>
      <c r="J183" s="38"/>
      <c r="K183" s="38"/>
      <c r="L183" s="42"/>
      <c r="M183" s="191"/>
      <c r="N183" s="192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117</v>
      </c>
      <c r="AU183" s="15" t="s">
        <v>78</v>
      </c>
    </row>
    <row r="184" s="2" customFormat="1" ht="21.75" customHeight="1">
      <c r="A184" s="36"/>
      <c r="B184" s="37"/>
      <c r="C184" s="225" t="s">
        <v>238</v>
      </c>
      <c r="D184" s="225" t="s">
        <v>930</v>
      </c>
      <c r="E184" s="226" t="s">
        <v>1219</v>
      </c>
      <c r="F184" s="227" t="s">
        <v>1220</v>
      </c>
      <c r="G184" s="228" t="s">
        <v>114</v>
      </c>
      <c r="H184" s="229">
        <v>3</v>
      </c>
      <c r="I184" s="230"/>
      <c r="J184" s="231">
        <f>ROUND(I184*H184,2)</f>
        <v>0</v>
      </c>
      <c r="K184" s="227" t="s">
        <v>1026</v>
      </c>
      <c r="L184" s="42"/>
      <c r="M184" s="232" t="s">
        <v>19</v>
      </c>
      <c r="N184" s="233" t="s">
        <v>41</v>
      </c>
      <c r="O184" s="82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6" t="s">
        <v>1062</v>
      </c>
      <c r="AT184" s="186" t="s">
        <v>930</v>
      </c>
      <c r="AU184" s="186" t="s">
        <v>78</v>
      </c>
      <c r="AY184" s="15" t="s">
        <v>115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5" t="s">
        <v>78</v>
      </c>
      <c r="BK184" s="187">
        <f>ROUND(I184*H184,2)</f>
        <v>0</v>
      </c>
      <c r="BL184" s="15" t="s">
        <v>1062</v>
      </c>
      <c r="BM184" s="186" t="s">
        <v>1221</v>
      </c>
    </row>
    <row r="185" s="2" customFormat="1">
      <c r="A185" s="36"/>
      <c r="B185" s="37"/>
      <c r="C185" s="38"/>
      <c r="D185" s="188" t="s">
        <v>117</v>
      </c>
      <c r="E185" s="38"/>
      <c r="F185" s="189" t="s">
        <v>1222</v>
      </c>
      <c r="G185" s="38"/>
      <c r="H185" s="38"/>
      <c r="I185" s="190"/>
      <c r="J185" s="38"/>
      <c r="K185" s="38"/>
      <c r="L185" s="42"/>
      <c r="M185" s="191"/>
      <c r="N185" s="192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117</v>
      </c>
      <c r="AU185" s="15" t="s">
        <v>78</v>
      </c>
    </row>
    <row r="186" s="2" customFormat="1" ht="16.5" customHeight="1">
      <c r="A186" s="36"/>
      <c r="B186" s="37"/>
      <c r="C186" s="225" t="s">
        <v>242</v>
      </c>
      <c r="D186" s="225" t="s">
        <v>930</v>
      </c>
      <c r="E186" s="226" t="s">
        <v>1223</v>
      </c>
      <c r="F186" s="227" t="s">
        <v>1224</v>
      </c>
      <c r="G186" s="228" t="s">
        <v>212</v>
      </c>
      <c r="H186" s="229">
        <v>100</v>
      </c>
      <c r="I186" s="230"/>
      <c r="J186" s="231">
        <f>ROUND(I186*H186,2)</f>
        <v>0</v>
      </c>
      <c r="K186" s="227" t="s">
        <v>1026</v>
      </c>
      <c r="L186" s="42"/>
      <c r="M186" s="232" t="s">
        <v>19</v>
      </c>
      <c r="N186" s="233" t="s">
        <v>41</v>
      </c>
      <c r="O186" s="82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1062</v>
      </c>
      <c r="AT186" s="186" t="s">
        <v>930</v>
      </c>
      <c r="AU186" s="186" t="s">
        <v>78</v>
      </c>
      <c r="AY186" s="15" t="s">
        <v>115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5" t="s">
        <v>78</v>
      </c>
      <c r="BK186" s="187">
        <f>ROUND(I186*H186,2)</f>
        <v>0</v>
      </c>
      <c r="BL186" s="15" t="s">
        <v>1062</v>
      </c>
      <c r="BM186" s="186" t="s">
        <v>1225</v>
      </c>
    </row>
    <row r="187" s="2" customFormat="1">
      <c r="A187" s="36"/>
      <c r="B187" s="37"/>
      <c r="C187" s="38"/>
      <c r="D187" s="188" t="s">
        <v>117</v>
      </c>
      <c r="E187" s="38"/>
      <c r="F187" s="189" t="s">
        <v>1226</v>
      </c>
      <c r="G187" s="38"/>
      <c r="H187" s="38"/>
      <c r="I187" s="190"/>
      <c r="J187" s="38"/>
      <c r="K187" s="38"/>
      <c r="L187" s="42"/>
      <c r="M187" s="191"/>
      <c r="N187" s="192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117</v>
      </c>
      <c r="AU187" s="15" t="s">
        <v>78</v>
      </c>
    </row>
    <row r="188" s="2" customFormat="1" ht="16.5" customHeight="1">
      <c r="A188" s="36"/>
      <c r="B188" s="37"/>
      <c r="C188" s="225" t="s">
        <v>246</v>
      </c>
      <c r="D188" s="225" t="s">
        <v>930</v>
      </c>
      <c r="E188" s="226" t="s">
        <v>1227</v>
      </c>
      <c r="F188" s="227" t="s">
        <v>1228</v>
      </c>
      <c r="G188" s="228" t="s">
        <v>212</v>
      </c>
      <c r="H188" s="229">
        <v>100</v>
      </c>
      <c r="I188" s="230"/>
      <c r="J188" s="231">
        <f>ROUND(I188*H188,2)</f>
        <v>0</v>
      </c>
      <c r="K188" s="227" t="s">
        <v>1026</v>
      </c>
      <c r="L188" s="42"/>
      <c r="M188" s="232" t="s">
        <v>19</v>
      </c>
      <c r="N188" s="233" t="s">
        <v>41</v>
      </c>
      <c r="O188" s="82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1062</v>
      </c>
      <c r="AT188" s="186" t="s">
        <v>930</v>
      </c>
      <c r="AU188" s="186" t="s">
        <v>78</v>
      </c>
      <c r="AY188" s="15" t="s">
        <v>115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5" t="s">
        <v>78</v>
      </c>
      <c r="BK188" s="187">
        <f>ROUND(I188*H188,2)</f>
        <v>0</v>
      </c>
      <c r="BL188" s="15" t="s">
        <v>1062</v>
      </c>
      <c r="BM188" s="186" t="s">
        <v>1229</v>
      </c>
    </row>
    <row r="189" s="2" customFormat="1">
      <c r="A189" s="36"/>
      <c r="B189" s="37"/>
      <c r="C189" s="38"/>
      <c r="D189" s="188" t="s">
        <v>117</v>
      </c>
      <c r="E189" s="38"/>
      <c r="F189" s="189" t="s">
        <v>1230</v>
      </c>
      <c r="G189" s="38"/>
      <c r="H189" s="38"/>
      <c r="I189" s="190"/>
      <c r="J189" s="38"/>
      <c r="K189" s="38"/>
      <c r="L189" s="42"/>
      <c r="M189" s="191"/>
      <c r="N189" s="192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117</v>
      </c>
      <c r="AU189" s="15" t="s">
        <v>78</v>
      </c>
    </row>
    <row r="190" s="2" customFormat="1" ht="16.5" customHeight="1">
      <c r="A190" s="36"/>
      <c r="B190" s="37"/>
      <c r="C190" s="225" t="s">
        <v>250</v>
      </c>
      <c r="D190" s="225" t="s">
        <v>930</v>
      </c>
      <c r="E190" s="226" t="s">
        <v>1231</v>
      </c>
      <c r="F190" s="227" t="s">
        <v>1232</v>
      </c>
      <c r="G190" s="228" t="s">
        <v>114</v>
      </c>
      <c r="H190" s="229">
        <v>10</v>
      </c>
      <c r="I190" s="230"/>
      <c r="J190" s="231">
        <f>ROUND(I190*H190,2)</f>
        <v>0</v>
      </c>
      <c r="K190" s="227" t="s">
        <v>1026</v>
      </c>
      <c r="L190" s="42"/>
      <c r="M190" s="232" t="s">
        <v>19</v>
      </c>
      <c r="N190" s="233" t="s">
        <v>41</v>
      </c>
      <c r="O190" s="82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1062</v>
      </c>
      <c r="AT190" s="186" t="s">
        <v>930</v>
      </c>
      <c r="AU190" s="186" t="s">
        <v>78</v>
      </c>
      <c r="AY190" s="15" t="s">
        <v>115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5" t="s">
        <v>78</v>
      </c>
      <c r="BK190" s="187">
        <f>ROUND(I190*H190,2)</f>
        <v>0</v>
      </c>
      <c r="BL190" s="15" t="s">
        <v>1062</v>
      </c>
      <c r="BM190" s="186" t="s">
        <v>1233</v>
      </c>
    </row>
    <row r="191" s="2" customFormat="1">
      <c r="A191" s="36"/>
      <c r="B191" s="37"/>
      <c r="C191" s="38"/>
      <c r="D191" s="188" t="s">
        <v>117</v>
      </c>
      <c r="E191" s="38"/>
      <c r="F191" s="189" t="s">
        <v>1234</v>
      </c>
      <c r="G191" s="38"/>
      <c r="H191" s="38"/>
      <c r="I191" s="190"/>
      <c r="J191" s="38"/>
      <c r="K191" s="38"/>
      <c r="L191" s="42"/>
      <c r="M191" s="191"/>
      <c r="N191" s="192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117</v>
      </c>
      <c r="AU191" s="15" t="s">
        <v>78</v>
      </c>
    </row>
    <row r="192" s="2" customFormat="1" ht="16.5" customHeight="1">
      <c r="A192" s="36"/>
      <c r="B192" s="37"/>
      <c r="C192" s="225" t="s">
        <v>254</v>
      </c>
      <c r="D192" s="225" t="s">
        <v>930</v>
      </c>
      <c r="E192" s="226" t="s">
        <v>1235</v>
      </c>
      <c r="F192" s="227" t="s">
        <v>1236</v>
      </c>
      <c r="G192" s="228" t="s">
        <v>114</v>
      </c>
      <c r="H192" s="229">
        <v>10</v>
      </c>
      <c r="I192" s="230"/>
      <c r="J192" s="231">
        <f>ROUND(I192*H192,2)</f>
        <v>0</v>
      </c>
      <c r="K192" s="227" t="s">
        <v>1026</v>
      </c>
      <c r="L192" s="42"/>
      <c r="M192" s="232" t="s">
        <v>19</v>
      </c>
      <c r="N192" s="233" t="s">
        <v>41</v>
      </c>
      <c r="O192" s="82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1062</v>
      </c>
      <c r="AT192" s="186" t="s">
        <v>930</v>
      </c>
      <c r="AU192" s="186" t="s">
        <v>78</v>
      </c>
      <c r="AY192" s="15" t="s">
        <v>115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5" t="s">
        <v>78</v>
      </c>
      <c r="BK192" s="187">
        <f>ROUND(I192*H192,2)</f>
        <v>0</v>
      </c>
      <c r="BL192" s="15" t="s">
        <v>1062</v>
      </c>
      <c r="BM192" s="186" t="s">
        <v>1237</v>
      </c>
    </row>
    <row r="193" s="2" customFormat="1">
      <c r="A193" s="36"/>
      <c r="B193" s="37"/>
      <c r="C193" s="38"/>
      <c r="D193" s="188" t="s">
        <v>117</v>
      </c>
      <c r="E193" s="38"/>
      <c r="F193" s="189" t="s">
        <v>1238</v>
      </c>
      <c r="G193" s="38"/>
      <c r="H193" s="38"/>
      <c r="I193" s="190"/>
      <c r="J193" s="38"/>
      <c r="K193" s="38"/>
      <c r="L193" s="42"/>
      <c r="M193" s="191"/>
      <c r="N193" s="192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117</v>
      </c>
      <c r="AU193" s="15" t="s">
        <v>78</v>
      </c>
    </row>
    <row r="194" s="2" customFormat="1" ht="16.5" customHeight="1">
      <c r="A194" s="36"/>
      <c r="B194" s="37"/>
      <c r="C194" s="225" t="s">
        <v>258</v>
      </c>
      <c r="D194" s="225" t="s">
        <v>930</v>
      </c>
      <c r="E194" s="226" t="s">
        <v>1239</v>
      </c>
      <c r="F194" s="227" t="s">
        <v>1240</v>
      </c>
      <c r="G194" s="228" t="s">
        <v>114</v>
      </c>
      <c r="H194" s="229">
        <v>10</v>
      </c>
      <c r="I194" s="230"/>
      <c r="J194" s="231">
        <f>ROUND(I194*H194,2)</f>
        <v>0</v>
      </c>
      <c r="K194" s="227" t="s">
        <v>1026</v>
      </c>
      <c r="L194" s="42"/>
      <c r="M194" s="232" t="s">
        <v>19</v>
      </c>
      <c r="N194" s="233" t="s">
        <v>41</v>
      </c>
      <c r="O194" s="82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1062</v>
      </c>
      <c r="AT194" s="186" t="s">
        <v>930</v>
      </c>
      <c r="AU194" s="186" t="s">
        <v>78</v>
      </c>
      <c r="AY194" s="15" t="s">
        <v>115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5" t="s">
        <v>78</v>
      </c>
      <c r="BK194" s="187">
        <f>ROUND(I194*H194,2)</f>
        <v>0</v>
      </c>
      <c r="BL194" s="15" t="s">
        <v>1062</v>
      </c>
      <c r="BM194" s="186" t="s">
        <v>1241</v>
      </c>
    </row>
    <row r="195" s="2" customFormat="1">
      <c r="A195" s="36"/>
      <c r="B195" s="37"/>
      <c r="C195" s="38"/>
      <c r="D195" s="188" t="s">
        <v>117</v>
      </c>
      <c r="E195" s="38"/>
      <c r="F195" s="189" t="s">
        <v>1242</v>
      </c>
      <c r="G195" s="38"/>
      <c r="H195" s="38"/>
      <c r="I195" s="190"/>
      <c r="J195" s="38"/>
      <c r="K195" s="38"/>
      <c r="L195" s="42"/>
      <c r="M195" s="191"/>
      <c r="N195" s="192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117</v>
      </c>
      <c r="AU195" s="15" t="s">
        <v>78</v>
      </c>
    </row>
    <row r="196" s="2" customFormat="1" ht="16.5" customHeight="1">
      <c r="A196" s="36"/>
      <c r="B196" s="37"/>
      <c r="C196" s="225" t="s">
        <v>262</v>
      </c>
      <c r="D196" s="225" t="s">
        <v>930</v>
      </c>
      <c r="E196" s="226" t="s">
        <v>1243</v>
      </c>
      <c r="F196" s="227" t="s">
        <v>1244</v>
      </c>
      <c r="G196" s="228" t="s">
        <v>114</v>
      </c>
      <c r="H196" s="229">
        <v>20</v>
      </c>
      <c r="I196" s="230"/>
      <c r="J196" s="231">
        <f>ROUND(I196*H196,2)</f>
        <v>0</v>
      </c>
      <c r="K196" s="227" t="s">
        <v>1026</v>
      </c>
      <c r="L196" s="42"/>
      <c r="M196" s="232" t="s">
        <v>19</v>
      </c>
      <c r="N196" s="233" t="s">
        <v>41</v>
      </c>
      <c r="O196" s="82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1062</v>
      </c>
      <c r="AT196" s="186" t="s">
        <v>930</v>
      </c>
      <c r="AU196" s="186" t="s">
        <v>78</v>
      </c>
      <c r="AY196" s="15" t="s">
        <v>115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5" t="s">
        <v>78</v>
      </c>
      <c r="BK196" s="187">
        <f>ROUND(I196*H196,2)</f>
        <v>0</v>
      </c>
      <c r="BL196" s="15" t="s">
        <v>1062</v>
      </c>
      <c r="BM196" s="186" t="s">
        <v>1245</v>
      </c>
    </row>
    <row r="197" s="2" customFormat="1">
      <c r="A197" s="36"/>
      <c r="B197" s="37"/>
      <c r="C197" s="38"/>
      <c r="D197" s="188" t="s">
        <v>117</v>
      </c>
      <c r="E197" s="38"/>
      <c r="F197" s="189" t="s">
        <v>1246</v>
      </c>
      <c r="G197" s="38"/>
      <c r="H197" s="38"/>
      <c r="I197" s="190"/>
      <c r="J197" s="38"/>
      <c r="K197" s="38"/>
      <c r="L197" s="42"/>
      <c r="M197" s="191"/>
      <c r="N197" s="192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117</v>
      </c>
      <c r="AU197" s="15" t="s">
        <v>78</v>
      </c>
    </row>
    <row r="198" s="2" customFormat="1" ht="16.5" customHeight="1">
      <c r="A198" s="36"/>
      <c r="B198" s="37"/>
      <c r="C198" s="225" t="s">
        <v>266</v>
      </c>
      <c r="D198" s="225" t="s">
        <v>930</v>
      </c>
      <c r="E198" s="226" t="s">
        <v>1247</v>
      </c>
      <c r="F198" s="227" t="s">
        <v>1248</v>
      </c>
      <c r="G198" s="228" t="s">
        <v>114</v>
      </c>
      <c r="H198" s="229">
        <v>10</v>
      </c>
      <c r="I198" s="230"/>
      <c r="J198" s="231">
        <f>ROUND(I198*H198,2)</f>
        <v>0</v>
      </c>
      <c r="K198" s="227" t="s">
        <v>1026</v>
      </c>
      <c r="L198" s="42"/>
      <c r="M198" s="232" t="s">
        <v>19</v>
      </c>
      <c r="N198" s="233" t="s">
        <v>41</v>
      </c>
      <c r="O198" s="82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1062</v>
      </c>
      <c r="AT198" s="186" t="s">
        <v>930</v>
      </c>
      <c r="AU198" s="186" t="s">
        <v>78</v>
      </c>
      <c r="AY198" s="15" t="s">
        <v>115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5" t="s">
        <v>78</v>
      </c>
      <c r="BK198" s="187">
        <f>ROUND(I198*H198,2)</f>
        <v>0</v>
      </c>
      <c r="BL198" s="15" t="s">
        <v>1062</v>
      </c>
      <c r="BM198" s="186" t="s">
        <v>1249</v>
      </c>
    </row>
    <row r="199" s="2" customFormat="1">
      <c r="A199" s="36"/>
      <c r="B199" s="37"/>
      <c r="C199" s="38"/>
      <c r="D199" s="188" t="s">
        <v>117</v>
      </c>
      <c r="E199" s="38"/>
      <c r="F199" s="189" t="s">
        <v>1250</v>
      </c>
      <c r="G199" s="38"/>
      <c r="H199" s="38"/>
      <c r="I199" s="190"/>
      <c r="J199" s="38"/>
      <c r="K199" s="38"/>
      <c r="L199" s="42"/>
      <c r="M199" s="191"/>
      <c r="N199" s="192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117</v>
      </c>
      <c r="AU199" s="15" t="s">
        <v>78</v>
      </c>
    </row>
    <row r="200" s="2" customFormat="1" ht="16.5" customHeight="1">
      <c r="A200" s="36"/>
      <c r="B200" s="37"/>
      <c r="C200" s="225" t="s">
        <v>270</v>
      </c>
      <c r="D200" s="225" t="s">
        <v>930</v>
      </c>
      <c r="E200" s="226" t="s">
        <v>1251</v>
      </c>
      <c r="F200" s="227" t="s">
        <v>1252</v>
      </c>
      <c r="G200" s="228" t="s">
        <v>114</v>
      </c>
      <c r="H200" s="229">
        <v>10</v>
      </c>
      <c r="I200" s="230"/>
      <c r="J200" s="231">
        <f>ROUND(I200*H200,2)</f>
        <v>0</v>
      </c>
      <c r="K200" s="227" t="s">
        <v>1026</v>
      </c>
      <c r="L200" s="42"/>
      <c r="M200" s="232" t="s">
        <v>19</v>
      </c>
      <c r="N200" s="233" t="s">
        <v>41</v>
      </c>
      <c r="O200" s="82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1062</v>
      </c>
      <c r="AT200" s="186" t="s">
        <v>930</v>
      </c>
      <c r="AU200" s="186" t="s">
        <v>78</v>
      </c>
      <c r="AY200" s="15" t="s">
        <v>115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5" t="s">
        <v>78</v>
      </c>
      <c r="BK200" s="187">
        <f>ROUND(I200*H200,2)</f>
        <v>0</v>
      </c>
      <c r="BL200" s="15" t="s">
        <v>1062</v>
      </c>
      <c r="BM200" s="186" t="s">
        <v>1253</v>
      </c>
    </row>
    <row r="201" s="2" customFormat="1">
      <c r="A201" s="36"/>
      <c r="B201" s="37"/>
      <c r="C201" s="38"/>
      <c r="D201" s="188" t="s">
        <v>117</v>
      </c>
      <c r="E201" s="38"/>
      <c r="F201" s="189" t="s">
        <v>1254</v>
      </c>
      <c r="G201" s="38"/>
      <c r="H201" s="38"/>
      <c r="I201" s="190"/>
      <c r="J201" s="38"/>
      <c r="K201" s="38"/>
      <c r="L201" s="42"/>
      <c r="M201" s="191"/>
      <c r="N201" s="192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117</v>
      </c>
      <c r="AU201" s="15" t="s">
        <v>78</v>
      </c>
    </row>
    <row r="202" s="2" customFormat="1" ht="16.5" customHeight="1">
      <c r="A202" s="36"/>
      <c r="B202" s="37"/>
      <c r="C202" s="225" t="s">
        <v>274</v>
      </c>
      <c r="D202" s="225" t="s">
        <v>930</v>
      </c>
      <c r="E202" s="226" t="s">
        <v>1255</v>
      </c>
      <c r="F202" s="227" t="s">
        <v>1256</v>
      </c>
      <c r="G202" s="228" t="s">
        <v>114</v>
      </c>
      <c r="H202" s="229">
        <v>20</v>
      </c>
      <c r="I202" s="230"/>
      <c r="J202" s="231">
        <f>ROUND(I202*H202,2)</f>
        <v>0</v>
      </c>
      <c r="K202" s="227" t="s">
        <v>1026</v>
      </c>
      <c r="L202" s="42"/>
      <c r="M202" s="232" t="s">
        <v>19</v>
      </c>
      <c r="N202" s="233" t="s">
        <v>41</v>
      </c>
      <c r="O202" s="82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1062</v>
      </c>
      <c r="AT202" s="186" t="s">
        <v>930</v>
      </c>
      <c r="AU202" s="186" t="s">
        <v>78</v>
      </c>
      <c r="AY202" s="15" t="s">
        <v>115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5" t="s">
        <v>78</v>
      </c>
      <c r="BK202" s="187">
        <f>ROUND(I202*H202,2)</f>
        <v>0</v>
      </c>
      <c r="BL202" s="15" t="s">
        <v>1062</v>
      </c>
      <c r="BM202" s="186" t="s">
        <v>1257</v>
      </c>
    </row>
    <row r="203" s="2" customFormat="1">
      <c r="A203" s="36"/>
      <c r="B203" s="37"/>
      <c r="C203" s="38"/>
      <c r="D203" s="188" t="s">
        <v>117</v>
      </c>
      <c r="E203" s="38"/>
      <c r="F203" s="189" t="s">
        <v>1258</v>
      </c>
      <c r="G203" s="38"/>
      <c r="H203" s="38"/>
      <c r="I203" s="190"/>
      <c r="J203" s="38"/>
      <c r="K203" s="38"/>
      <c r="L203" s="42"/>
      <c r="M203" s="191"/>
      <c r="N203" s="192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117</v>
      </c>
      <c r="AU203" s="15" t="s">
        <v>78</v>
      </c>
    </row>
    <row r="204" s="2" customFormat="1" ht="16.5" customHeight="1">
      <c r="A204" s="36"/>
      <c r="B204" s="37"/>
      <c r="C204" s="225" t="s">
        <v>278</v>
      </c>
      <c r="D204" s="225" t="s">
        <v>930</v>
      </c>
      <c r="E204" s="226" t="s">
        <v>1259</v>
      </c>
      <c r="F204" s="227" t="s">
        <v>1260</v>
      </c>
      <c r="G204" s="228" t="s">
        <v>114</v>
      </c>
      <c r="H204" s="229">
        <v>10</v>
      </c>
      <c r="I204" s="230"/>
      <c r="J204" s="231">
        <f>ROUND(I204*H204,2)</f>
        <v>0</v>
      </c>
      <c r="K204" s="227" t="s">
        <v>1026</v>
      </c>
      <c r="L204" s="42"/>
      <c r="M204" s="232" t="s">
        <v>19</v>
      </c>
      <c r="N204" s="233" t="s">
        <v>41</v>
      </c>
      <c r="O204" s="82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1062</v>
      </c>
      <c r="AT204" s="186" t="s">
        <v>930</v>
      </c>
      <c r="AU204" s="186" t="s">
        <v>78</v>
      </c>
      <c r="AY204" s="15" t="s">
        <v>115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78</v>
      </c>
      <c r="BK204" s="187">
        <f>ROUND(I204*H204,2)</f>
        <v>0</v>
      </c>
      <c r="BL204" s="15" t="s">
        <v>1062</v>
      </c>
      <c r="BM204" s="186" t="s">
        <v>1261</v>
      </c>
    </row>
    <row r="205" s="2" customFormat="1">
      <c r="A205" s="36"/>
      <c r="B205" s="37"/>
      <c r="C205" s="38"/>
      <c r="D205" s="188" t="s">
        <v>117</v>
      </c>
      <c r="E205" s="38"/>
      <c r="F205" s="189" t="s">
        <v>1262</v>
      </c>
      <c r="G205" s="38"/>
      <c r="H205" s="38"/>
      <c r="I205" s="190"/>
      <c r="J205" s="38"/>
      <c r="K205" s="38"/>
      <c r="L205" s="42"/>
      <c r="M205" s="191"/>
      <c r="N205" s="192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117</v>
      </c>
      <c r="AU205" s="15" t="s">
        <v>78</v>
      </c>
    </row>
    <row r="206" s="2" customFormat="1" ht="16.5" customHeight="1">
      <c r="A206" s="36"/>
      <c r="B206" s="37"/>
      <c r="C206" s="225" t="s">
        <v>282</v>
      </c>
      <c r="D206" s="225" t="s">
        <v>930</v>
      </c>
      <c r="E206" s="226" t="s">
        <v>1263</v>
      </c>
      <c r="F206" s="227" t="s">
        <v>1264</v>
      </c>
      <c r="G206" s="228" t="s">
        <v>114</v>
      </c>
      <c r="H206" s="229">
        <v>10</v>
      </c>
      <c r="I206" s="230"/>
      <c r="J206" s="231">
        <f>ROUND(I206*H206,2)</f>
        <v>0</v>
      </c>
      <c r="K206" s="227" t="s">
        <v>1026</v>
      </c>
      <c r="L206" s="42"/>
      <c r="M206" s="232" t="s">
        <v>19</v>
      </c>
      <c r="N206" s="233" t="s">
        <v>41</v>
      </c>
      <c r="O206" s="82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1062</v>
      </c>
      <c r="AT206" s="186" t="s">
        <v>930</v>
      </c>
      <c r="AU206" s="186" t="s">
        <v>78</v>
      </c>
      <c r="AY206" s="15" t="s">
        <v>115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5" t="s">
        <v>78</v>
      </c>
      <c r="BK206" s="187">
        <f>ROUND(I206*H206,2)</f>
        <v>0</v>
      </c>
      <c r="BL206" s="15" t="s">
        <v>1062</v>
      </c>
      <c r="BM206" s="186" t="s">
        <v>1265</v>
      </c>
    </row>
    <row r="207" s="2" customFormat="1">
      <c r="A207" s="36"/>
      <c r="B207" s="37"/>
      <c r="C207" s="38"/>
      <c r="D207" s="188" t="s">
        <v>117</v>
      </c>
      <c r="E207" s="38"/>
      <c r="F207" s="189" t="s">
        <v>1266</v>
      </c>
      <c r="G207" s="38"/>
      <c r="H207" s="38"/>
      <c r="I207" s="190"/>
      <c r="J207" s="38"/>
      <c r="K207" s="38"/>
      <c r="L207" s="42"/>
      <c r="M207" s="191"/>
      <c r="N207" s="192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117</v>
      </c>
      <c r="AU207" s="15" t="s">
        <v>78</v>
      </c>
    </row>
    <row r="208" s="2" customFormat="1" ht="16.5" customHeight="1">
      <c r="A208" s="36"/>
      <c r="B208" s="37"/>
      <c r="C208" s="225" t="s">
        <v>286</v>
      </c>
      <c r="D208" s="225" t="s">
        <v>930</v>
      </c>
      <c r="E208" s="226" t="s">
        <v>1267</v>
      </c>
      <c r="F208" s="227" t="s">
        <v>1268</v>
      </c>
      <c r="G208" s="228" t="s">
        <v>114</v>
      </c>
      <c r="H208" s="229">
        <v>6</v>
      </c>
      <c r="I208" s="230"/>
      <c r="J208" s="231">
        <f>ROUND(I208*H208,2)</f>
        <v>0</v>
      </c>
      <c r="K208" s="227" t="s">
        <v>1026</v>
      </c>
      <c r="L208" s="42"/>
      <c r="M208" s="232" t="s">
        <v>19</v>
      </c>
      <c r="N208" s="233" t="s">
        <v>41</v>
      </c>
      <c r="O208" s="82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1062</v>
      </c>
      <c r="AT208" s="186" t="s">
        <v>930</v>
      </c>
      <c r="AU208" s="186" t="s">
        <v>78</v>
      </c>
      <c r="AY208" s="15" t="s">
        <v>115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5" t="s">
        <v>78</v>
      </c>
      <c r="BK208" s="187">
        <f>ROUND(I208*H208,2)</f>
        <v>0</v>
      </c>
      <c r="BL208" s="15" t="s">
        <v>1062</v>
      </c>
      <c r="BM208" s="186" t="s">
        <v>1269</v>
      </c>
    </row>
    <row r="209" s="2" customFormat="1">
      <c r="A209" s="36"/>
      <c r="B209" s="37"/>
      <c r="C209" s="38"/>
      <c r="D209" s="188" t="s">
        <v>117</v>
      </c>
      <c r="E209" s="38"/>
      <c r="F209" s="189" t="s">
        <v>1270</v>
      </c>
      <c r="G209" s="38"/>
      <c r="H209" s="38"/>
      <c r="I209" s="190"/>
      <c r="J209" s="38"/>
      <c r="K209" s="38"/>
      <c r="L209" s="42"/>
      <c r="M209" s="191"/>
      <c r="N209" s="192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117</v>
      </c>
      <c r="AU209" s="15" t="s">
        <v>78</v>
      </c>
    </row>
    <row r="210" s="2" customFormat="1" ht="16.5" customHeight="1">
      <c r="A210" s="36"/>
      <c r="B210" s="37"/>
      <c r="C210" s="225" t="s">
        <v>290</v>
      </c>
      <c r="D210" s="225" t="s">
        <v>930</v>
      </c>
      <c r="E210" s="226" t="s">
        <v>1271</v>
      </c>
      <c r="F210" s="227" t="s">
        <v>1272</v>
      </c>
      <c r="G210" s="228" t="s">
        <v>114</v>
      </c>
      <c r="H210" s="229">
        <v>6</v>
      </c>
      <c r="I210" s="230"/>
      <c r="J210" s="231">
        <f>ROUND(I210*H210,2)</f>
        <v>0</v>
      </c>
      <c r="K210" s="227" t="s">
        <v>1026</v>
      </c>
      <c r="L210" s="42"/>
      <c r="M210" s="232" t="s">
        <v>19</v>
      </c>
      <c r="N210" s="233" t="s">
        <v>41</v>
      </c>
      <c r="O210" s="82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1062</v>
      </c>
      <c r="AT210" s="186" t="s">
        <v>930</v>
      </c>
      <c r="AU210" s="186" t="s">
        <v>78</v>
      </c>
      <c r="AY210" s="15" t="s">
        <v>115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5" t="s">
        <v>78</v>
      </c>
      <c r="BK210" s="187">
        <f>ROUND(I210*H210,2)</f>
        <v>0</v>
      </c>
      <c r="BL210" s="15" t="s">
        <v>1062</v>
      </c>
      <c r="BM210" s="186" t="s">
        <v>1273</v>
      </c>
    </row>
    <row r="211" s="2" customFormat="1">
      <c r="A211" s="36"/>
      <c r="B211" s="37"/>
      <c r="C211" s="38"/>
      <c r="D211" s="188" t="s">
        <v>117</v>
      </c>
      <c r="E211" s="38"/>
      <c r="F211" s="189" t="s">
        <v>1274</v>
      </c>
      <c r="G211" s="38"/>
      <c r="H211" s="38"/>
      <c r="I211" s="190"/>
      <c r="J211" s="38"/>
      <c r="K211" s="38"/>
      <c r="L211" s="42"/>
      <c r="M211" s="191"/>
      <c r="N211" s="192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117</v>
      </c>
      <c r="AU211" s="15" t="s">
        <v>78</v>
      </c>
    </row>
    <row r="212" s="2" customFormat="1" ht="16.5" customHeight="1">
      <c r="A212" s="36"/>
      <c r="B212" s="37"/>
      <c r="C212" s="225" t="s">
        <v>294</v>
      </c>
      <c r="D212" s="225" t="s">
        <v>930</v>
      </c>
      <c r="E212" s="226" t="s">
        <v>1275</v>
      </c>
      <c r="F212" s="227" t="s">
        <v>1276</v>
      </c>
      <c r="G212" s="228" t="s">
        <v>114</v>
      </c>
      <c r="H212" s="229">
        <v>4</v>
      </c>
      <c r="I212" s="230"/>
      <c r="J212" s="231">
        <f>ROUND(I212*H212,2)</f>
        <v>0</v>
      </c>
      <c r="K212" s="227" t="s">
        <v>1026</v>
      </c>
      <c r="L212" s="42"/>
      <c r="M212" s="232" t="s">
        <v>19</v>
      </c>
      <c r="N212" s="233" t="s">
        <v>41</v>
      </c>
      <c r="O212" s="82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1062</v>
      </c>
      <c r="AT212" s="186" t="s">
        <v>930</v>
      </c>
      <c r="AU212" s="186" t="s">
        <v>78</v>
      </c>
      <c r="AY212" s="15" t="s">
        <v>115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5" t="s">
        <v>78</v>
      </c>
      <c r="BK212" s="187">
        <f>ROUND(I212*H212,2)</f>
        <v>0</v>
      </c>
      <c r="BL212" s="15" t="s">
        <v>1062</v>
      </c>
      <c r="BM212" s="186" t="s">
        <v>1277</v>
      </c>
    </row>
    <row r="213" s="2" customFormat="1">
      <c r="A213" s="36"/>
      <c r="B213" s="37"/>
      <c r="C213" s="38"/>
      <c r="D213" s="188" t="s">
        <v>117</v>
      </c>
      <c r="E213" s="38"/>
      <c r="F213" s="189" t="s">
        <v>1278</v>
      </c>
      <c r="G213" s="38"/>
      <c r="H213" s="38"/>
      <c r="I213" s="190"/>
      <c r="J213" s="38"/>
      <c r="K213" s="38"/>
      <c r="L213" s="42"/>
      <c r="M213" s="191"/>
      <c r="N213" s="192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117</v>
      </c>
      <c r="AU213" s="15" t="s">
        <v>78</v>
      </c>
    </row>
    <row r="214" s="2" customFormat="1" ht="16.5" customHeight="1">
      <c r="A214" s="36"/>
      <c r="B214" s="37"/>
      <c r="C214" s="225" t="s">
        <v>298</v>
      </c>
      <c r="D214" s="225" t="s">
        <v>930</v>
      </c>
      <c r="E214" s="226" t="s">
        <v>1279</v>
      </c>
      <c r="F214" s="227" t="s">
        <v>1280</v>
      </c>
      <c r="G214" s="228" t="s">
        <v>114</v>
      </c>
      <c r="H214" s="229">
        <v>1</v>
      </c>
      <c r="I214" s="230"/>
      <c r="J214" s="231">
        <f>ROUND(I214*H214,2)</f>
        <v>0</v>
      </c>
      <c r="K214" s="227" t="s">
        <v>1026</v>
      </c>
      <c r="L214" s="42"/>
      <c r="M214" s="232" t="s">
        <v>19</v>
      </c>
      <c r="N214" s="233" t="s">
        <v>41</v>
      </c>
      <c r="O214" s="82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1062</v>
      </c>
      <c r="AT214" s="186" t="s">
        <v>930</v>
      </c>
      <c r="AU214" s="186" t="s">
        <v>78</v>
      </c>
      <c r="AY214" s="15" t="s">
        <v>115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5" t="s">
        <v>78</v>
      </c>
      <c r="BK214" s="187">
        <f>ROUND(I214*H214,2)</f>
        <v>0</v>
      </c>
      <c r="BL214" s="15" t="s">
        <v>1062</v>
      </c>
      <c r="BM214" s="186" t="s">
        <v>1281</v>
      </c>
    </row>
    <row r="215" s="2" customFormat="1">
      <c r="A215" s="36"/>
      <c r="B215" s="37"/>
      <c r="C215" s="38"/>
      <c r="D215" s="188" t="s">
        <v>117</v>
      </c>
      <c r="E215" s="38"/>
      <c r="F215" s="189" t="s">
        <v>1282</v>
      </c>
      <c r="G215" s="38"/>
      <c r="H215" s="38"/>
      <c r="I215" s="190"/>
      <c r="J215" s="38"/>
      <c r="K215" s="38"/>
      <c r="L215" s="42"/>
      <c r="M215" s="191"/>
      <c r="N215" s="192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117</v>
      </c>
      <c r="AU215" s="15" t="s">
        <v>78</v>
      </c>
    </row>
    <row r="216" s="2" customFormat="1" ht="16.5" customHeight="1">
      <c r="A216" s="36"/>
      <c r="B216" s="37"/>
      <c r="C216" s="225" t="s">
        <v>302</v>
      </c>
      <c r="D216" s="225" t="s">
        <v>930</v>
      </c>
      <c r="E216" s="226" t="s">
        <v>1283</v>
      </c>
      <c r="F216" s="227" t="s">
        <v>1284</v>
      </c>
      <c r="G216" s="228" t="s">
        <v>114</v>
      </c>
      <c r="H216" s="229">
        <v>1</v>
      </c>
      <c r="I216" s="230"/>
      <c r="J216" s="231">
        <f>ROUND(I216*H216,2)</f>
        <v>0</v>
      </c>
      <c r="K216" s="227" t="s">
        <v>1026</v>
      </c>
      <c r="L216" s="42"/>
      <c r="M216" s="232" t="s">
        <v>19</v>
      </c>
      <c r="N216" s="233" t="s">
        <v>41</v>
      </c>
      <c r="O216" s="82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1062</v>
      </c>
      <c r="AT216" s="186" t="s">
        <v>930</v>
      </c>
      <c r="AU216" s="186" t="s">
        <v>78</v>
      </c>
      <c r="AY216" s="15" t="s">
        <v>115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5" t="s">
        <v>78</v>
      </c>
      <c r="BK216" s="187">
        <f>ROUND(I216*H216,2)</f>
        <v>0</v>
      </c>
      <c r="BL216" s="15" t="s">
        <v>1062</v>
      </c>
      <c r="BM216" s="186" t="s">
        <v>1285</v>
      </c>
    </row>
    <row r="217" s="2" customFormat="1">
      <c r="A217" s="36"/>
      <c r="B217" s="37"/>
      <c r="C217" s="38"/>
      <c r="D217" s="188" t="s">
        <v>117</v>
      </c>
      <c r="E217" s="38"/>
      <c r="F217" s="189" t="s">
        <v>1286</v>
      </c>
      <c r="G217" s="38"/>
      <c r="H217" s="38"/>
      <c r="I217" s="190"/>
      <c r="J217" s="38"/>
      <c r="K217" s="38"/>
      <c r="L217" s="42"/>
      <c r="M217" s="191"/>
      <c r="N217" s="192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117</v>
      </c>
      <c r="AU217" s="15" t="s">
        <v>78</v>
      </c>
    </row>
    <row r="218" s="2" customFormat="1" ht="16.5" customHeight="1">
      <c r="A218" s="36"/>
      <c r="B218" s="37"/>
      <c r="C218" s="225" t="s">
        <v>306</v>
      </c>
      <c r="D218" s="225" t="s">
        <v>930</v>
      </c>
      <c r="E218" s="226" t="s">
        <v>1287</v>
      </c>
      <c r="F218" s="227" t="s">
        <v>1288</v>
      </c>
      <c r="G218" s="228" t="s">
        <v>114</v>
      </c>
      <c r="H218" s="229">
        <v>1</v>
      </c>
      <c r="I218" s="230"/>
      <c r="J218" s="231">
        <f>ROUND(I218*H218,2)</f>
        <v>0</v>
      </c>
      <c r="K218" s="227" t="s">
        <v>1026</v>
      </c>
      <c r="L218" s="42"/>
      <c r="M218" s="232" t="s">
        <v>19</v>
      </c>
      <c r="N218" s="233" t="s">
        <v>41</v>
      </c>
      <c r="O218" s="82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1062</v>
      </c>
      <c r="AT218" s="186" t="s">
        <v>930</v>
      </c>
      <c r="AU218" s="186" t="s">
        <v>78</v>
      </c>
      <c r="AY218" s="15" t="s">
        <v>115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5" t="s">
        <v>78</v>
      </c>
      <c r="BK218" s="187">
        <f>ROUND(I218*H218,2)</f>
        <v>0</v>
      </c>
      <c r="BL218" s="15" t="s">
        <v>1062</v>
      </c>
      <c r="BM218" s="186" t="s">
        <v>1289</v>
      </c>
    </row>
    <row r="219" s="2" customFormat="1">
      <c r="A219" s="36"/>
      <c r="B219" s="37"/>
      <c r="C219" s="38"/>
      <c r="D219" s="188" t="s">
        <v>117</v>
      </c>
      <c r="E219" s="38"/>
      <c r="F219" s="189" t="s">
        <v>1290</v>
      </c>
      <c r="G219" s="38"/>
      <c r="H219" s="38"/>
      <c r="I219" s="190"/>
      <c r="J219" s="38"/>
      <c r="K219" s="38"/>
      <c r="L219" s="42"/>
      <c r="M219" s="191"/>
      <c r="N219" s="192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117</v>
      </c>
      <c r="AU219" s="15" t="s">
        <v>78</v>
      </c>
    </row>
    <row r="220" s="2" customFormat="1" ht="16.5" customHeight="1">
      <c r="A220" s="36"/>
      <c r="B220" s="37"/>
      <c r="C220" s="225" t="s">
        <v>310</v>
      </c>
      <c r="D220" s="225" t="s">
        <v>930</v>
      </c>
      <c r="E220" s="226" t="s">
        <v>1291</v>
      </c>
      <c r="F220" s="227" t="s">
        <v>1292</v>
      </c>
      <c r="G220" s="228" t="s">
        <v>114</v>
      </c>
      <c r="H220" s="229">
        <v>1</v>
      </c>
      <c r="I220" s="230"/>
      <c r="J220" s="231">
        <f>ROUND(I220*H220,2)</f>
        <v>0</v>
      </c>
      <c r="K220" s="227" t="s">
        <v>1026</v>
      </c>
      <c r="L220" s="42"/>
      <c r="M220" s="232" t="s">
        <v>19</v>
      </c>
      <c r="N220" s="233" t="s">
        <v>41</v>
      </c>
      <c r="O220" s="82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1062</v>
      </c>
      <c r="AT220" s="186" t="s">
        <v>930</v>
      </c>
      <c r="AU220" s="186" t="s">
        <v>78</v>
      </c>
      <c r="AY220" s="15" t="s">
        <v>115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5" t="s">
        <v>78</v>
      </c>
      <c r="BK220" s="187">
        <f>ROUND(I220*H220,2)</f>
        <v>0</v>
      </c>
      <c r="BL220" s="15" t="s">
        <v>1062</v>
      </c>
      <c r="BM220" s="186" t="s">
        <v>1293</v>
      </c>
    </row>
    <row r="221" s="2" customFormat="1">
      <c r="A221" s="36"/>
      <c r="B221" s="37"/>
      <c r="C221" s="38"/>
      <c r="D221" s="188" t="s">
        <v>117</v>
      </c>
      <c r="E221" s="38"/>
      <c r="F221" s="189" t="s">
        <v>1294</v>
      </c>
      <c r="G221" s="38"/>
      <c r="H221" s="38"/>
      <c r="I221" s="190"/>
      <c r="J221" s="38"/>
      <c r="K221" s="38"/>
      <c r="L221" s="42"/>
      <c r="M221" s="191"/>
      <c r="N221" s="192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117</v>
      </c>
      <c r="AU221" s="15" t="s">
        <v>78</v>
      </c>
    </row>
    <row r="222" s="2" customFormat="1" ht="16.5" customHeight="1">
      <c r="A222" s="36"/>
      <c r="B222" s="37"/>
      <c r="C222" s="225" t="s">
        <v>314</v>
      </c>
      <c r="D222" s="225" t="s">
        <v>930</v>
      </c>
      <c r="E222" s="226" t="s">
        <v>1295</v>
      </c>
      <c r="F222" s="227" t="s">
        <v>1296</v>
      </c>
      <c r="G222" s="228" t="s">
        <v>114</v>
      </c>
      <c r="H222" s="229">
        <v>1</v>
      </c>
      <c r="I222" s="230"/>
      <c r="J222" s="231">
        <f>ROUND(I222*H222,2)</f>
        <v>0</v>
      </c>
      <c r="K222" s="227" t="s">
        <v>1026</v>
      </c>
      <c r="L222" s="42"/>
      <c r="M222" s="232" t="s">
        <v>19</v>
      </c>
      <c r="N222" s="233" t="s">
        <v>41</v>
      </c>
      <c r="O222" s="82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1062</v>
      </c>
      <c r="AT222" s="186" t="s">
        <v>930</v>
      </c>
      <c r="AU222" s="186" t="s">
        <v>78</v>
      </c>
      <c r="AY222" s="15" t="s">
        <v>115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5" t="s">
        <v>78</v>
      </c>
      <c r="BK222" s="187">
        <f>ROUND(I222*H222,2)</f>
        <v>0</v>
      </c>
      <c r="BL222" s="15" t="s">
        <v>1062</v>
      </c>
      <c r="BM222" s="186" t="s">
        <v>1297</v>
      </c>
    </row>
    <row r="223" s="2" customFormat="1">
      <c r="A223" s="36"/>
      <c r="B223" s="37"/>
      <c r="C223" s="38"/>
      <c r="D223" s="188" t="s">
        <v>117</v>
      </c>
      <c r="E223" s="38"/>
      <c r="F223" s="189" t="s">
        <v>1298</v>
      </c>
      <c r="G223" s="38"/>
      <c r="H223" s="38"/>
      <c r="I223" s="190"/>
      <c r="J223" s="38"/>
      <c r="K223" s="38"/>
      <c r="L223" s="42"/>
      <c r="M223" s="191"/>
      <c r="N223" s="192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117</v>
      </c>
      <c r="AU223" s="15" t="s">
        <v>78</v>
      </c>
    </row>
    <row r="224" s="2" customFormat="1" ht="16.5" customHeight="1">
      <c r="A224" s="36"/>
      <c r="B224" s="37"/>
      <c r="C224" s="225" t="s">
        <v>318</v>
      </c>
      <c r="D224" s="225" t="s">
        <v>930</v>
      </c>
      <c r="E224" s="226" t="s">
        <v>1299</v>
      </c>
      <c r="F224" s="227" t="s">
        <v>1300</v>
      </c>
      <c r="G224" s="228" t="s">
        <v>114</v>
      </c>
      <c r="H224" s="229">
        <v>1</v>
      </c>
      <c r="I224" s="230"/>
      <c r="J224" s="231">
        <f>ROUND(I224*H224,2)</f>
        <v>0</v>
      </c>
      <c r="K224" s="227" t="s">
        <v>1026</v>
      </c>
      <c r="L224" s="42"/>
      <c r="M224" s="232" t="s">
        <v>19</v>
      </c>
      <c r="N224" s="233" t="s">
        <v>41</v>
      </c>
      <c r="O224" s="82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1062</v>
      </c>
      <c r="AT224" s="186" t="s">
        <v>930</v>
      </c>
      <c r="AU224" s="186" t="s">
        <v>78</v>
      </c>
      <c r="AY224" s="15" t="s">
        <v>115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5" t="s">
        <v>78</v>
      </c>
      <c r="BK224" s="187">
        <f>ROUND(I224*H224,2)</f>
        <v>0</v>
      </c>
      <c r="BL224" s="15" t="s">
        <v>1062</v>
      </c>
      <c r="BM224" s="186" t="s">
        <v>1301</v>
      </c>
    </row>
    <row r="225" s="2" customFormat="1">
      <c r="A225" s="36"/>
      <c r="B225" s="37"/>
      <c r="C225" s="38"/>
      <c r="D225" s="188" t="s">
        <v>117</v>
      </c>
      <c r="E225" s="38"/>
      <c r="F225" s="189" t="s">
        <v>1302</v>
      </c>
      <c r="G225" s="38"/>
      <c r="H225" s="38"/>
      <c r="I225" s="190"/>
      <c r="J225" s="38"/>
      <c r="K225" s="38"/>
      <c r="L225" s="42"/>
      <c r="M225" s="191"/>
      <c r="N225" s="192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117</v>
      </c>
      <c r="AU225" s="15" t="s">
        <v>78</v>
      </c>
    </row>
    <row r="226" s="2" customFormat="1" ht="16.5" customHeight="1">
      <c r="A226" s="36"/>
      <c r="B226" s="37"/>
      <c r="C226" s="225" t="s">
        <v>322</v>
      </c>
      <c r="D226" s="225" t="s">
        <v>930</v>
      </c>
      <c r="E226" s="226" t="s">
        <v>1303</v>
      </c>
      <c r="F226" s="227" t="s">
        <v>1304</v>
      </c>
      <c r="G226" s="228" t="s">
        <v>114</v>
      </c>
      <c r="H226" s="229">
        <v>1</v>
      </c>
      <c r="I226" s="230"/>
      <c r="J226" s="231">
        <f>ROUND(I226*H226,2)</f>
        <v>0</v>
      </c>
      <c r="K226" s="227" t="s">
        <v>1026</v>
      </c>
      <c r="L226" s="42"/>
      <c r="M226" s="232" t="s">
        <v>19</v>
      </c>
      <c r="N226" s="233" t="s">
        <v>41</v>
      </c>
      <c r="O226" s="82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1062</v>
      </c>
      <c r="AT226" s="186" t="s">
        <v>930</v>
      </c>
      <c r="AU226" s="186" t="s">
        <v>78</v>
      </c>
      <c r="AY226" s="15" t="s">
        <v>115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5" t="s">
        <v>78</v>
      </c>
      <c r="BK226" s="187">
        <f>ROUND(I226*H226,2)</f>
        <v>0</v>
      </c>
      <c r="BL226" s="15" t="s">
        <v>1062</v>
      </c>
      <c r="BM226" s="186" t="s">
        <v>1305</v>
      </c>
    </row>
    <row r="227" s="2" customFormat="1">
      <c r="A227" s="36"/>
      <c r="B227" s="37"/>
      <c r="C227" s="38"/>
      <c r="D227" s="188" t="s">
        <v>117</v>
      </c>
      <c r="E227" s="38"/>
      <c r="F227" s="189" t="s">
        <v>1306</v>
      </c>
      <c r="G227" s="38"/>
      <c r="H227" s="38"/>
      <c r="I227" s="190"/>
      <c r="J227" s="38"/>
      <c r="K227" s="38"/>
      <c r="L227" s="42"/>
      <c r="M227" s="191"/>
      <c r="N227" s="192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117</v>
      </c>
      <c r="AU227" s="15" t="s">
        <v>78</v>
      </c>
    </row>
    <row r="228" s="2" customFormat="1" ht="16.5" customHeight="1">
      <c r="A228" s="36"/>
      <c r="B228" s="37"/>
      <c r="C228" s="225" t="s">
        <v>326</v>
      </c>
      <c r="D228" s="225" t="s">
        <v>930</v>
      </c>
      <c r="E228" s="226" t="s">
        <v>1307</v>
      </c>
      <c r="F228" s="227" t="s">
        <v>1308</v>
      </c>
      <c r="G228" s="228" t="s">
        <v>114</v>
      </c>
      <c r="H228" s="229">
        <v>1</v>
      </c>
      <c r="I228" s="230"/>
      <c r="J228" s="231">
        <f>ROUND(I228*H228,2)</f>
        <v>0</v>
      </c>
      <c r="K228" s="227" t="s">
        <v>1026</v>
      </c>
      <c r="L228" s="42"/>
      <c r="M228" s="232" t="s">
        <v>19</v>
      </c>
      <c r="N228" s="233" t="s">
        <v>41</v>
      </c>
      <c r="O228" s="82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1062</v>
      </c>
      <c r="AT228" s="186" t="s">
        <v>930</v>
      </c>
      <c r="AU228" s="186" t="s">
        <v>78</v>
      </c>
      <c r="AY228" s="15" t="s">
        <v>115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5" t="s">
        <v>78</v>
      </c>
      <c r="BK228" s="187">
        <f>ROUND(I228*H228,2)</f>
        <v>0</v>
      </c>
      <c r="BL228" s="15" t="s">
        <v>1062</v>
      </c>
      <c r="BM228" s="186" t="s">
        <v>1309</v>
      </c>
    </row>
    <row r="229" s="2" customFormat="1">
      <c r="A229" s="36"/>
      <c r="B229" s="37"/>
      <c r="C229" s="38"/>
      <c r="D229" s="188" t="s">
        <v>117</v>
      </c>
      <c r="E229" s="38"/>
      <c r="F229" s="189" t="s">
        <v>1310</v>
      </c>
      <c r="G229" s="38"/>
      <c r="H229" s="38"/>
      <c r="I229" s="190"/>
      <c r="J229" s="38"/>
      <c r="K229" s="38"/>
      <c r="L229" s="42"/>
      <c r="M229" s="191"/>
      <c r="N229" s="192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117</v>
      </c>
      <c r="AU229" s="15" t="s">
        <v>78</v>
      </c>
    </row>
    <row r="230" s="2" customFormat="1" ht="16.5" customHeight="1">
      <c r="A230" s="36"/>
      <c r="B230" s="37"/>
      <c r="C230" s="225" t="s">
        <v>330</v>
      </c>
      <c r="D230" s="225" t="s">
        <v>930</v>
      </c>
      <c r="E230" s="226" t="s">
        <v>1311</v>
      </c>
      <c r="F230" s="227" t="s">
        <v>1312</v>
      </c>
      <c r="G230" s="228" t="s">
        <v>114</v>
      </c>
      <c r="H230" s="229">
        <v>1</v>
      </c>
      <c r="I230" s="230"/>
      <c r="J230" s="231">
        <f>ROUND(I230*H230,2)</f>
        <v>0</v>
      </c>
      <c r="K230" s="227" t="s">
        <v>1026</v>
      </c>
      <c r="L230" s="42"/>
      <c r="M230" s="232" t="s">
        <v>19</v>
      </c>
      <c r="N230" s="233" t="s">
        <v>41</v>
      </c>
      <c r="O230" s="82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1062</v>
      </c>
      <c r="AT230" s="186" t="s">
        <v>930</v>
      </c>
      <c r="AU230" s="186" t="s">
        <v>78</v>
      </c>
      <c r="AY230" s="15" t="s">
        <v>115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5" t="s">
        <v>78</v>
      </c>
      <c r="BK230" s="187">
        <f>ROUND(I230*H230,2)</f>
        <v>0</v>
      </c>
      <c r="BL230" s="15" t="s">
        <v>1062</v>
      </c>
      <c r="BM230" s="186" t="s">
        <v>1313</v>
      </c>
    </row>
    <row r="231" s="2" customFormat="1">
      <c r="A231" s="36"/>
      <c r="B231" s="37"/>
      <c r="C231" s="38"/>
      <c r="D231" s="188" t="s">
        <v>117</v>
      </c>
      <c r="E231" s="38"/>
      <c r="F231" s="189" t="s">
        <v>1314</v>
      </c>
      <c r="G231" s="38"/>
      <c r="H231" s="38"/>
      <c r="I231" s="190"/>
      <c r="J231" s="38"/>
      <c r="K231" s="38"/>
      <c r="L231" s="42"/>
      <c r="M231" s="191"/>
      <c r="N231" s="192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117</v>
      </c>
      <c r="AU231" s="15" t="s">
        <v>78</v>
      </c>
    </row>
    <row r="232" s="2" customFormat="1" ht="16.5" customHeight="1">
      <c r="A232" s="36"/>
      <c r="B232" s="37"/>
      <c r="C232" s="225" t="s">
        <v>334</v>
      </c>
      <c r="D232" s="225" t="s">
        <v>930</v>
      </c>
      <c r="E232" s="226" t="s">
        <v>1315</v>
      </c>
      <c r="F232" s="227" t="s">
        <v>1316</v>
      </c>
      <c r="G232" s="228" t="s">
        <v>114</v>
      </c>
      <c r="H232" s="229">
        <v>1</v>
      </c>
      <c r="I232" s="230"/>
      <c r="J232" s="231">
        <f>ROUND(I232*H232,2)</f>
        <v>0</v>
      </c>
      <c r="K232" s="227" t="s">
        <v>1026</v>
      </c>
      <c r="L232" s="42"/>
      <c r="M232" s="232" t="s">
        <v>19</v>
      </c>
      <c r="N232" s="233" t="s">
        <v>41</v>
      </c>
      <c r="O232" s="82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1062</v>
      </c>
      <c r="AT232" s="186" t="s">
        <v>930</v>
      </c>
      <c r="AU232" s="186" t="s">
        <v>78</v>
      </c>
      <c r="AY232" s="15" t="s">
        <v>115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5" t="s">
        <v>78</v>
      </c>
      <c r="BK232" s="187">
        <f>ROUND(I232*H232,2)</f>
        <v>0</v>
      </c>
      <c r="BL232" s="15" t="s">
        <v>1062</v>
      </c>
      <c r="BM232" s="186" t="s">
        <v>1317</v>
      </c>
    </row>
    <row r="233" s="2" customFormat="1">
      <c r="A233" s="36"/>
      <c r="B233" s="37"/>
      <c r="C233" s="38"/>
      <c r="D233" s="188" t="s">
        <v>117</v>
      </c>
      <c r="E233" s="38"/>
      <c r="F233" s="189" t="s">
        <v>1318</v>
      </c>
      <c r="G233" s="38"/>
      <c r="H233" s="38"/>
      <c r="I233" s="190"/>
      <c r="J233" s="38"/>
      <c r="K233" s="38"/>
      <c r="L233" s="42"/>
      <c r="M233" s="191"/>
      <c r="N233" s="192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117</v>
      </c>
      <c r="AU233" s="15" t="s">
        <v>78</v>
      </c>
    </row>
    <row r="234" s="2" customFormat="1" ht="16.5" customHeight="1">
      <c r="A234" s="36"/>
      <c r="B234" s="37"/>
      <c r="C234" s="225" t="s">
        <v>338</v>
      </c>
      <c r="D234" s="225" t="s">
        <v>930</v>
      </c>
      <c r="E234" s="226" t="s">
        <v>1319</v>
      </c>
      <c r="F234" s="227" t="s">
        <v>1320</v>
      </c>
      <c r="G234" s="228" t="s">
        <v>114</v>
      </c>
      <c r="H234" s="229">
        <v>1</v>
      </c>
      <c r="I234" s="230"/>
      <c r="J234" s="231">
        <f>ROUND(I234*H234,2)</f>
        <v>0</v>
      </c>
      <c r="K234" s="227" t="s">
        <v>1026</v>
      </c>
      <c r="L234" s="42"/>
      <c r="M234" s="232" t="s">
        <v>19</v>
      </c>
      <c r="N234" s="233" t="s">
        <v>41</v>
      </c>
      <c r="O234" s="82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1062</v>
      </c>
      <c r="AT234" s="186" t="s">
        <v>930</v>
      </c>
      <c r="AU234" s="186" t="s">
        <v>78</v>
      </c>
      <c r="AY234" s="15" t="s">
        <v>115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5" t="s">
        <v>78</v>
      </c>
      <c r="BK234" s="187">
        <f>ROUND(I234*H234,2)</f>
        <v>0</v>
      </c>
      <c r="BL234" s="15" t="s">
        <v>1062</v>
      </c>
      <c r="BM234" s="186" t="s">
        <v>1321</v>
      </c>
    </row>
    <row r="235" s="2" customFormat="1">
      <c r="A235" s="36"/>
      <c r="B235" s="37"/>
      <c r="C235" s="38"/>
      <c r="D235" s="188" t="s">
        <v>117</v>
      </c>
      <c r="E235" s="38"/>
      <c r="F235" s="189" t="s">
        <v>1322</v>
      </c>
      <c r="G235" s="38"/>
      <c r="H235" s="38"/>
      <c r="I235" s="190"/>
      <c r="J235" s="38"/>
      <c r="K235" s="38"/>
      <c r="L235" s="42"/>
      <c r="M235" s="191"/>
      <c r="N235" s="192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117</v>
      </c>
      <c r="AU235" s="15" t="s">
        <v>78</v>
      </c>
    </row>
    <row r="236" s="2" customFormat="1" ht="16.5" customHeight="1">
      <c r="A236" s="36"/>
      <c r="B236" s="37"/>
      <c r="C236" s="225" t="s">
        <v>342</v>
      </c>
      <c r="D236" s="225" t="s">
        <v>930</v>
      </c>
      <c r="E236" s="226" t="s">
        <v>1323</v>
      </c>
      <c r="F236" s="227" t="s">
        <v>1324</v>
      </c>
      <c r="G236" s="228" t="s">
        <v>114</v>
      </c>
      <c r="H236" s="229">
        <v>1</v>
      </c>
      <c r="I236" s="230"/>
      <c r="J236" s="231">
        <f>ROUND(I236*H236,2)</f>
        <v>0</v>
      </c>
      <c r="K236" s="227" t="s">
        <v>1026</v>
      </c>
      <c r="L236" s="42"/>
      <c r="M236" s="232" t="s">
        <v>19</v>
      </c>
      <c r="N236" s="233" t="s">
        <v>41</v>
      </c>
      <c r="O236" s="82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1062</v>
      </c>
      <c r="AT236" s="186" t="s">
        <v>930</v>
      </c>
      <c r="AU236" s="186" t="s">
        <v>78</v>
      </c>
      <c r="AY236" s="15" t="s">
        <v>115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5" t="s">
        <v>78</v>
      </c>
      <c r="BK236" s="187">
        <f>ROUND(I236*H236,2)</f>
        <v>0</v>
      </c>
      <c r="BL236" s="15" t="s">
        <v>1062</v>
      </c>
      <c r="BM236" s="186" t="s">
        <v>1325</v>
      </c>
    </row>
    <row r="237" s="2" customFormat="1">
      <c r="A237" s="36"/>
      <c r="B237" s="37"/>
      <c r="C237" s="38"/>
      <c r="D237" s="188" t="s">
        <v>117</v>
      </c>
      <c r="E237" s="38"/>
      <c r="F237" s="189" t="s">
        <v>1326</v>
      </c>
      <c r="G237" s="38"/>
      <c r="H237" s="38"/>
      <c r="I237" s="190"/>
      <c r="J237" s="38"/>
      <c r="K237" s="38"/>
      <c r="L237" s="42"/>
      <c r="M237" s="191"/>
      <c r="N237" s="192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117</v>
      </c>
      <c r="AU237" s="15" t="s">
        <v>78</v>
      </c>
    </row>
    <row r="238" s="2" customFormat="1" ht="16.5" customHeight="1">
      <c r="A238" s="36"/>
      <c r="B238" s="37"/>
      <c r="C238" s="225" t="s">
        <v>346</v>
      </c>
      <c r="D238" s="225" t="s">
        <v>930</v>
      </c>
      <c r="E238" s="226" t="s">
        <v>1327</v>
      </c>
      <c r="F238" s="227" t="s">
        <v>1328</v>
      </c>
      <c r="G238" s="228" t="s">
        <v>114</v>
      </c>
      <c r="H238" s="229">
        <v>1</v>
      </c>
      <c r="I238" s="230"/>
      <c r="J238" s="231">
        <f>ROUND(I238*H238,2)</f>
        <v>0</v>
      </c>
      <c r="K238" s="227" t="s">
        <v>1026</v>
      </c>
      <c r="L238" s="42"/>
      <c r="M238" s="232" t="s">
        <v>19</v>
      </c>
      <c r="N238" s="233" t="s">
        <v>41</v>
      </c>
      <c r="O238" s="82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1062</v>
      </c>
      <c r="AT238" s="186" t="s">
        <v>930</v>
      </c>
      <c r="AU238" s="186" t="s">
        <v>78</v>
      </c>
      <c r="AY238" s="15" t="s">
        <v>115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5" t="s">
        <v>78</v>
      </c>
      <c r="BK238" s="187">
        <f>ROUND(I238*H238,2)</f>
        <v>0</v>
      </c>
      <c r="BL238" s="15" t="s">
        <v>1062</v>
      </c>
      <c r="BM238" s="186" t="s">
        <v>1329</v>
      </c>
    </row>
    <row r="239" s="2" customFormat="1">
      <c r="A239" s="36"/>
      <c r="B239" s="37"/>
      <c r="C239" s="38"/>
      <c r="D239" s="188" t="s">
        <v>117</v>
      </c>
      <c r="E239" s="38"/>
      <c r="F239" s="189" t="s">
        <v>1330</v>
      </c>
      <c r="G239" s="38"/>
      <c r="H239" s="38"/>
      <c r="I239" s="190"/>
      <c r="J239" s="38"/>
      <c r="K239" s="38"/>
      <c r="L239" s="42"/>
      <c r="M239" s="191"/>
      <c r="N239" s="192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117</v>
      </c>
      <c r="AU239" s="15" t="s">
        <v>78</v>
      </c>
    </row>
    <row r="240" s="2" customFormat="1" ht="16.5" customHeight="1">
      <c r="A240" s="36"/>
      <c r="B240" s="37"/>
      <c r="C240" s="225" t="s">
        <v>350</v>
      </c>
      <c r="D240" s="225" t="s">
        <v>930</v>
      </c>
      <c r="E240" s="226" t="s">
        <v>1331</v>
      </c>
      <c r="F240" s="227" t="s">
        <v>1332</v>
      </c>
      <c r="G240" s="228" t="s">
        <v>114</v>
      </c>
      <c r="H240" s="229">
        <v>1</v>
      </c>
      <c r="I240" s="230"/>
      <c r="J240" s="231">
        <f>ROUND(I240*H240,2)</f>
        <v>0</v>
      </c>
      <c r="K240" s="227" t="s">
        <v>1026</v>
      </c>
      <c r="L240" s="42"/>
      <c r="M240" s="232" t="s">
        <v>19</v>
      </c>
      <c r="N240" s="233" t="s">
        <v>41</v>
      </c>
      <c r="O240" s="82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1062</v>
      </c>
      <c r="AT240" s="186" t="s">
        <v>930</v>
      </c>
      <c r="AU240" s="186" t="s">
        <v>78</v>
      </c>
      <c r="AY240" s="15" t="s">
        <v>115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5" t="s">
        <v>78</v>
      </c>
      <c r="BK240" s="187">
        <f>ROUND(I240*H240,2)</f>
        <v>0</v>
      </c>
      <c r="BL240" s="15" t="s">
        <v>1062</v>
      </c>
      <c r="BM240" s="186" t="s">
        <v>1333</v>
      </c>
    </row>
    <row r="241" s="2" customFormat="1">
      <c r="A241" s="36"/>
      <c r="B241" s="37"/>
      <c r="C241" s="38"/>
      <c r="D241" s="188" t="s">
        <v>117</v>
      </c>
      <c r="E241" s="38"/>
      <c r="F241" s="189" t="s">
        <v>1334</v>
      </c>
      <c r="G241" s="38"/>
      <c r="H241" s="38"/>
      <c r="I241" s="190"/>
      <c r="J241" s="38"/>
      <c r="K241" s="38"/>
      <c r="L241" s="42"/>
      <c r="M241" s="191"/>
      <c r="N241" s="192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117</v>
      </c>
      <c r="AU241" s="15" t="s">
        <v>78</v>
      </c>
    </row>
    <row r="242" s="2" customFormat="1" ht="16.5" customHeight="1">
      <c r="A242" s="36"/>
      <c r="B242" s="37"/>
      <c r="C242" s="225" t="s">
        <v>354</v>
      </c>
      <c r="D242" s="225" t="s">
        <v>930</v>
      </c>
      <c r="E242" s="226" t="s">
        <v>1335</v>
      </c>
      <c r="F242" s="227" t="s">
        <v>1336</v>
      </c>
      <c r="G242" s="228" t="s">
        <v>114</v>
      </c>
      <c r="H242" s="229">
        <v>1</v>
      </c>
      <c r="I242" s="230"/>
      <c r="J242" s="231">
        <f>ROUND(I242*H242,2)</f>
        <v>0</v>
      </c>
      <c r="K242" s="227" t="s">
        <v>1026</v>
      </c>
      <c r="L242" s="42"/>
      <c r="M242" s="232" t="s">
        <v>19</v>
      </c>
      <c r="N242" s="233" t="s">
        <v>41</v>
      </c>
      <c r="O242" s="82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1062</v>
      </c>
      <c r="AT242" s="186" t="s">
        <v>930</v>
      </c>
      <c r="AU242" s="186" t="s">
        <v>78</v>
      </c>
      <c r="AY242" s="15" t="s">
        <v>115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5" t="s">
        <v>78</v>
      </c>
      <c r="BK242" s="187">
        <f>ROUND(I242*H242,2)</f>
        <v>0</v>
      </c>
      <c r="BL242" s="15" t="s">
        <v>1062</v>
      </c>
      <c r="BM242" s="186" t="s">
        <v>1337</v>
      </c>
    </row>
    <row r="243" s="2" customFormat="1">
      <c r="A243" s="36"/>
      <c r="B243" s="37"/>
      <c r="C243" s="38"/>
      <c r="D243" s="188" t="s">
        <v>117</v>
      </c>
      <c r="E243" s="38"/>
      <c r="F243" s="189" t="s">
        <v>1338</v>
      </c>
      <c r="G243" s="38"/>
      <c r="H243" s="38"/>
      <c r="I243" s="190"/>
      <c r="J243" s="38"/>
      <c r="K243" s="38"/>
      <c r="L243" s="42"/>
      <c r="M243" s="191"/>
      <c r="N243" s="192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117</v>
      </c>
      <c r="AU243" s="15" t="s">
        <v>78</v>
      </c>
    </row>
    <row r="244" s="2" customFormat="1" ht="16.5" customHeight="1">
      <c r="A244" s="36"/>
      <c r="B244" s="37"/>
      <c r="C244" s="225" t="s">
        <v>358</v>
      </c>
      <c r="D244" s="225" t="s">
        <v>930</v>
      </c>
      <c r="E244" s="226" t="s">
        <v>1339</v>
      </c>
      <c r="F244" s="227" t="s">
        <v>1340</v>
      </c>
      <c r="G244" s="228" t="s">
        <v>114</v>
      </c>
      <c r="H244" s="229">
        <v>1</v>
      </c>
      <c r="I244" s="230"/>
      <c r="J244" s="231">
        <f>ROUND(I244*H244,2)</f>
        <v>0</v>
      </c>
      <c r="K244" s="227" t="s">
        <v>1026</v>
      </c>
      <c r="L244" s="42"/>
      <c r="M244" s="232" t="s">
        <v>19</v>
      </c>
      <c r="N244" s="233" t="s">
        <v>41</v>
      </c>
      <c r="O244" s="82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1062</v>
      </c>
      <c r="AT244" s="186" t="s">
        <v>930</v>
      </c>
      <c r="AU244" s="186" t="s">
        <v>78</v>
      </c>
      <c r="AY244" s="15" t="s">
        <v>115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5" t="s">
        <v>78</v>
      </c>
      <c r="BK244" s="187">
        <f>ROUND(I244*H244,2)</f>
        <v>0</v>
      </c>
      <c r="BL244" s="15" t="s">
        <v>1062</v>
      </c>
      <c r="BM244" s="186" t="s">
        <v>1341</v>
      </c>
    </row>
    <row r="245" s="2" customFormat="1">
      <c r="A245" s="36"/>
      <c r="B245" s="37"/>
      <c r="C245" s="38"/>
      <c r="D245" s="188" t="s">
        <v>117</v>
      </c>
      <c r="E245" s="38"/>
      <c r="F245" s="189" t="s">
        <v>1342</v>
      </c>
      <c r="G245" s="38"/>
      <c r="H245" s="38"/>
      <c r="I245" s="190"/>
      <c r="J245" s="38"/>
      <c r="K245" s="38"/>
      <c r="L245" s="42"/>
      <c r="M245" s="191"/>
      <c r="N245" s="192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117</v>
      </c>
      <c r="AU245" s="15" t="s">
        <v>78</v>
      </c>
    </row>
    <row r="246" s="2" customFormat="1" ht="16.5" customHeight="1">
      <c r="A246" s="36"/>
      <c r="B246" s="37"/>
      <c r="C246" s="225" t="s">
        <v>362</v>
      </c>
      <c r="D246" s="225" t="s">
        <v>930</v>
      </c>
      <c r="E246" s="226" t="s">
        <v>1343</v>
      </c>
      <c r="F246" s="227" t="s">
        <v>1344</v>
      </c>
      <c r="G246" s="228" t="s">
        <v>114</v>
      </c>
      <c r="H246" s="229">
        <v>1</v>
      </c>
      <c r="I246" s="230"/>
      <c r="J246" s="231">
        <f>ROUND(I246*H246,2)</f>
        <v>0</v>
      </c>
      <c r="K246" s="227" t="s">
        <v>1026</v>
      </c>
      <c r="L246" s="42"/>
      <c r="M246" s="232" t="s">
        <v>19</v>
      </c>
      <c r="N246" s="233" t="s">
        <v>41</v>
      </c>
      <c r="O246" s="82"/>
      <c r="P246" s="184">
        <f>O246*H246</f>
        <v>0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6" t="s">
        <v>1062</v>
      </c>
      <c r="AT246" s="186" t="s">
        <v>930</v>
      </c>
      <c r="AU246" s="186" t="s">
        <v>78</v>
      </c>
      <c r="AY246" s="15" t="s">
        <v>115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5" t="s">
        <v>78</v>
      </c>
      <c r="BK246" s="187">
        <f>ROUND(I246*H246,2)</f>
        <v>0</v>
      </c>
      <c r="BL246" s="15" t="s">
        <v>1062</v>
      </c>
      <c r="BM246" s="186" t="s">
        <v>1345</v>
      </c>
    </row>
    <row r="247" s="2" customFormat="1">
      <c r="A247" s="36"/>
      <c r="B247" s="37"/>
      <c r="C247" s="38"/>
      <c r="D247" s="188" t="s">
        <v>117</v>
      </c>
      <c r="E247" s="38"/>
      <c r="F247" s="189" t="s">
        <v>1344</v>
      </c>
      <c r="G247" s="38"/>
      <c r="H247" s="38"/>
      <c r="I247" s="190"/>
      <c r="J247" s="38"/>
      <c r="K247" s="38"/>
      <c r="L247" s="42"/>
      <c r="M247" s="191"/>
      <c r="N247" s="192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117</v>
      </c>
      <c r="AU247" s="15" t="s">
        <v>78</v>
      </c>
    </row>
    <row r="248" s="2" customFormat="1" ht="16.5" customHeight="1">
      <c r="A248" s="36"/>
      <c r="B248" s="37"/>
      <c r="C248" s="225" t="s">
        <v>366</v>
      </c>
      <c r="D248" s="225" t="s">
        <v>930</v>
      </c>
      <c r="E248" s="226" t="s">
        <v>1346</v>
      </c>
      <c r="F248" s="227" t="s">
        <v>1347</v>
      </c>
      <c r="G248" s="228" t="s">
        <v>114</v>
      </c>
      <c r="H248" s="229">
        <v>1</v>
      </c>
      <c r="I248" s="230"/>
      <c r="J248" s="231">
        <f>ROUND(I248*H248,2)</f>
        <v>0</v>
      </c>
      <c r="K248" s="227" t="s">
        <v>1026</v>
      </c>
      <c r="L248" s="42"/>
      <c r="M248" s="232" t="s">
        <v>19</v>
      </c>
      <c r="N248" s="233" t="s">
        <v>41</v>
      </c>
      <c r="O248" s="82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1062</v>
      </c>
      <c r="AT248" s="186" t="s">
        <v>930</v>
      </c>
      <c r="AU248" s="186" t="s">
        <v>78</v>
      </c>
      <c r="AY248" s="15" t="s">
        <v>115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5" t="s">
        <v>78</v>
      </c>
      <c r="BK248" s="187">
        <f>ROUND(I248*H248,2)</f>
        <v>0</v>
      </c>
      <c r="BL248" s="15" t="s">
        <v>1062</v>
      </c>
      <c r="BM248" s="186" t="s">
        <v>1348</v>
      </c>
    </row>
    <row r="249" s="2" customFormat="1">
      <c r="A249" s="36"/>
      <c r="B249" s="37"/>
      <c r="C249" s="38"/>
      <c r="D249" s="188" t="s">
        <v>117</v>
      </c>
      <c r="E249" s="38"/>
      <c r="F249" s="189" t="s">
        <v>1349</v>
      </c>
      <c r="G249" s="38"/>
      <c r="H249" s="38"/>
      <c r="I249" s="190"/>
      <c r="J249" s="38"/>
      <c r="K249" s="38"/>
      <c r="L249" s="42"/>
      <c r="M249" s="191"/>
      <c r="N249" s="192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117</v>
      </c>
      <c r="AU249" s="15" t="s">
        <v>78</v>
      </c>
    </row>
    <row r="250" s="2" customFormat="1" ht="16.5" customHeight="1">
      <c r="A250" s="36"/>
      <c r="B250" s="37"/>
      <c r="C250" s="225" t="s">
        <v>370</v>
      </c>
      <c r="D250" s="225" t="s">
        <v>930</v>
      </c>
      <c r="E250" s="226" t="s">
        <v>1350</v>
      </c>
      <c r="F250" s="227" t="s">
        <v>1351</v>
      </c>
      <c r="G250" s="228" t="s">
        <v>114</v>
      </c>
      <c r="H250" s="229">
        <v>1</v>
      </c>
      <c r="I250" s="230"/>
      <c r="J250" s="231">
        <f>ROUND(I250*H250,2)</f>
        <v>0</v>
      </c>
      <c r="K250" s="227" t="s">
        <v>1026</v>
      </c>
      <c r="L250" s="42"/>
      <c r="M250" s="232" t="s">
        <v>19</v>
      </c>
      <c r="N250" s="233" t="s">
        <v>41</v>
      </c>
      <c r="O250" s="82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6" t="s">
        <v>1062</v>
      </c>
      <c r="AT250" s="186" t="s">
        <v>930</v>
      </c>
      <c r="AU250" s="186" t="s">
        <v>78</v>
      </c>
      <c r="AY250" s="15" t="s">
        <v>115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5" t="s">
        <v>78</v>
      </c>
      <c r="BK250" s="187">
        <f>ROUND(I250*H250,2)</f>
        <v>0</v>
      </c>
      <c r="BL250" s="15" t="s">
        <v>1062</v>
      </c>
      <c r="BM250" s="186" t="s">
        <v>1352</v>
      </c>
    </row>
    <row r="251" s="2" customFormat="1">
      <c r="A251" s="36"/>
      <c r="B251" s="37"/>
      <c r="C251" s="38"/>
      <c r="D251" s="188" t="s">
        <v>117</v>
      </c>
      <c r="E251" s="38"/>
      <c r="F251" s="189" t="s">
        <v>1353</v>
      </c>
      <c r="G251" s="38"/>
      <c r="H251" s="38"/>
      <c r="I251" s="190"/>
      <c r="J251" s="38"/>
      <c r="K251" s="38"/>
      <c r="L251" s="42"/>
      <c r="M251" s="191"/>
      <c r="N251" s="192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117</v>
      </c>
      <c r="AU251" s="15" t="s">
        <v>78</v>
      </c>
    </row>
    <row r="252" s="2" customFormat="1" ht="16.5" customHeight="1">
      <c r="A252" s="36"/>
      <c r="B252" s="37"/>
      <c r="C252" s="225" t="s">
        <v>374</v>
      </c>
      <c r="D252" s="225" t="s">
        <v>930</v>
      </c>
      <c r="E252" s="226" t="s">
        <v>1354</v>
      </c>
      <c r="F252" s="227" t="s">
        <v>1355</v>
      </c>
      <c r="G252" s="228" t="s">
        <v>114</v>
      </c>
      <c r="H252" s="229">
        <v>1</v>
      </c>
      <c r="I252" s="230"/>
      <c r="J252" s="231">
        <f>ROUND(I252*H252,2)</f>
        <v>0</v>
      </c>
      <c r="K252" s="227" t="s">
        <v>1026</v>
      </c>
      <c r="L252" s="42"/>
      <c r="M252" s="232" t="s">
        <v>19</v>
      </c>
      <c r="N252" s="233" t="s">
        <v>41</v>
      </c>
      <c r="O252" s="82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1062</v>
      </c>
      <c r="AT252" s="186" t="s">
        <v>930</v>
      </c>
      <c r="AU252" s="186" t="s">
        <v>78</v>
      </c>
      <c r="AY252" s="15" t="s">
        <v>115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5" t="s">
        <v>78</v>
      </c>
      <c r="BK252" s="187">
        <f>ROUND(I252*H252,2)</f>
        <v>0</v>
      </c>
      <c r="BL252" s="15" t="s">
        <v>1062</v>
      </c>
      <c r="BM252" s="186" t="s">
        <v>1356</v>
      </c>
    </row>
    <row r="253" s="2" customFormat="1">
      <c r="A253" s="36"/>
      <c r="B253" s="37"/>
      <c r="C253" s="38"/>
      <c r="D253" s="188" t="s">
        <v>117</v>
      </c>
      <c r="E253" s="38"/>
      <c r="F253" s="189" t="s">
        <v>1357</v>
      </c>
      <c r="G253" s="38"/>
      <c r="H253" s="38"/>
      <c r="I253" s="190"/>
      <c r="J253" s="38"/>
      <c r="K253" s="38"/>
      <c r="L253" s="42"/>
      <c r="M253" s="191"/>
      <c r="N253" s="192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117</v>
      </c>
      <c r="AU253" s="15" t="s">
        <v>78</v>
      </c>
    </row>
    <row r="254" s="2" customFormat="1" ht="16.5" customHeight="1">
      <c r="A254" s="36"/>
      <c r="B254" s="37"/>
      <c r="C254" s="225" t="s">
        <v>378</v>
      </c>
      <c r="D254" s="225" t="s">
        <v>930</v>
      </c>
      <c r="E254" s="226" t="s">
        <v>1358</v>
      </c>
      <c r="F254" s="227" t="s">
        <v>1359</v>
      </c>
      <c r="G254" s="228" t="s">
        <v>114</v>
      </c>
      <c r="H254" s="229">
        <v>1</v>
      </c>
      <c r="I254" s="230"/>
      <c r="J254" s="231">
        <f>ROUND(I254*H254,2)</f>
        <v>0</v>
      </c>
      <c r="K254" s="227" t="s">
        <v>1026</v>
      </c>
      <c r="L254" s="42"/>
      <c r="M254" s="232" t="s">
        <v>19</v>
      </c>
      <c r="N254" s="233" t="s">
        <v>41</v>
      </c>
      <c r="O254" s="82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1062</v>
      </c>
      <c r="AT254" s="186" t="s">
        <v>930</v>
      </c>
      <c r="AU254" s="186" t="s">
        <v>78</v>
      </c>
      <c r="AY254" s="15" t="s">
        <v>115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5" t="s">
        <v>78</v>
      </c>
      <c r="BK254" s="187">
        <f>ROUND(I254*H254,2)</f>
        <v>0</v>
      </c>
      <c r="BL254" s="15" t="s">
        <v>1062</v>
      </c>
      <c r="BM254" s="186" t="s">
        <v>1360</v>
      </c>
    </row>
    <row r="255" s="2" customFormat="1">
      <c r="A255" s="36"/>
      <c r="B255" s="37"/>
      <c r="C255" s="38"/>
      <c r="D255" s="188" t="s">
        <v>117</v>
      </c>
      <c r="E255" s="38"/>
      <c r="F255" s="189" t="s">
        <v>1361</v>
      </c>
      <c r="G255" s="38"/>
      <c r="H255" s="38"/>
      <c r="I255" s="190"/>
      <c r="J255" s="38"/>
      <c r="K255" s="38"/>
      <c r="L255" s="42"/>
      <c r="M255" s="191"/>
      <c r="N255" s="192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117</v>
      </c>
      <c r="AU255" s="15" t="s">
        <v>78</v>
      </c>
    </row>
    <row r="256" s="2" customFormat="1" ht="16.5" customHeight="1">
      <c r="A256" s="36"/>
      <c r="B256" s="37"/>
      <c r="C256" s="225" t="s">
        <v>382</v>
      </c>
      <c r="D256" s="225" t="s">
        <v>930</v>
      </c>
      <c r="E256" s="226" t="s">
        <v>1362</v>
      </c>
      <c r="F256" s="227" t="s">
        <v>1363</v>
      </c>
      <c r="G256" s="228" t="s">
        <v>114</v>
      </c>
      <c r="H256" s="229">
        <v>1</v>
      </c>
      <c r="I256" s="230"/>
      <c r="J256" s="231">
        <f>ROUND(I256*H256,2)</f>
        <v>0</v>
      </c>
      <c r="K256" s="227" t="s">
        <v>1026</v>
      </c>
      <c r="L256" s="42"/>
      <c r="M256" s="232" t="s">
        <v>19</v>
      </c>
      <c r="N256" s="233" t="s">
        <v>41</v>
      </c>
      <c r="O256" s="82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1062</v>
      </c>
      <c r="AT256" s="186" t="s">
        <v>930</v>
      </c>
      <c r="AU256" s="186" t="s">
        <v>78</v>
      </c>
      <c r="AY256" s="15" t="s">
        <v>115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5" t="s">
        <v>78</v>
      </c>
      <c r="BK256" s="187">
        <f>ROUND(I256*H256,2)</f>
        <v>0</v>
      </c>
      <c r="BL256" s="15" t="s">
        <v>1062</v>
      </c>
      <c r="BM256" s="186" t="s">
        <v>1364</v>
      </c>
    </row>
    <row r="257" s="2" customFormat="1">
      <c r="A257" s="36"/>
      <c r="B257" s="37"/>
      <c r="C257" s="38"/>
      <c r="D257" s="188" t="s">
        <v>117</v>
      </c>
      <c r="E257" s="38"/>
      <c r="F257" s="189" t="s">
        <v>1365</v>
      </c>
      <c r="G257" s="38"/>
      <c r="H257" s="38"/>
      <c r="I257" s="190"/>
      <c r="J257" s="38"/>
      <c r="K257" s="38"/>
      <c r="L257" s="42"/>
      <c r="M257" s="191"/>
      <c r="N257" s="192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117</v>
      </c>
      <c r="AU257" s="15" t="s">
        <v>78</v>
      </c>
    </row>
    <row r="258" s="2" customFormat="1" ht="16.5" customHeight="1">
      <c r="A258" s="36"/>
      <c r="B258" s="37"/>
      <c r="C258" s="225" t="s">
        <v>386</v>
      </c>
      <c r="D258" s="225" t="s">
        <v>930</v>
      </c>
      <c r="E258" s="226" t="s">
        <v>1366</v>
      </c>
      <c r="F258" s="227" t="s">
        <v>1367</v>
      </c>
      <c r="G258" s="228" t="s">
        <v>114</v>
      </c>
      <c r="H258" s="229">
        <v>1</v>
      </c>
      <c r="I258" s="230"/>
      <c r="J258" s="231">
        <f>ROUND(I258*H258,2)</f>
        <v>0</v>
      </c>
      <c r="K258" s="227" t="s">
        <v>1026</v>
      </c>
      <c r="L258" s="42"/>
      <c r="M258" s="232" t="s">
        <v>19</v>
      </c>
      <c r="N258" s="233" t="s">
        <v>41</v>
      </c>
      <c r="O258" s="82"/>
      <c r="P258" s="184">
        <f>O258*H258</f>
        <v>0</v>
      </c>
      <c r="Q258" s="184">
        <v>0</v>
      </c>
      <c r="R258" s="184">
        <f>Q258*H258</f>
        <v>0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1062</v>
      </c>
      <c r="AT258" s="186" t="s">
        <v>930</v>
      </c>
      <c r="AU258" s="186" t="s">
        <v>78</v>
      </c>
      <c r="AY258" s="15" t="s">
        <v>115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5" t="s">
        <v>78</v>
      </c>
      <c r="BK258" s="187">
        <f>ROUND(I258*H258,2)</f>
        <v>0</v>
      </c>
      <c r="BL258" s="15" t="s">
        <v>1062</v>
      </c>
      <c r="BM258" s="186" t="s">
        <v>1368</v>
      </c>
    </row>
    <row r="259" s="2" customFormat="1">
      <c r="A259" s="36"/>
      <c r="B259" s="37"/>
      <c r="C259" s="38"/>
      <c r="D259" s="188" t="s">
        <v>117</v>
      </c>
      <c r="E259" s="38"/>
      <c r="F259" s="189" t="s">
        <v>1369</v>
      </c>
      <c r="G259" s="38"/>
      <c r="H259" s="38"/>
      <c r="I259" s="190"/>
      <c r="J259" s="38"/>
      <c r="K259" s="38"/>
      <c r="L259" s="42"/>
      <c r="M259" s="191"/>
      <c r="N259" s="192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117</v>
      </c>
      <c r="AU259" s="15" t="s">
        <v>78</v>
      </c>
    </row>
    <row r="260" s="2" customFormat="1" ht="16.5" customHeight="1">
      <c r="A260" s="36"/>
      <c r="B260" s="37"/>
      <c r="C260" s="225" t="s">
        <v>390</v>
      </c>
      <c r="D260" s="225" t="s">
        <v>930</v>
      </c>
      <c r="E260" s="226" t="s">
        <v>1370</v>
      </c>
      <c r="F260" s="227" t="s">
        <v>1371</v>
      </c>
      <c r="G260" s="228" t="s">
        <v>114</v>
      </c>
      <c r="H260" s="229">
        <v>1</v>
      </c>
      <c r="I260" s="230"/>
      <c r="J260" s="231">
        <f>ROUND(I260*H260,2)</f>
        <v>0</v>
      </c>
      <c r="K260" s="227" t="s">
        <v>1026</v>
      </c>
      <c r="L260" s="42"/>
      <c r="M260" s="232" t="s">
        <v>19</v>
      </c>
      <c r="N260" s="233" t="s">
        <v>41</v>
      </c>
      <c r="O260" s="82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1062</v>
      </c>
      <c r="AT260" s="186" t="s">
        <v>930</v>
      </c>
      <c r="AU260" s="186" t="s">
        <v>78</v>
      </c>
      <c r="AY260" s="15" t="s">
        <v>115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5" t="s">
        <v>78</v>
      </c>
      <c r="BK260" s="187">
        <f>ROUND(I260*H260,2)</f>
        <v>0</v>
      </c>
      <c r="BL260" s="15" t="s">
        <v>1062</v>
      </c>
      <c r="BM260" s="186" t="s">
        <v>1372</v>
      </c>
    </row>
    <row r="261" s="2" customFormat="1">
      <c r="A261" s="36"/>
      <c r="B261" s="37"/>
      <c r="C261" s="38"/>
      <c r="D261" s="188" t="s">
        <v>117</v>
      </c>
      <c r="E261" s="38"/>
      <c r="F261" s="189" t="s">
        <v>1371</v>
      </c>
      <c r="G261" s="38"/>
      <c r="H261" s="38"/>
      <c r="I261" s="190"/>
      <c r="J261" s="38"/>
      <c r="K261" s="38"/>
      <c r="L261" s="42"/>
      <c r="M261" s="191"/>
      <c r="N261" s="192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117</v>
      </c>
      <c r="AU261" s="15" t="s">
        <v>78</v>
      </c>
    </row>
    <row r="262" s="2" customFormat="1" ht="16.5" customHeight="1">
      <c r="A262" s="36"/>
      <c r="B262" s="37"/>
      <c r="C262" s="225" t="s">
        <v>394</v>
      </c>
      <c r="D262" s="225" t="s">
        <v>930</v>
      </c>
      <c r="E262" s="226" t="s">
        <v>1373</v>
      </c>
      <c r="F262" s="227" t="s">
        <v>1374</v>
      </c>
      <c r="G262" s="228" t="s">
        <v>114</v>
      </c>
      <c r="H262" s="229">
        <v>1</v>
      </c>
      <c r="I262" s="230"/>
      <c r="J262" s="231">
        <f>ROUND(I262*H262,2)</f>
        <v>0</v>
      </c>
      <c r="K262" s="227" t="s">
        <v>1026</v>
      </c>
      <c r="L262" s="42"/>
      <c r="M262" s="232" t="s">
        <v>19</v>
      </c>
      <c r="N262" s="233" t="s">
        <v>41</v>
      </c>
      <c r="O262" s="82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1062</v>
      </c>
      <c r="AT262" s="186" t="s">
        <v>930</v>
      </c>
      <c r="AU262" s="186" t="s">
        <v>78</v>
      </c>
      <c r="AY262" s="15" t="s">
        <v>115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5" t="s">
        <v>78</v>
      </c>
      <c r="BK262" s="187">
        <f>ROUND(I262*H262,2)</f>
        <v>0</v>
      </c>
      <c r="BL262" s="15" t="s">
        <v>1062</v>
      </c>
      <c r="BM262" s="186" t="s">
        <v>1375</v>
      </c>
    </row>
    <row r="263" s="2" customFormat="1">
      <c r="A263" s="36"/>
      <c r="B263" s="37"/>
      <c r="C263" s="38"/>
      <c r="D263" s="188" t="s">
        <v>117</v>
      </c>
      <c r="E263" s="38"/>
      <c r="F263" s="189" t="s">
        <v>1374</v>
      </c>
      <c r="G263" s="38"/>
      <c r="H263" s="38"/>
      <c r="I263" s="190"/>
      <c r="J263" s="38"/>
      <c r="K263" s="38"/>
      <c r="L263" s="42"/>
      <c r="M263" s="191"/>
      <c r="N263" s="192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117</v>
      </c>
      <c r="AU263" s="15" t="s">
        <v>78</v>
      </c>
    </row>
    <row r="264" s="2" customFormat="1" ht="16.5" customHeight="1">
      <c r="A264" s="36"/>
      <c r="B264" s="37"/>
      <c r="C264" s="225" t="s">
        <v>398</v>
      </c>
      <c r="D264" s="225" t="s">
        <v>930</v>
      </c>
      <c r="E264" s="226" t="s">
        <v>1376</v>
      </c>
      <c r="F264" s="227" t="s">
        <v>1377</v>
      </c>
      <c r="G264" s="228" t="s">
        <v>114</v>
      </c>
      <c r="H264" s="229">
        <v>1</v>
      </c>
      <c r="I264" s="230"/>
      <c r="J264" s="231">
        <f>ROUND(I264*H264,2)</f>
        <v>0</v>
      </c>
      <c r="K264" s="227" t="s">
        <v>1026</v>
      </c>
      <c r="L264" s="42"/>
      <c r="M264" s="232" t="s">
        <v>19</v>
      </c>
      <c r="N264" s="233" t="s">
        <v>41</v>
      </c>
      <c r="O264" s="82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1062</v>
      </c>
      <c r="AT264" s="186" t="s">
        <v>930</v>
      </c>
      <c r="AU264" s="186" t="s">
        <v>78</v>
      </c>
      <c r="AY264" s="15" t="s">
        <v>115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5" t="s">
        <v>78</v>
      </c>
      <c r="BK264" s="187">
        <f>ROUND(I264*H264,2)</f>
        <v>0</v>
      </c>
      <c r="BL264" s="15" t="s">
        <v>1062</v>
      </c>
      <c r="BM264" s="186" t="s">
        <v>1378</v>
      </c>
    </row>
    <row r="265" s="2" customFormat="1">
      <c r="A265" s="36"/>
      <c r="B265" s="37"/>
      <c r="C265" s="38"/>
      <c r="D265" s="188" t="s">
        <v>117</v>
      </c>
      <c r="E265" s="38"/>
      <c r="F265" s="189" t="s">
        <v>1377</v>
      </c>
      <c r="G265" s="38"/>
      <c r="H265" s="38"/>
      <c r="I265" s="190"/>
      <c r="J265" s="38"/>
      <c r="K265" s="38"/>
      <c r="L265" s="42"/>
      <c r="M265" s="191"/>
      <c r="N265" s="192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117</v>
      </c>
      <c r="AU265" s="15" t="s">
        <v>78</v>
      </c>
    </row>
    <row r="266" s="2" customFormat="1" ht="16.5" customHeight="1">
      <c r="A266" s="36"/>
      <c r="B266" s="37"/>
      <c r="C266" s="225" t="s">
        <v>402</v>
      </c>
      <c r="D266" s="225" t="s">
        <v>930</v>
      </c>
      <c r="E266" s="226" t="s">
        <v>1379</v>
      </c>
      <c r="F266" s="227" t="s">
        <v>1380</v>
      </c>
      <c r="G266" s="228" t="s">
        <v>114</v>
      </c>
      <c r="H266" s="229">
        <v>1</v>
      </c>
      <c r="I266" s="230"/>
      <c r="J266" s="231">
        <f>ROUND(I266*H266,2)</f>
        <v>0</v>
      </c>
      <c r="K266" s="227" t="s">
        <v>1026</v>
      </c>
      <c r="L266" s="42"/>
      <c r="M266" s="232" t="s">
        <v>19</v>
      </c>
      <c r="N266" s="233" t="s">
        <v>41</v>
      </c>
      <c r="O266" s="82"/>
      <c r="P266" s="184">
        <f>O266*H266</f>
        <v>0</v>
      </c>
      <c r="Q266" s="184">
        <v>0</v>
      </c>
      <c r="R266" s="184">
        <f>Q266*H266</f>
        <v>0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1062</v>
      </c>
      <c r="AT266" s="186" t="s">
        <v>930</v>
      </c>
      <c r="AU266" s="186" t="s">
        <v>78</v>
      </c>
      <c r="AY266" s="15" t="s">
        <v>115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5" t="s">
        <v>78</v>
      </c>
      <c r="BK266" s="187">
        <f>ROUND(I266*H266,2)</f>
        <v>0</v>
      </c>
      <c r="BL266" s="15" t="s">
        <v>1062</v>
      </c>
      <c r="BM266" s="186" t="s">
        <v>1381</v>
      </c>
    </row>
    <row r="267" s="2" customFormat="1">
      <c r="A267" s="36"/>
      <c r="B267" s="37"/>
      <c r="C267" s="38"/>
      <c r="D267" s="188" t="s">
        <v>117</v>
      </c>
      <c r="E267" s="38"/>
      <c r="F267" s="189" t="s">
        <v>1380</v>
      </c>
      <c r="G267" s="38"/>
      <c r="H267" s="38"/>
      <c r="I267" s="190"/>
      <c r="J267" s="38"/>
      <c r="K267" s="38"/>
      <c r="L267" s="42"/>
      <c r="M267" s="191"/>
      <c r="N267" s="192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117</v>
      </c>
      <c r="AU267" s="15" t="s">
        <v>78</v>
      </c>
    </row>
    <row r="268" s="2" customFormat="1" ht="16.5" customHeight="1">
      <c r="A268" s="36"/>
      <c r="B268" s="37"/>
      <c r="C268" s="225" t="s">
        <v>406</v>
      </c>
      <c r="D268" s="225" t="s">
        <v>930</v>
      </c>
      <c r="E268" s="226" t="s">
        <v>1382</v>
      </c>
      <c r="F268" s="227" t="s">
        <v>1383</v>
      </c>
      <c r="G268" s="228" t="s">
        <v>114</v>
      </c>
      <c r="H268" s="229">
        <v>1</v>
      </c>
      <c r="I268" s="230"/>
      <c r="J268" s="231">
        <f>ROUND(I268*H268,2)</f>
        <v>0</v>
      </c>
      <c r="K268" s="227" t="s">
        <v>1026</v>
      </c>
      <c r="L268" s="42"/>
      <c r="M268" s="232" t="s">
        <v>19</v>
      </c>
      <c r="N268" s="233" t="s">
        <v>41</v>
      </c>
      <c r="O268" s="82"/>
      <c r="P268" s="184">
        <f>O268*H268</f>
        <v>0</v>
      </c>
      <c r="Q268" s="184">
        <v>0</v>
      </c>
      <c r="R268" s="184">
        <f>Q268*H268</f>
        <v>0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1062</v>
      </c>
      <c r="AT268" s="186" t="s">
        <v>930</v>
      </c>
      <c r="AU268" s="186" t="s">
        <v>78</v>
      </c>
      <c r="AY268" s="15" t="s">
        <v>115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5" t="s">
        <v>78</v>
      </c>
      <c r="BK268" s="187">
        <f>ROUND(I268*H268,2)</f>
        <v>0</v>
      </c>
      <c r="BL268" s="15" t="s">
        <v>1062</v>
      </c>
      <c r="BM268" s="186" t="s">
        <v>1384</v>
      </c>
    </row>
    <row r="269" s="2" customFormat="1">
      <c r="A269" s="36"/>
      <c r="B269" s="37"/>
      <c r="C269" s="38"/>
      <c r="D269" s="188" t="s">
        <v>117</v>
      </c>
      <c r="E269" s="38"/>
      <c r="F269" s="189" t="s">
        <v>1383</v>
      </c>
      <c r="G269" s="38"/>
      <c r="H269" s="38"/>
      <c r="I269" s="190"/>
      <c r="J269" s="38"/>
      <c r="K269" s="38"/>
      <c r="L269" s="42"/>
      <c r="M269" s="191"/>
      <c r="N269" s="192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117</v>
      </c>
      <c r="AU269" s="15" t="s">
        <v>78</v>
      </c>
    </row>
    <row r="270" s="2" customFormat="1" ht="16.5" customHeight="1">
      <c r="A270" s="36"/>
      <c r="B270" s="37"/>
      <c r="C270" s="225" t="s">
        <v>410</v>
      </c>
      <c r="D270" s="225" t="s">
        <v>930</v>
      </c>
      <c r="E270" s="226" t="s">
        <v>1385</v>
      </c>
      <c r="F270" s="227" t="s">
        <v>1386</v>
      </c>
      <c r="G270" s="228" t="s">
        <v>114</v>
      </c>
      <c r="H270" s="229">
        <v>1</v>
      </c>
      <c r="I270" s="230"/>
      <c r="J270" s="231">
        <f>ROUND(I270*H270,2)</f>
        <v>0</v>
      </c>
      <c r="K270" s="227" t="s">
        <v>1026</v>
      </c>
      <c r="L270" s="42"/>
      <c r="M270" s="232" t="s">
        <v>19</v>
      </c>
      <c r="N270" s="233" t="s">
        <v>41</v>
      </c>
      <c r="O270" s="82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1062</v>
      </c>
      <c r="AT270" s="186" t="s">
        <v>930</v>
      </c>
      <c r="AU270" s="186" t="s">
        <v>78</v>
      </c>
      <c r="AY270" s="15" t="s">
        <v>115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5" t="s">
        <v>78</v>
      </c>
      <c r="BK270" s="187">
        <f>ROUND(I270*H270,2)</f>
        <v>0</v>
      </c>
      <c r="BL270" s="15" t="s">
        <v>1062</v>
      </c>
      <c r="BM270" s="186" t="s">
        <v>1387</v>
      </c>
    </row>
    <row r="271" s="2" customFormat="1">
      <c r="A271" s="36"/>
      <c r="B271" s="37"/>
      <c r="C271" s="38"/>
      <c r="D271" s="188" t="s">
        <v>117</v>
      </c>
      <c r="E271" s="38"/>
      <c r="F271" s="189" t="s">
        <v>1386</v>
      </c>
      <c r="G271" s="38"/>
      <c r="H271" s="38"/>
      <c r="I271" s="190"/>
      <c r="J271" s="38"/>
      <c r="K271" s="38"/>
      <c r="L271" s="42"/>
      <c r="M271" s="191"/>
      <c r="N271" s="192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117</v>
      </c>
      <c r="AU271" s="15" t="s">
        <v>78</v>
      </c>
    </row>
    <row r="272" s="2" customFormat="1" ht="16.5" customHeight="1">
      <c r="A272" s="36"/>
      <c r="B272" s="37"/>
      <c r="C272" s="225" t="s">
        <v>414</v>
      </c>
      <c r="D272" s="225" t="s">
        <v>930</v>
      </c>
      <c r="E272" s="226" t="s">
        <v>1388</v>
      </c>
      <c r="F272" s="227" t="s">
        <v>1389</v>
      </c>
      <c r="G272" s="228" t="s">
        <v>114</v>
      </c>
      <c r="H272" s="229">
        <v>1</v>
      </c>
      <c r="I272" s="230"/>
      <c r="J272" s="231">
        <f>ROUND(I272*H272,2)</f>
        <v>0</v>
      </c>
      <c r="K272" s="227" t="s">
        <v>1026</v>
      </c>
      <c r="L272" s="42"/>
      <c r="M272" s="232" t="s">
        <v>19</v>
      </c>
      <c r="N272" s="233" t="s">
        <v>41</v>
      </c>
      <c r="O272" s="82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1062</v>
      </c>
      <c r="AT272" s="186" t="s">
        <v>930</v>
      </c>
      <c r="AU272" s="186" t="s">
        <v>78</v>
      </c>
      <c r="AY272" s="15" t="s">
        <v>115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5" t="s">
        <v>78</v>
      </c>
      <c r="BK272" s="187">
        <f>ROUND(I272*H272,2)</f>
        <v>0</v>
      </c>
      <c r="BL272" s="15" t="s">
        <v>1062</v>
      </c>
      <c r="BM272" s="186" t="s">
        <v>1390</v>
      </c>
    </row>
    <row r="273" s="2" customFormat="1">
      <c r="A273" s="36"/>
      <c r="B273" s="37"/>
      <c r="C273" s="38"/>
      <c r="D273" s="188" t="s">
        <v>117</v>
      </c>
      <c r="E273" s="38"/>
      <c r="F273" s="189" t="s">
        <v>1391</v>
      </c>
      <c r="G273" s="38"/>
      <c r="H273" s="38"/>
      <c r="I273" s="190"/>
      <c r="J273" s="38"/>
      <c r="K273" s="38"/>
      <c r="L273" s="42"/>
      <c r="M273" s="191"/>
      <c r="N273" s="192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117</v>
      </c>
      <c r="AU273" s="15" t="s">
        <v>78</v>
      </c>
    </row>
    <row r="274" s="2" customFormat="1" ht="16.5" customHeight="1">
      <c r="A274" s="36"/>
      <c r="B274" s="37"/>
      <c r="C274" s="225" t="s">
        <v>418</v>
      </c>
      <c r="D274" s="225" t="s">
        <v>930</v>
      </c>
      <c r="E274" s="226" t="s">
        <v>1392</v>
      </c>
      <c r="F274" s="227" t="s">
        <v>1393</v>
      </c>
      <c r="G274" s="228" t="s">
        <v>114</v>
      </c>
      <c r="H274" s="229">
        <v>1</v>
      </c>
      <c r="I274" s="230"/>
      <c r="J274" s="231">
        <f>ROUND(I274*H274,2)</f>
        <v>0</v>
      </c>
      <c r="K274" s="227" t="s">
        <v>1026</v>
      </c>
      <c r="L274" s="42"/>
      <c r="M274" s="232" t="s">
        <v>19</v>
      </c>
      <c r="N274" s="233" t="s">
        <v>41</v>
      </c>
      <c r="O274" s="82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1062</v>
      </c>
      <c r="AT274" s="186" t="s">
        <v>930</v>
      </c>
      <c r="AU274" s="186" t="s">
        <v>78</v>
      </c>
      <c r="AY274" s="15" t="s">
        <v>115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5" t="s">
        <v>78</v>
      </c>
      <c r="BK274" s="187">
        <f>ROUND(I274*H274,2)</f>
        <v>0</v>
      </c>
      <c r="BL274" s="15" t="s">
        <v>1062</v>
      </c>
      <c r="BM274" s="186" t="s">
        <v>1394</v>
      </c>
    </row>
    <row r="275" s="2" customFormat="1">
      <c r="A275" s="36"/>
      <c r="B275" s="37"/>
      <c r="C275" s="38"/>
      <c r="D275" s="188" t="s">
        <v>117</v>
      </c>
      <c r="E275" s="38"/>
      <c r="F275" s="189" t="s">
        <v>1395</v>
      </c>
      <c r="G275" s="38"/>
      <c r="H275" s="38"/>
      <c r="I275" s="190"/>
      <c r="J275" s="38"/>
      <c r="K275" s="38"/>
      <c r="L275" s="42"/>
      <c r="M275" s="191"/>
      <c r="N275" s="192"/>
      <c r="O275" s="82"/>
      <c r="P275" s="82"/>
      <c r="Q275" s="82"/>
      <c r="R275" s="82"/>
      <c r="S275" s="82"/>
      <c r="T275" s="83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117</v>
      </c>
      <c r="AU275" s="15" t="s">
        <v>78</v>
      </c>
    </row>
    <row r="276" s="2" customFormat="1" ht="16.5" customHeight="1">
      <c r="A276" s="36"/>
      <c r="B276" s="37"/>
      <c r="C276" s="225" t="s">
        <v>422</v>
      </c>
      <c r="D276" s="225" t="s">
        <v>930</v>
      </c>
      <c r="E276" s="226" t="s">
        <v>1396</v>
      </c>
      <c r="F276" s="227" t="s">
        <v>1397</v>
      </c>
      <c r="G276" s="228" t="s">
        <v>114</v>
      </c>
      <c r="H276" s="229">
        <v>1</v>
      </c>
      <c r="I276" s="230"/>
      <c r="J276" s="231">
        <f>ROUND(I276*H276,2)</f>
        <v>0</v>
      </c>
      <c r="K276" s="227" t="s">
        <v>1026</v>
      </c>
      <c r="L276" s="42"/>
      <c r="M276" s="232" t="s">
        <v>19</v>
      </c>
      <c r="N276" s="233" t="s">
        <v>41</v>
      </c>
      <c r="O276" s="82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6" t="s">
        <v>1062</v>
      </c>
      <c r="AT276" s="186" t="s">
        <v>930</v>
      </c>
      <c r="AU276" s="186" t="s">
        <v>78</v>
      </c>
      <c r="AY276" s="15" t="s">
        <v>115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5" t="s">
        <v>78</v>
      </c>
      <c r="BK276" s="187">
        <f>ROUND(I276*H276,2)</f>
        <v>0</v>
      </c>
      <c r="BL276" s="15" t="s">
        <v>1062</v>
      </c>
      <c r="BM276" s="186" t="s">
        <v>1398</v>
      </c>
    </row>
    <row r="277" s="2" customFormat="1">
      <c r="A277" s="36"/>
      <c r="B277" s="37"/>
      <c r="C277" s="38"/>
      <c r="D277" s="188" t="s">
        <v>117</v>
      </c>
      <c r="E277" s="38"/>
      <c r="F277" s="189" t="s">
        <v>1399</v>
      </c>
      <c r="G277" s="38"/>
      <c r="H277" s="38"/>
      <c r="I277" s="190"/>
      <c r="J277" s="38"/>
      <c r="K277" s="38"/>
      <c r="L277" s="42"/>
      <c r="M277" s="191"/>
      <c r="N277" s="192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117</v>
      </c>
      <c r="AU277" s="15" t="s">
        <v>78</v>
      </c>
    </row>
    <row r="278" s="2" customFormat="1" ht="21.75" customHeight="1">
      <c r="A278" s="36"/>
      <c r="B278" s="37"/>
      <c r="C278" s="225" t="s">
        <v>426</v>
      </c>
      <c r="D278" s="225" t="s">
        <v>930</v>
      </c>
      <c r="E278" s="226" t="s">
        <v>1400</v>
      </c>
      <c r="F278" s="227" t="s">
        <v>1401</v>
      </c>
      <c r="G278" s="228" t="s">
        <v>114</v>
      </c>
      <c r="H278" s="229">
        <v>1</v>
      </c>
      <c r="I278" s="230"/>
      <c r="J278" s="231">
        <f>ROUND(I278*H278,2)</f>
        <v>0</v>
      </c>
      <c r="K278" s="227" t="s">
        <v>1026</v>
      </c>
      <c r="L278" s="42"/>
      <c r="M278" s="232" t="s">
        <v>19</v>
      </c>
      <c r="N278" s="233" t="s">
        <v>41</v>
      </c>
      <c r="O278" s="82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1062</v>
      </c>
      <c r="AT278" s="186" t="s">
        <v>930</v>
      </c>
      <c r="AU278" s="186" t="s">
        <v>78</v>
      </c>
      <c r="AY278" s="15" t="s">
        <v>115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5" t="s">
        <v>78</v>
      </c>
      <c r="BK278" s="187">
        <f>ROUND(I278*H278,2)</f>
        <v>0</v>
      </c>
      <c r="BL278" s="15" t="s">
        <v>1062</v>
      </c>
      <c r="BM278" s="186" t="s">
        <v>1402</v>
      </c>
    </row>
    <row r="279" s="2" customFormat="1">
      <c r="A279" s="36"/>
      <c r="B279" s="37"/>
      <c r="C279" s="38"/>
      <c r="D279" s="188" t="s">
        <v>117</v>
      </c>
      <c r="E279" s="38"/>
      <c r="F279" s="189" t="s">
        <v>1403</v>
      </c>
      <c r="G279" s="38"/>
      <c r="H279" s="38"/>
      <c r="I279" s="190"/>
      <c r="J279" s="38"/>
      <c r="K279" s="38"/>
      <c r="L279" s="42"/>
      <c r="M279" s="191"/>
      <c r="N279" s="192"/>
      <c r="O279" s="82"/>
      <c r="P279" s="82"/>
      <c r="Q279" s="82"/>
      <c r="R279" s="82"/>
      <c r="S279" s="82"/>
      <c r="T279" s="83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117</v>
      </c>
      <c r="AU279" s="15" t="s">
        <v>78</v>
      </c>
    </row>
    <row r="280" s="2" customFormat="1" ht="21.75" customHeight="1">
      <c r="A280" s="36"/>
      <c r="B280" s="37"/>
      <c r="C280" s="225" t="s">
        <v>430</v>
      </c>
      <c r="D280" s="225" t="s">
        <v>930</v>
      </c>
      <c r="E280" s="226" t="s">
        <v>1404</v>
      </c>
      <c r="F280" s="227" t="s">
        <v>1405</v>
      </c>
      <c r="G280" s="228" t="s">
        <v>114</v>
      </c>
      <c r="H280" s="229">
        <v>1</v>
      </c>
      <c r="I280" s="230"/>
      <c r="J280" s="231">
        <f>ROUND(I280*H280,2)</f>
        <v>0</v>
      </c>
      <c r="K280" s="227" t="s">
        <v>1026</v>
      </c>
      <c r="L280" s="42"/>
      <c r="M280" s="232" t="s">
        <v>19</v>
      </c>
      <c r="N280" s="233" t="s">
        <v>41</v>
      </c>
      <c r="O280" s="82"/>
      <c r="P280" s="184">
        <f>O280*H280</f>
        <v>0</v>
      </c>
      <c r="Q280" s="184">
        <v>0</v>
      </c>
      <c r="R280" s="184">
        <f>Q280*H280</f>
        <v>0</v>
      </c>
      <c r="S280" s="184">
        <v>0</v>
      </c>
      <c r="T280" s="18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1062</v>
      </c>
      <c r="AT280" s="186" t="s">
        <v>930</v>
      </c>
      <c r="AU280" s="186" t="s">
        <v>78</v>
      </c>
      <c r="AY280" s="15" t="s">
        <v>115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5" t="s">
        <v>78</v>
      </c>
      <c r="BK280" s="187">
        <f>ROUND(I280*H280,2)</f>
        <v>0</v>
      </c>
      <c r="BL280" s="15" t="s">
        <v>1062</v>
      </c>
      <c r="BM280" s="186" t="s">
        <v>1406</v>
      </c>
    </row>
    <row r="281" s="2" customFormat="1">
      <c r="A281" s="36"/>
      <c r="B281" s="37"/>
      <c r="C281" s="38"/>
      <c r="D281" s="188" t="s">
        <v>117</v>
      </c>
      <c r="E281" s="38"/>
      <c r="F281" s="189" t="s">
        <v>1407</v>
      </c>
      <c r="G281" s="38"/>
      <c r="H281" s="38"/>
      <c r="I281" s="190"/>
      <c r="J281" s="38"/>
      <c r="K281" s="38"/>
      <c r="L281" s="42"/>
      <c r="M281" s="191"/>
      <c r="N281" s="192"/>
      <c r="O281" s="82"/>
      <c r="P281" s="82"/>
      <c r="Q281" s="82"/>
      <c r="R281" s="82"/>
      <c r="S281" s="82"/>
      <c r="T281" s="83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117</v>
      </c>
      <c r="AU281" s="15" t="s">
        <v>78</v>
      </c>
    </row>
    <row r="282" s="2" customFormat="1" ht="16.5" customHeight="1">
      <c r="A282" s="36"/>
      <c r="B282" s="37"/>
      <c r="C282" s="225" t="s">
        <v>434</v>
      </c>
      <c r="D282" s="225" t="s">
        <v>930</v>
      </c>
      <c r="E282" s="226" t="s">
        <v>1408</v>
      </c>
      <c r="F282" s="227" t="s">
        <v>1409</v>
      </c>
      <c r="G282" s="228" t="s">
        <v>114</v>
      </c>
      <c r="H282" s="229">
        <v>1</v>
      </c>
      <c r="I282" s="230"/>
      <c r="J282" s="231">
        <f>ROUND(I282*H282,2)</f>
        <v>0</v>
      </c>
      <c r="K282" s="227" t="s">
        <v>1026</v>
      </c>
      <c r="L282" s="42"/>
      <c r="M282" s="232" t="s">
        <v>19</v>
      </c>
      <c r="N282" s="233" t="s">
        <v>41</v>
      </c>
      <c r="O282" s="82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1062</v>
      </c>
      <c r="AT282" s="186" t="s">
        <v>930</v>
      </c>
      <c r="AU282" s="186" t="s">
        <v>78</v>
      </c>
      <c r="AY282" s="15" t="s">
        <v>115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5" t="s">
        <v>78</v>
      </c>
      <c r="BK282" s="187">
        <f>ROUND(I282*H282,2)</f>
        <v>0</v>
      </c>
      <c r="BL282" s="15" t="s">
        <v>1062</v>
      </c>
      <c r="BM282" s="186" t="s">
        <v>1410</v>
      </c>
    </row>
    <row r="283" s="2" customFormat="1">
      <c r="A283" s="36"/>
      <c r="B283" s="37"/>
      <c r="C283" s="38"/>
      <c r="D283" s="188" t="s">
        <v>117</v>
      </c>
      <c r="E283" s="38"/>
      <c r="F283" s="189" t="s">
        <v>1411</v>
      </c>
      <c r="G283" s="38"/>
      <c r="H283" s="38"/>
      <c r="I283" s="190"/>
      <c r="J283" s="38"/>
      <c r="K283" s="38"/>
      <c r="L283" s="42"/>
      <c r="M283" s="191"/>
      <c r="N283" s="192"/>
      <c r="O283" s="82"/>
      <c r="P283" s="82"/>
      <c r="Q283" s="82"/>
      <c r="R283" s="82"/>
      <c r="S283" s="82"/>
      <c r="T283" s="83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117</v>
      </c>
      <c r="AU283" s="15" t="s">
        <v>78</v>
      </c>
    </row>
    <row r="284" s="2" customFormat="1" ht="21.75" customHeight="1">
      <c r="A284" s="36"/>
      <c r="B284" s="37"/>
      <c r="C284" s="225" t="s">
        <v>438</v>
      </c>
      <c r="D284" s="225" t="s">
        <v>930</v>
      </c>
      <c r="E284" s="226" t="s">
        <v>1412</v>
      </c>
      <c r="F284" s="227" t="s">
        <v>1413</v>
      </c>
      <c r="G284" s="228" t="s">
        <v>114</v>
      </c>
      <c r="H284" s="229">
        <v>1</v>
      </c>
      <c r="I284" s="230"/>
      <c r="J284" s="231">
        <f>ROUND(I284*H284,2)</f>
        <v>0</v>
      </c>
      <c r="K284" s="227" t="s">
        <v>1026</v>
      </c>
      <c r="L284" s="42"/>
      <c r="M284" s="232" t="s">
        <v>19</v>
      </c>
      <c r="N284" s="233" t="s">
        <v>41</v>
      </c>
      <c r="O284" s="82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1062</v>
      </c>
      <c r="AT284" s="186" t="s">
        <v>930</v>
      </c>
      <c r="AU284" s="186" t="s">
        <v>78</v>
      </c>
      <c r="AY284" s="15" t="s">
        <v>115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5" t="s">
        <v>78</v>
      </c>
      <c r="BK284" s="187">
        <f>ROUND(I284*H284,2)</f>
        <v>0</v>
      </c>
      <c r="BL284" s="15" t="s">
        <v>1062</v>
      </c>
      <c r="BM284" s="186" t="s">
        <v>1414</v>
      </c>
    </row>
    <row r="285" s="2" customFormat="1">
      <c r="A285" s="36"/>
      <c r="B285" s="37"/>
      <c r="C285" s="38"/>
      <c r="D285" s="188" t="s">
        <v>117</v>
      </c>
      <c r="E285" s="38"/>
      <c r="F285" s="189" t="s">
        <v>1415</v>
      </c>
      <c r="G285" s="38"/>
      <c r="H285" s="38"/>
      <c r="I285" s="190"/>
      <c r="J285" s="38"/>
      <c r="K285" s="38"/>
      <c r="L285" s="42"/>
      <c r="M285" s="191"/>
      <c r="N285" s="192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117</v>
      </c>
      <c r="AU285" s="15" t="s">
        <v>78</v>
      </c>
    </row>
    <row r="286" s="2" customFormat="1" ht="16.5" customHeight="1">
      <c r="A286" s="36"/>
      <c r="B286" s="37"/>
      <c r="C286" s="225" t="s">
        <v>442</v>
      </c>
      <c r="D286" s="225" t="s">
        <v>930</v>
      </c>
      <c r="E286" s="226" t="s">
        <v>1416</v>
      </c>
      <c r="F286" s="227" t="s">
        <v>1417</v>
      </c>
      <c r="G286" s="228" t="s">
        <v>114</v>
      </c>
      <c r="H286" s="229">
        <v>1</v>
      </c>
      <c r="I286" s="230"/>
      <c r="J286" s="231">
        <f>ROUND(I286*H286,2)</f>
        <v>0</v>
      </c>
      <c r="K286" s="227" t="s">
        <v>1026</v>
      </c>
      <c r="L286" s="42"/>
      <c r="M286" s="232" t="s">
        <v>19</v>
      </c>
      <c r="N286" s="233" t="s">
        <v>41</v>
      </c>
      <c r="O286" s="82"/>
      <c r="P286" s="184">
        <f>O286*H286</f>
        <v>0</v>
      </c>
      <c r="Q286" s="184">
        <v>0</v>
      </c>
      <c r="R286" s="184">
        <f>Q286*H286</f>
        <v>0</v>
      </c>
      <c r="S286" s="184">
        <v>0</v>
      </c>
      <c r="T286" s="18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1062</v>
      </c>
      <c r="AT286" s="186" t="s">
        <v>930</v>
      </c>
      <c r="AU286" s="186" t="s">
        <v>78</v>
      </c>
      <c r="AY286" s="15" t="s">
        <v>115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5" t="s">
        <v>78</v>
      </c>
      <c r="BK286" s="187">
        <f>ROUND(I286*H286,2)</f>
        <v>0</v>
      </c>
      <c r="BL286" s="15" t="s">
        <v>1062</v>
      </c>
      <c r="BM286" s="186" t="s">
        <v>1418</v>
      </c>
    </row>
    <row r="287" s="2" customFormat="1">
      <c r="A287" s="36"/>
      <c r="B287" s="37"/>
      <c r="C287" s="38"/>
      <c r="D287" s="188" t="s">
        <v>117</v>
      </c>
      <c r="E287" s="38"/>
      <c r="F287" s="189" t="s">
        <v>1419</v>
      </c>
      <c r="G287" s="38"/>
      <c r="H287" s="38"/>
      <c r="I287" s="190"/>
      <c r="J287" s="38"/>
      <c r="K287" s="38"/>
      <c r="L287" s="42"/>
      <c r="M287" s="191"/>
      <c r="N287" s="192"/>
      <c r="O287" s="82"/>
      <c r="P287" s="82"/>
      <c r="Q287" s="82"/>
      <c r="R287" s="82"/>
      <c r="S287" s="82"/>
      <c r="T287" s="83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117</v>
      </c>
      <c r="AU287" s="15" t="s">
        <v>78</v>
      </c>
    </row>
    <row r="288" s="2" customFormat="1" ht="16.5" customHeight="1">
      <c r="A288" s="36"/>
      <c r="B288" s="37"/>
      <c r="C288" s="225" t="s">
        <v>446</v>
      </c>
      <c r="D288" s="225" t="s">
        <v>930</v>
      </c>
      <c r="E288" s="226" t="s">
        <v>1420</v>
      </c>
      <c r="F288" s="227" t="s">
        <v>1421</v>
      </c>
      <c r="G288" s="228" t="s">
        <v>114</v>
      </c>
      <c r="H288" s="229">
        <v>1</v>
      </c>
      <c r="I288" s="230"/>
      <c r="J288" s="231">
        <f>ROUND(I288*H288,2)</f>
        <v>0</v>
      </c>
      <c r="K288" s="227" t="s">
        <v>1026</v>
      </c>
      <c r="L288" s="42"/>
      <c r="M288" s="232" t="s">
        <v>19</v>
      </c>
      <c r="N288" s="233" t="s">
        <v>41</v>
      </c>
      <c r="O288" s="82"/>
      <c r="P288" s="184">
        <f>O288*H288</f>
        <v>0</v>
      </c>
      <c r="Q288" s="184">
        <v>0</v>
      </c>
      <c r="R288" s="184">
        <f>Q288*H288</f>
        <v>0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1062</v>
      </c>
      <c r="AT288" s="186" t="s">
        <v>930</v>
      </c>
      <c r="AU288" s="186" t="s">
        <v>78</v>
      </c>
      <c r="AY288" s="15" t="s">
        <v>115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5" t="s">
        <v>78</v>
      </c>
      <c r="BK288" s="187">
        <f>ROUND(I288*H288,2)</f>
        <v>0</v>
      </c>
      <c r="BL288" s="15" t="s">
        <v>1062</v>
      </c>
      <c r="BM288" s="186" t="s">
        <v>1422</v>
      </c>
    </row>
    <row r="289" s="2" customFormat="1">
      <c r="A289" s="36"/>
      <c r="B289" s="37"/>
      <c r="C289" s="38"/>
      <c r="D289" s="188" t="s">
        <v>117</v>
      </c>
      <c r="E289" s="38"/>
      <c r="F289" s="189" t="s">
        <v>1423</v>
      </c>
      <c r="G289" s="38"/>
      <c r="H289" s="38"/>
      <c r="I289" s="190"/>
      <c r="J289" s="38"/>
      <c r="K289" s="38"/>
      <c r="L289" s="42"/>
      <c r="M289" s="191"/>
      <c r="N289" s="192"/>
      <c r="O289" s="82"/>
      <c r="P289" s="82"/>
      <c r="Q289" s="82"/>
      <c r="R289" s="82"/>
      <c r="S289" s="82"/>
      <c r="T289" s="83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117</v>
      </c>
      <c r="AU289" s="15" t="s">
        <v>78</v>
      </c>
    </row>
    <row r="290" s="2" customFormat="1" ht="16.5" customHeight="1">
      <c r="A290" s="36"/>
      <c r="B290" s="37"/>
      <c r="C290" s="225" t="s">
        <v>450</v>
      </c>
      <c r="D290" s="225" t="s">
        <v>930</v>
      </c>
      <c r="E290" s="226" t="s">
        <v>1424</v>
      </c>
      <c r="F290" s="227" t="s">
        <v>1425</v>
      </c>
      <c r="G290" s="228" t="s">
        <v>114</v>
      </c>
      <c r="H290" s="229">
        <v>1</v>
      </c>
      <c r="I290" s="230"/>
      <c r="J290" s="231">
        <f>ROUND(I290*H290,2)</f>
        <v>0</v>
      </c>
      <c r="K290" s="227" t="s">
        <v>1026</v>
      </c>
      <c r="L290" s="42"/>
      <c r="M290" s="232" t="s">
        <v>19</v>
      </c>
      <c r="N290" s="233" t="s">
        <v>41</v>
      </c>
      <c r="O290" s="82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6" t="s">
        <v>1062</v>
      </c>
      <c r="AT290" s="186" t="s">
        <v>930</v>
      </c>
      <c r="AU290" s="186" t="s">
        <v>78</v>
      </c>
      <c r="AY290" s="15" t="s">
        <v>115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5" t="s">
        <v>78</v>
      </c>
      <c r="BK290" s="187">
        <f>ROUND(I290*H290,2)</f>
        <v>0</v>
      </c>
      <c r="BL290" s="15" t="s">
        <v>1062</v>
      </c>
      <c r="BM290" s="186" t="s">
        <v>1426</v>
      </c>
    </row>
    <row r="291" s="2" customFormat="1">
      <c r="A291" s="36"/>
      <c r="B291" s="37"/>
      <c r="C291" s="38"/>
      <c r="D291" s="188" t="s">
        <v>117</v>
      </c>
      <c r="E291" s="38"/>
      <c r="F291" s="189" t="s">
        <v>1427</v>
      </c>
      <c r="G291" s="38"/>
      <c r="H291" s="38"/>
      <c r="I291" s="190"/>
      <c r="J291" s="38"/>
      <c r="K291" s="38"/>
      <c r="L291" s="42"/>
      <c r="M291" s="191"/>
      <c r="N291" s="192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117</v>
      </c>
      <c r="AU291" s="15" t="s">
        <v>78</v>
      </c>
    </row>
    <row r="292" s="2" customFormat="1" ht="16.5" customHeight="1">
      <c r="A292" s="36"/>
      <c r="B292" s="37"/>
      <c r="C292" s="225" t="s">
        <v>454</v>
      </c>
      <c r="D292" s="225" t="s">
        <v>930</v>
      </c>
      <c r="E292" s="226" t="s">
        <v>1428</v>
      </c>
      <c r="F292" s="227" t="s">
        <v>1429</v>
      </c>
      <c r="G292" s="228" t="s">
        <v>114</v>
      </c>
      <c r="H292" s="229">
        <v>1</v>
      </c>
      <c r="I292" s="230"/>
      <c r="J292" s="231">
        <f>ROUND(I292*H292,2)</f>
        <v>0</v>
      </c>
      <c r="K292" s="227" t="s">
        <v>1026</v>
      </c>
      <c r="L292" s="42"/>
      <c r="M292" s="232" t="s">
        <v>19</v>
      </c>
      <c r="N292" s="233" t="s">
        <v>41</v>
      </c>
      <c r="O292" s="82"/>
      <c r="P292" s="184">
        <f>O292*H292</f>
        <v>0</v>
      </c>
      <c r="Q292" s="184">
        <v>0</v>
      </c>
      <c r="R292" s="184">
        <f>Q292*H292</f>
        <v>0</v>
      </c>
      <c r="S292" s="184">
        <v>0</v>
      </c>
      <c r="T292" s="185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6" t="s">
        <v>1062</v>
      </c>
      <c r="AT292" s="186" t="s">
        <v>930</v>
      </c>
      <c r="AU292" s="186" t="s">
        <v>78</v>
      </c>
      <c r="AY292" s="15" t="s">
        <v>115</v>
      </c>
      <c r="BE292" s="187">
        <f>IF(N292="základní",J292,0)</f>
        <v>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15" t="s">
        <v>78</v>
      </c>
      <c r="BK292" s="187">
        <f>ROUND(I292*H292,2)</f>
        <v>0</v>
      </c>
      <c r="BL292" s="15" t="s">
        <v>1062</v>
      </c>
      <c r="BM292" s="186" t="s">
        <v>1430</v>
      </c>
    </row>
    <row r="293" s="2" customFormat="1">
      <c r="A293" s="36"/>
      <c r="B293" s="37"/>
      <c r="C293" s="38"/>
      <c r="D293" s="188" t="s">
        <v>117</v>
      </c>
      <c r="E293" s="38"/>
      <c r="F293" s="189" t="s">
        <v>1429</v>
      </c>
      <c r="G293" s="38"/>
      <c r="H293" s="38"/>
      <c r="I293" s="190"/>
      <c r="J293" s="38"/>
      <c r="K293" s="38"/>
      <c r="L293" s="42"/>
      <c r="M293" s="191"/>
      <c r="N293" s="192"/>
      <c r="O293" s="82"/>
      <c r="P293" s="82"/>
      <c r="Q293" s="82"/>
      <c r="R293" s="82"/>
      <c r="S293" s="82"/>
      <c r="T293" s="83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117</v>
      </c>
      <c r="AU293" s="15" t="s">
        <v>78</v>
      </c>
    </row>
    <row r="294" s="2" customFormat="1" ht="16.5" customHeight="1">
      <c r="A294" s="36"/>
      <c r="B294" s="37"/>
      <c r="C294" s="225" t="s">
        <v>458</v>
      </c>
      <c r="D294" s="225" t="s">
        <v>930</v>
      </c>
      <c r="E294" s="226" t="s">
        <v>1431</v>
      </c>
      <c r="F294" s="227" t="s">
        <v>1432</v>
      </c>
      <c r="G294" s="228" t="s">
        <v>114</v>
      </c>
      <c r="H294" s="229">
        <v>1</v>
      </c>
      <c r="I294" s="230"/>
      <c r="J294" s="231">
        <f>ROUND(I294*H294,2)</f>
        <v>0</v>
      </c>
      <c r="K294" s="227" t="s">
        <v>1026</v>
      </c>
      <c r="L294" s="42"/>
      <c r="M294" s="232" t="s">
        <v>19</v>
      </c>
      <c r="N294" s="233" t="s">
        <v>41</v>
      </c>
      <c r="O294" s="82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1062</v>
      </c>
      <c r="AT294" s="186" t="s">
        <v>930</v>
      </c>
      <c r="AU294" s="186" t="s">
        <v>78</v>
      </c>
      <c r="AY294" s="15" t="s">
        <v>115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5" t="s">
        <v>78</v>
      </c>
      <c r="BK294" s="187">
        <f>ROUND(I294*H294,2)</f>
        <v>0</v>
      </c>
      <c r="BL294" s="15" t="s">
        <v>1062</v>
      </c>
      <c r="BM294" s="186" t="s">
        <v>1433</v>
      </c>
    </row>
    <row r="295" s="2" customFormat="1">
      <c r="A295" s="36"/>
      <c r="B295" s="37"/>
      <c r="C295" s="38"/>
      <c r="D295" s="188" t="s">
        <v>117</v>
      </c>
      <c r="E295" s="38"/>
      <c r="F295" s="189" t="s">
        <v>1432</v>
      </c>
      <c r="G295" s="38"/>
      <c r="H295" s="38"/>
      <c r="I295" s="190"/>
      <c r="J295" s="38"/>
      <c r="K295" s="38"/>
      <c r="L295" s="42"/>
      <c r="M295" s="191"/>
      <c r="N295" s="192"/>
      <c r="O295" s="82"/>
      <c r="P295" s="82"/>
      <c r="Q295" s="82"/>
      <c r="R295" s="82"/>
      <c r="S295" s="82"/>
      <c r="T295" s="83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117</v>
      </c>
      <c r="AU295" s="15" t="s">
        <v>78</v>
      </c>
    </row>
    <row r="296" s="2" customFormat="1" ht="16.5" customHeight="1">
      <c r="A296" s="36"/>
      <c r="B296" s="37"/>
      <c r="C296" s="225" t="s">
        <v>462</v>
      </c>
      <c r="D296" s="225" t="s">
        <v>930</v>
      </c>
      <c r="E296" s="226" t="s">
        <v>1434</v>
      </c>
      <c r="F296" s="227" t="s">
        <v>1435</v>
      </c>
      <c r="G296" s="228" t="s">
        <v>114</v>
      </c>
      <c r="H296" s="229">
        <v>1</v>
      </c>
      <c r="I296" s="230"/>
      <c r="J296" s="231">
        <f>ROUND(I296*H296,2)</f>
        <v>0</v>
      </c>
      <c r="K296" s="227" t="s">
        <v>1026</v>
      </c>
      <c r="L296" s="42"/>
      <c r="M296" s="232" t="s">
        <v>19</v>
      </c>
      <c r="N296" s="233" t="s">
        <v>41</v>
      </c>
      <c r="O296" s="82"/>
      <c r="P296" s="184">
        <f>O296*H296</f>
        <v>0</v>
      </c>
      <c r="Q296" s="184">
        <v>0</v>
      </c>
      <c r="R296" s="184">
        <f>Q296*H296</f>
        <v>0</v>
      </c>
      <c r="S296" s="184">
        <v>0</v>
      </c>
      <c r="T296" s="185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1062</v>
      </c>
      <c r="AT296" s="186" t="s">
        <v>930</v>
      </c>
      <c r="AU296" s="186" t="s">
        <v>78</v>
      </c>
      <c r="AY296" s="15" t="s">
        <v>115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5" t="s">
        <v>78</v>
      </c>
      <c r="BK296" s="187">
        <f>ROUND(I296*H296,2)</f>
        <v>0</v>
      </c>
      <c r="BL296" s="15" t="s">
        <v>1062</v>
      </c>
      <c r="BM296" s="186" t="s">
        <v>1436</v>
      </c>
    </row>
    <row r="297" s="2" customFormat="1">
      <c r="A297" s="36"/>
      <c r="B297" s="37"/>
      <c r="C297" s="38"/>
      <c r="D297" s="188" t="s">
        <v>117</v>
      </c>
      <c r="E297" s="38"/>
      <c r="F297" s="189" t="s">
        <v>1435</v>
      </c>
      <c r="G297" s="38"/>
      <c r="H297" s="38"/>
      <c r="I297" s="190"/>
      <c r="J297" s="38"/>
      <c r="K297" s="38"/>
      <c r="L297" s="42"/>
      <c r="M297" s="191"/>
      <c r="N297" s="192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117</v>
      </c>
      <c r="AU297" s="15" t="s">
        <v>78</v>
      </c>
    </row>
    <row r="298" s="2" customFormat="1" ht="16.5" customHeight="1">
      <c r="A298" s="36"/>
      <c r="B298" s="37"/>
      <c r="C298" s="225" t="s">
        <v>466</v>
      </c>
      <c r="D298" s="225" t="s">
        <v>930</v>
      </c>
      <c r="E298" s="226" t="s">
        <v>1437</v>
      </c>
      <c r="F298" s="227" t="s">
        <v>1438</v>
      </c>
      <c r="G298" s="228" t="s">
        <v>114</v>
      </c>
      <c r="H298" s="229">
        <v>1</v>
      </c>
      <c r="I298" s="230"/>
      <c r="J298" s="231">
        <f>ROUND(I298*H298,2)</f>
        <v>0</v>
      </c>
      <c r="K298" s="227" t="s">
        <v>1026</v>
      </c>
      <c r="L298" s="42"/>
      <c r="M298" s="232" t="s">
        <v>19</v>
      </c>
      <c r="N298" s="233" t="s">
        <v>41</v>
      </c>
      <c r="O298" s="82"/>
      <c r="P298" s="184">
        <f>O298*H298</f>
        <v>0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6" t="s">
        <v>1062</v>
      </c>
      <c r="AT298" s="186" t="s">
        <v>930</v>
      </c>
      <c r="AU298" s="186" t="s">
        <v>78</v>
      </c>
      <c r="AY298" s="15" t="s">
        <v>115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5" t="s">
        <v>78</v>
      </c>
      <c r="BK298" s="187">
        <f>ROUND(I298*H298,2)</f>
        <v>0</v>
      </c>
      <c r="BL298" s="15" t="s">
        <v>1062</v>
      </c>
      <c r="BM298" s="186" t="s">
        <v>1439</v>
      </c>
    </row>
    <row r="299" s="2" customFormat="1">
      <c r="A299" s="36"/>
      <c r="B299" s="37"/>
      <c r="C299" s="38"/>
      <c r="D299" s="188" t="s">
        <v>117</v>
      </c>
      <c r="E299" s="38"/>
      <c r="F299" s="189" t="s">
        <v>1438</v>
      </c>
      <c r="G299" s="38"/>
      <c r="H299" s="38"/>
      <c r="I299" s="190"/>
      <c r="J299" s="38"/>
      <c r="K299" s="38"/>
      <c r="L299" s="42"/>
      <c r="M299" s="191"/>
      <c r="N299" s="192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117</v>
      </c>
      <c r="AU299" s="15" t="s">
        <v>78</v>
      </c>
    </row>
    <row r="300" s="2" customFormat="1" ht="16.5" customHeight="1">
      <c r="A300" s="36"/>
      <c r="B300" s="37"/>
      <c r="C300" s="225" t="s">
        <v>470</v>
      </c>
      <c r="D300" s="225" t="s">
        <v>930</v>
      </c>
      <c r="E300" s="226" t="s">
        <v>1440</v>
      </c>
      <c r="F300" s="227" t="s">
        <v>1441</v>
      </c>
      <c r="G300" s="228" t="s">
        <v>114</v>
      </c>
      <c r="H300" s="229">
        <v>1</v>
      </c>
      <c r="I300" s="230"/>
      <c r="J300" s="231">
        <f>ROUND(I300*H300,2)</f>
        <v>0</v>
      </c>
      <c r="K300" s="227" t="s">
        <v>1026</v>
      </c>
      <c r="L300" s="42"/>
      <c r="M300" s="232" t="s">
        <v>19</v>
      </c>
      <c r="N300" s="233" t="s">
        <v>41</v>
      </c>
      <c r="O300" s="82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1062</v>
      </c>
      <c r="AT300" s="186" t="s">
        <v>930</v>
      </c>
      <c r="AU300" s="186" t="s">
        <v>78</v>
      </c>
      <c r="AY300" s="15" t="s">
        <v>115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5" t="s">
        <v>78</v>
      </c>
      <c r="BK300" s="187">
        <f>ROUND(I300*H300,2)</f>
        <v>0</v>
      </c>
      <c r="BL300" s="15" t="s">
        <v>1062</v>
      </c>
      <c r="BM300" s="186" t="s">
        <v>1442</v>
      </c>
    </row>
    <row r="301" s="2" customFormat="1">
      <c r="A301" s="36"/>
      <c r="B301" s="37"/>
      <c r="C301" s="38"/>
      <c r="D301" s="188" t="s">
        <v>117</v>
      </c>
      <c r="E301" s="38"/>
      <c r="F301" s="189" t="s">
        <v>1441</v>
      </c>
      <c r="G301" s="38"/>
      <c r="H301" s="38"/>
      <c r="I301" s="190"/>
      <c r="J301" s="38"/>
      <c r="K301" s="38"/>
      <c r="L301" s="42"/>
      <c r="M301" s="191"/>
      <c r="N301" s="192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117</v>
      </c>
      <c r="AU301" s="15" t="s">
        <v>78</v>
      </c>
    </row>
    <row r="302" s="2" customFormat="1" ht="16.5" customHeight="1">
      <c r="A302" s="36"/>
      <c r="B302" s="37"/>
      <c r="C302" s="225" t="s">
        <v>474</v>
      </c>
      <c r="D302" s="225" t="s">
        <v>930</v>
      </c>
      <c r="E302" s="226" t="s">
        <v>1443</v>
      </c>
      <c r="F302" s="227" t="s">
        <v>1444</v>
      </c>
      <c r="G302" s="228" t="s">
        <v>114</v>
      </c>
      <c r="H302" s="229">
        <v>1</v>
      </c>
      <c r="I302" s="230"/>
      <c r="J302" s="231">
        <f>ROUND(I302*H302,2)</f>
        <v>0</v>
      </c>
      <c r="K302" s="227" t="s">
        <v>1026</v>
      </c>
      <c r="L302" s="42"/>
      <c r="M302" s="232" t="s">
        <v>19</v>
      </c>
      <c r="N302" s="233" t="s">
        <v>41</v>
      </c>
      <c r="O302" s="82"/>
      <c r="P302" s="184">
        <f>O302*H302</f>
        <v>0</v>
      </c>
      <c r="Q302" s="184">
        <v>0</v>
      </c>
      <c r="R302" s="184">
        <f>Q302*H302</f>
        <v>0</v>
      </c>
      <c r="S302" s="184">
        <v>0</v>
      </c>
      <c r="T302" s="185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6" t="s">
        <v>1062</v>
      </c>
      <c r="AT302" s="186" t="s">
        <v>930</v>
      </c>
      <c r="AU302" s="186" t="s">
        <v>78</v>
      </c>
      <c r="AY302" s="15" t="s">
        <v>115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15" t="s">
        <v>78</v>
      </c>
      <c r="BK302" s="187">
        <f>ROUND(I302*H302,2)</f>
        <v>0</v>
      </c>
      <c r="BL302" s="15" t="s">
        <v>1062</v>
      </c>
      <c r="BM302" s="186" t="s">
        <v>1445</v>
      </c>
    </row>
    <row r="303" s="2" customFormat="1">
      <c r="A303" s="36"/>
      <c r="B303" s="37"/>
      <c r="C303" s="38"/>
      <c r="D303" s="188" t="s">
        <v>117</v>
      </c>
      <c r="E303" s="38"/>
      <c r="F303" s="189" t="s">
        <v>1446</v>
      </c>
      <c r="G303" s="38"/>
      <c r="H303" s="38"/>
      <c r="I303" s="190"/>
      <c r="J303" s="38"/>
      <c r="K303" s="38"/>
      <c r="L303" s="42"/>
      <c r="M303" s="191"/>
      <c r="N303" s="192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117</v>
      </c>
      <c r="AU303" s="15" t="s">
        <v>78</v>
      </c>
    </row>
    <row r="304" s="2" customFormat="1" ht="16.5" customHeight="1">
      <c r="A304" s="36"/>
      <c r="B304" s="37"/>
      <c r="C304" s="225" t="s">
        <v>478</v>
      </c>
      <c r="D304" s="225" t="s">
        <v>930</v>
      </c>
      <c r="E304" s="226" t="s">
        <v>1447</v>
      </c>
      <c r="F304" s="227" t="s">
        <v>1448</v>
      </c>
      <c r="G304" s="228" t="s">
        <v>114</v>
      </c>
      <c r="H304" s="229">
        <v>1</v>
      </c>
      <c r="I304" s="230"/>
      <c r="J304" s="231">
        <f>ROUND(I304*H304,2)</f>
        <v>0</v>
      </c>
      <c r="K304" s="227" t="s">
        <v>1026</v>
      </c>
      <c r="L304" s="42"/>
      <c r="M304" s="232" t="s">
        <v>19</v>
      </c>
      <c r="N304" s="233" t="s">
        <v>41</v>
      </c>
      <c r="O304" s="82"/>
      <c r="P304" s="184">
        <f>O304*H304</f>
        <v>0</v>
      </c>
      <c r="Q304" s="184">
        <v>0</v>
      </c>
      <c r="R304" s="184">
        <f>Q304*H304</f>
        <v>0</v>
      </c>
      <c r="S304" s="184">
        <v>0</v>
      </c>
      <c r="T304" s="185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6" t="s">
        <v>1062</v>
      </c>
      <c r="AT304" s="186" t="s">
        <v>930</v>
      </c>
      <c r="AU304" s="186" t="s">
        <v>78</v>
      </c>
      <c r="AY304" s="15" t="s">
        <v>115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5" t="s">
        <v>78</v>
      </c>
      <c r="BK304" s="187">
        <f>ROUND(I304*H304,2)</f>
        <v>0</v>
      </c>
      <c r="BL304" s="15" t="s">
        <v>1062</v>
      </c>
      <c r="BM304" s="186" t="s">
        <v>1449</v>
      </c>
    </row>
    <row r="305" s="2" customFormat="1">
      <c r="A305" s="36"/>
      <c r="B305" s="37"/>
      <c r="C305" s="38"/>
      <c r="D305" s="188" t="s">
        <v>117</v>
      </c>
      <c r="E305" s="38"/>
      <c r="F305" s="189" t="s">
        <v>1450</v>
      </c>
      <c r="G305" s="38"/>
      <c r="H305" s="38"/>
      <c r="I305" s="190"/>
      <c r="J305" s="38"/>
      <c r="K305" s="38"/>
      <c r="L305" s="42"/>
      <c r="M305" s="191"/>
      <c r="N305" s="192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117</v>
      </c>
      <c r="AU305" s="15" t="s">
        <v>78</v>
      </c>
    </row>
    <row r="306" s="2" customFormat="1" ht="16.5" customHeight="1">
      <c r="A306" s="36"/>
      <c r="B306" s="37"/>
      <c r="C306" s="225" t="s">
        <v>482</v>
      </c>
      <c r="D306" s="225" t="s">
        <v>930</v>
      </c>
      <c r="E306" s="226" t="s">
        <v>1451</v>
      </c>
      <c r="F306" s="227" t="s">
        <v>1452</v>
      </c>
      <c r="G306" s="228" t="s">
        <v>114</v>
      </c>
      <c r="H306" s="229">
        <v>1</v>
      </c>
      <c r="I306" s="230"/>
      <c r="J306" s="231">
        <f>ROUND(I306*H306,2)</f>
        <v>0</v>
      </c>
      <c r="K306" s="227" t="s">
        <v>1026</v>
      </c>
      <c r="L306" s="42"/>
      <c r="M306" s="232" t="s">
        <v>19</v>
      </c>
      <c r="N306" s="233" t="s">
        <v>41</v>
      </c>
      <c r="O306" s="82"/>
      <c r="P306" s="184">
        <f>O306*H306</f>
        <v>0</v>
      </c>
      <c r="Q306" s="184">
        <v>0</v>
      </c>
      <c r="R306" s="184">
        <f>Q306*H306</f>
        <v>0</v>
      </c>
      <c r="S306" s="184">
        <v>0</v>
      </c>
      <c r="T306" s="18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1062</v>
      </c>
      <c r="AT306" s="186" t="s">
        <v>930</v>
      </c>
      <c r="AU306" s="186" t="s">
        <v>78</v>
      </c>
      <c r="AY306" s="15" t="s">
        <v>115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5" t="s">
        <v>78</v>
      </c>
      <c r="BK306" s="187">
        <f>ROUND(I306*H306,2)</f>
        <v>0</v>
      </c>
      <c r="BL306" s="15" t="s">
        <v>1062</v>
      </c>
      <c r="BM306" s="186" t="s">
        <v>1453</v>
      </c>
    </row>
    <row r="307" s="2" customFormat="1">
      <c r="A307" s="36"/>
      <c r="B307" s="37"/>
      <c r="C307" s="38"/>
      <c r="D307" s="188" t="s">
        <v>117</v>
      </c>
      <c r="E307" s="38"/>
      <c r="F307" s="189" t="s">
        <v>1454</v>
      </c>
      <c r="G307" s="38"/>
      <c r="H307" s="38"/>
      <c r="I307" s="190"/>
      <c r="J307" s="38"/>
      <c r="K307" s="38"/>
      <c r="L307" s="42"/>
      <c r="M307" s="191"/>
      <c r="N307" s="192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117</v>
      </c>
      <c r="AU307" s="15" t="s">
        <v>78</v>
      </c>
    </row>
    <row r="308" s="2" customFormat="1" ht="16.5" customHeight="1">
      <c r="A308" s="36"/>
      <c r="B308" s="37"/>
      <c r="C308" s="225" t="s">
        <v>486</v>
      </c>
      <c r="D308" s="225" t="s">
        <v>930</v>
      </c>
      <c r="E308" s="226" t="s">
        <v>1455</v>
      </c>
      <c r="F308" s="227" t="s">
        <v>1456</v>
      </c>
      <c r="G308" s="228" t="s">
        <v>114</v>
      </c>
      <c r="H308" s="229">
        <v>1</v>
      </c>
      <c r="I308" s="230"/>
      <c r="J308" s="231">
        <f>ROUND(I308*H308,2)</f>
        <v>0</v>
      </c>
      <c r="K308" s="227" t="s">
        <v>1026</v>
      </c>
      <c r="L308" s="42"/>
      <c r="M308" s="232" t="s">
        <v>19</v>
      </c>
      <c r="N308" s="233" t="s">
        <v>41</v>
      </c>
      <c r="O308" s="82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1062</v>
      </c>
      <c r="AT308" s="186" t="s">
        <v>930</v>
      </c>
      <c r="AU308" s="186" t="s">
        <v>78</v>
      </c>
      <c r="AY308" s="15" t="s">
        <v>115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5" t="s">
        <v>78</v>
      </c>
      <c r="BK308" s="187">
        <f>ROUND(I308*H308,2)</f>
        <v>0</v>
      </c>
      <c r="BL308" s="15" t="s">
        <v>1062</v>
      </c>
      <c r="BM308" s="186" t="s">
        <v>1457</v>
      </c>
    </row>
    <row r="309" s="2" customFormat="1">
      <c r="A309" s="36"/>
      <c r="B309" s="37"/>
      <c r="C309" s="38"/>
      <c r="D309" s="188" t="s">
        <v>117</v>
      </c>
      <c r="E309" s="38"/>
      <c r="F309" s="189" t="s">
        <v>1458</v>
      </c>
      <c r="G309" s="38"/>
      <c r="H309" s="38"/>
      <c r="I309" s="190"/>
      <c r="J309" s="38"/>
      <c r="K309" s="38"/>
      <c r="L309" s="42"/>
      <c r="M309" s="191"/>
      <c r="N309" s="192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117</v>
      </c>
      <c r="AU309" s="15" t="s">
        <v>78</v>
      </c>
    </row>
    <row r="310" s="2" customFormat="1" ht="16.5" customHeight="1">
      <c r="A310" s="36"/>
      <c r="B310" s="37"/>
      <c r="C310" s="225" t="s">
        <v>490</v>
      </c>
      <c r="D310" s="225" t="s">
        <v>930</v>
      </c>
      <c r="E310" s="226" t="s">
        <v>1459</v>
      </c>
      <c r="F310" s="227" t="s">
        <v>1460</v>
      </c>
      <c r="G310" s="228" t="s">
        <v>114</v>
      </c>
      <c r="H310" s="229">
        <v>1</v>
      </c>
      <c r="I310" s="230"/>
      <c r="J310" s="231">
        <f>ROUND(I310*H310,2)</f>
        <v>0</v>
      </c>
      <c r="K310" s="227" t="s">
        <v>1026</v>
      </c>
      <c r="L310" s="42"/>
      <c r="M310" s="232" t="s">
        <v>19</v>
      </c>
      <c r="N310" s="233" t="s">
        <v>41</v>
      </c>
      <c r="O310" s="82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1062</v>
      </c>
      <c r="AT310" s="186" t="s">
        <v>930</v>
      </c>
      <c r="AU310" s="186" t="s">
        <v>78</v>
      </c>
      <c r="AY310" s="15" t="s">
        <v>115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5" t="s">
        <v>78</v>
      </c>
      <c r="BK310" s="187">
        <f>ROUND(I310*H310,2)</f>
        <v>0</v>
      </c>
      <c r="BL310" s="15" t="s">
        <v>1062</v>
      </c>
      <c r="BM310" s="186" t="s">
        <v>1461</v>
      </c>
    </row>
    <row r="311" s="2" customFormat="1">
      <c r="A311" s="36"/>
      <c r="B311" s="37"/>
      <c r="C311" s="38"/>
      <c r="D311" s="188" t="s">
        <v>117</v>
      </c>
      <c r="E311" s="38"/>
      <c r="F311" s="189" t="s">
        <v>1462</v>
      </c>
      <c r="G311" s="38"/>
      <c r="H311" s="38"/>
      <c r="I311" s="190"/>
      <c r="J311" s="38"/>
      <c r="K311" s="38"/>
      <c r="L311" s="42"/>
      <c r="M311" s="191"/>
      <c r="N311" s="192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117</v>
      </c>
      <c r="AU311" s="15" t="s">
        <v>78</v>
      </c>
    </row>
    <row r="312" s="2" customFormat="1" ht="16.5" customHeight="1">
      <c r="A312" s="36"/>
      <c r="B312" s="37"/>
      <c r="C312" s="225" t="s">
        <v>494</v>
      </c>
      <c r="D312" s="225" t="s">
        <v>930</v>
      </c>
      <c r="E312" s="226" t="s">
        <v>1463</v>
      </c>
      <c r="F312" s="227" t="s">
        <v>1464</v>
      </c>
      <c r="G312" s="228" t="s">
        <v>114</v>
      </c>
      <c r="H312" s="229">
        <v>1</v>
      </c>
      <c r="I312" s="230"/>
      <c r="J312" s="231">
        <f>ROUND(I312*H312,2)</f>
        <v>0</v>
      </c>
      <c r="K312" s="227" t="s">
        <v>1026</v>
      </c>
      <c r="L312" s="42"/>
      <c r="M312" s="232" t="s">
        <v>19</v>
      </c>
      <c r="N312" s="233" t="s">
        <v>41</v>
      </c>
      <c r="O312" s="82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1062</v>
      </c>
      <c r="AT312" s="186" t="s">
        <v>930</v>
      </c>
      <c r="AU312" s="186" t="s">
        <v>78</v>
      </c>
      <c r="AY312" s="15" t="s">
        <v>115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5" t="s">
        <v>78</v>
      </c>
      <c r="BK312" s="187">
        <f>ROUND(I312*H312,2)</f>
        <v>0</v>
      </c>
      <c r="BL312" s="15" t="s">
        <v>1062</v>
      </c>
      <c r="BM312" s="186" t="s">
        <v>1465</v>
      </c>
    </row>
    <row r="313" s="2" customFormat="1">
      <c r="A313" s="36"/>
      <c r="B313" s="37"/>
      <c r="C313" s="38"/>
      <c r="D313" s="188" t="s">
        <v>117</v>
      </c>
      <c r="E313" s="38"/>
      <c r="F313" s="189" t="s">
        <v>1466</v>
      </c>
      <c r="G313" s="38"/>
      <c r="H313" s="38"/>
      <c r="I313" s="190"/>
      <c r="J313" s="38"/>
      <c r="K313" s="38"/>
      <c r="L313" s="42"/>
      <c r="M313" s="191"/>
      <c r="N313" s="192"/>
      <c r="O313" s="82"/>
      <c r="P313" s="82"/>
      <c r="Q313" s="82"/>
      <c r="R313" s="82"/>
      <c r="S313" s="82"/>
      <c r="T313" s="83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117</v>
      </c>
      <c r="AU313" s="15" t="s">
        <v>78</v>
      </c>
    </row>
    <row r="314" s="2" customFormat="1" ht="16.5" customHeight="1">
      <c r="A314" s="36"/>
      <c r="B314" s="37"/>
      <c r="C314" s="225" t="s">
        <v>498</v>
      </c>
      <c r="D314" s="225" t="s">
        <v>930</v>
      </c>
      <c r="E314" s="226" t="s">
        <v>1467</v>
      </c>
      <c r="F314" s="227" t="s">
        <v>1468</v>
      </c>
      <c r="G314" s="228" t="s">
        <v>114</v>
      </c>
      <c r="H314" s="229">
        <v>1</v>
      </c>
      <c r="I314" s="230"/>
      <c r="J314" s="231">
        <f>ROUND(I314*H314,2)</f>
        <v>0</v>
      </c>
      <c r="K314" s="227" t="s">
        <v>1026</v>
      </c>
      <c r="L314" s="42"/>
      <c r="M314" s="232" t="s">
        <v>19</v>
      </c>
      <c r="N314" s="233" t="s">
        <v>41</v>
      </c>
      <c r="O314" s="82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1062</v>
      </c>
      <c r="AT314" s="186" t="s">
        <v>930</v>
      </c>
      <c r="AU314" s="186" t="s">
        <v>78</v>
      </c>
      <c r="AY314" s="15" t="s">
        <v>115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5" t="s">
        <v>78</v>
      </c>
      <c r="BK314" s="187">
        <f>ROUND(I314*H314,2)</f>
        <v>0</v>
      </c>
      <c r="BL314" s="15" t="s">
        <v>1062</v>
      </c>
      <c r="BM314" s="186" t="s">
        <v>1469</v>
      </c>
    </row>
    <row r="315" s="2" customFormat="1">
      <c r="A315" s="36"/>
      <c r="B315" s="37"/>
      <c r="C315" s="38"/>
      <c r="D315" s="188" t="s">
        <v>117</v>
      </c>
      <c r="E315" s="38"/>
      <c r="F315" s="189" t="s">
        <v>1470</v>
      </c>
      <c r="G315" s="38"/>
      <c r="H315" s="38"/>
      <c r="I315" s="190"/>
      <c r="J315" s="38"/>
      <c r="K315" s="38"/>
      <c r="L315" s="42"/>
      <c r="M315" s="191"/>
      <c r="N315" s="192"/>
      <c r="O315" s="82"/>
      <c r="P315" s="82"/>
      <c r="Q315" s="82"/>
      <c r="R315" s="82"/>
      <c r="S315" s="82"/>
      <c r="T315" s="83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117</v>
      </c>
      <c r="AU315" s="15" t="s">
        <v>78</v>
      </c>
    </row>
    <row r="316" s="2" customFormat="1" ht="16.5" customHeight="1">
      <c r="A316" s="36"/>
      <c r="B316" s="37"/>
      <c r="C316" s="225" t="s">
        <v>502</v>
      </c>
      <c r="D316" s="225" t="s">
        <v>930</v>
      </c>
      <c r="E316" s="226" t="s">
        <v>1471</v>
      </c>
      <c r="F316" s="227" t="s">
        <v>1472</v>
      </c>
      <c r="G316" s="228" t="s">
        <v>114</v>
      </c>
      <c r="H316" s="229">
        <v>1</v>
      </c>
      <c r="I316" s="230"/>
      <c r="J316" s="231">
        <f>ROUND(I316*H316,2)</f>
        <v>0</v>
      </c>
      <c r="K316" s="227" t="s">
        <v>1026</v>
      </c>
      <c r="L316" s="42"/>
      <c r="M316" s="232" t="s">
        <v>19</v>
      </c>
      <c r="N316" s="233" t="s">
        <v>41</v>
      </c>
      <c r="O316" s="82"/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6" t="s">
        <v>1062</v>
      </c>
      <c r="AT316" s="186" t="s">
        <v>930</v>
      </c>
      <c r="AU316" s="186" t="s">
        <v>78</v>
      </c>
      <c r="AY316" s="15" t="s">
        <v>115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5" t="s">
        <v>78</v>
      </c>
      <c r="BK316" s="187">
        <f>ROUND(I316*H316,2)</f>
        <v>0</v>
      </c>
      <c r="BL316" s="15" t="s">
        <v>1062</v>
      </c>
      <c r="BM316" s="186" t="s">
        <v>1473</v>
      </c>
    </row>
    <row r="317" s="2" customFormat="1">
      <c r="A317" s="36"/>
      <c r="B317" s="37"/>
      <c r="C317" s="38"/>
      <c r="D317" s="188" t="s">
        <v>117</v>
      </c>
      <c r="E317" s="38"/>
      <c r="F317" s="189" t="s">
        <v>1474</v>
      </c>
      <c r="G317" s="38"/>
      <c r="H317" s="38"/>
      <c r="I317" s="190"/>
      <c r="J317" s="38"/>
      <c r="K317" s="38"/>
      <c r="L317" s="42"/>
      <c r="M317" s="191"/>
      <c r="N317" s="192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117</v>
      </c>
      <c r="AU317" s="15" t="s">
        <v>78</v>
      </c>
    </row>
    <row r="318" s="2" customFormat="1" ht="16.5" customHeight="1">
      <c r="A318" s="36"/>
      <c r="B318" s="37"/>
      <c r="C318" s="225" t="s">
        <v>506</v>
      </c>
      <c r="D318" s="225" t="s">
        <v>930</v>
      </c>
      <c r="E318" s="226" t="s">
        <v>1475</v>
      </c>
      <c r="F318" s="227" t="s">
        <v>1476</v>
      </c>
      <c r="G318" s="228" t="s">
        <v>114</v>
      </c>
      <c r="H318" s="229">
        <v>1</v>
      </c>
      <c r="I318" s="230"/>
      <c r="J318" s="231">
        <f>ROUND(I318*H318,2)</f>
        <v>0</v>
      </c>
      <c r="K318" s="227" t="s">
        <v>1026</v>
      </c>
      <c r="L318" s="42"/>
      <c r="M318" s="232" t="s">
        <v>19</v>
      </c>
      <c r="N318" s="233" t="s">
        <v>41</v>
      </c>
      <c r="O318" s="82"/>
      <c r="P318" s="184">
        <f>O318*H318</f>
        <v>0</v>
      </c>
      <c r="Q318" s="184">
        <v>0</v>
      </c>
      <c r="R318" s="184">
        <f>Q318*H318</f>
        <v>0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1062</v>
      </c>
      <c r="AT318" s="186" t="s">
        <v>930</v>
      </c>
      <c r="AU318" s="186" t="s">
        <v>78</v>
      </c>
      <c r="AY318" s="15" t="s">
        <v>115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5" t="s">
        <v>78</v>
      </c>
      <c r="BK318" s="187">
        <f>ROUND(I318*H318,2)</f>
        <v>0</v>
      </c>
      <c r="BL318" s="15" t="s">
        <v>1062</v>
      </c>
      <c r="BM318" s="186" t="s">
        <v>1477</v>
      </c>
    </row>
    <row r="319" s="2" customFormat="1">
      <c r="A319" s="36"/>
      <c r="B319" s="37"/>
      <c r="C319" s="38"/>
      <c r="D319" s="188" t="s">
        <v>117</v>
      </c>
      <c r="E319" s="38"/>
      <c r="F319" s="189" t="s">
        <v>1478</v>
      </c>
      <c r="G319" s="38"/>
      <c r="H319" s="38"/>
      <c r="I319" s="190"/>
      <c r="J319" s="38"/>
      <c r="K319" s="38"/>
      <c r="L319" s="42"/>
      <c r="M319" s="191"/>
      <c r="N319" s="192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117</v>
      </c>
      <c r="AU319" s="15" t="s">
        <v>78</v>
      </c>
    </row>
    <row r="320" s="2" customFormat="1" ht="16.5" customHeight="1">
      <c r="A320" s="36"/>
      <c r="B320" s="37"/>
      <c r="C320" s="225" t="s">
        <v>510</v>
      </c>
      <c r="D320" s="225" t="s">
        <v>930</v>
      </c>
      <c r="E320" s="226" t="s">
        <v>1479</v>
      </c>
      <c r="F320" s="227" t="s">
        <v>1480</v>
      </c>
      <c r="G320" s="228" t="s">
        <v>114</v>
      </c>
      <c r="H320" s="229">
        <v>1</v>
      </c>
      <c r="I320" s="230"/>
      <c r="J320" s="231">
        <f>ROUND(I320*H320,2)</f>
        <v>0</v>
      </c>
      <c r="K320" s="227" t="s">
        <v>1026</v>
      </c>
      <c r="L320" s="42"/>
      <c r="M320" s="232" t="s">
        <v>19</v>
      </c>
      <c r="N320" s="233" t="s">
        <v>41</v>
      </c>
      <c r="O320" s="82"/>
      <c r="P320" s="184">
        <f>O320*H320</f>
        <v>0</v>
      </c>
      <c r="Q320" s="184">
        <v>0</v>
      </c>
      <c r="R320" s="184">
        <f>Q320*H320</f>
        <v>0</v>
      </c>
      <c r="S320" s="184">
        <v>0</v>
      </c>
      <c r="T320" s="185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1062</v>
      </c>
      <c r="AT320" s="186" t="s">
        <v>930</v>
      </c>
      <c r="AU320" s="186" t="s">
        <v>78</v>
      </c>
      <c r="AY320" s="15" t="s">
        <v>115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5" t="s">
        <v>78</v>
      </c>
      <c r="BK320" s="187">
        <f>ROUND(I320*H320,2)</f>
        <v>0</v>
      </c>
      <c r="BL320" s="15" t="s">
        <v>1062</v>
      </c>
      <c r="BM320" s="186" t="s">
        <v>1481</v>
      </c>
    </row>
    <row r="321" s="2" customFormat="1">
      <c r="A321" s="36"/>
      <c r="B321" s="37"/>
      <c r="C321" s="38"/>
      <c r="D321" s="188" t="s">
        <v>117</v>
      </c>
      <c r="E321" s="38"/>
      <c r="F321" s="189" t="s">
        <v>1482</v>
      </c>
      <c r="G321" s="38"/>
      <c r="H321" s="38"/>
      <c r="I321" s="190"/>
      <c r="J321" s="38"/>
      <c r="K321" s="38"/>
      <c r="L321" s="42"/>
      <c r="M321" s="191"/>
      <c r="N321" s="192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117</v>
      </c>
      <c r="AU321" s="15" t="s">
        <v>78</v>
      </c>
    </row>
    <row r="322" s="2" customFormat="1" ht="16.5" customHeight="1">
      <c r="A322" s="36"/>
      <c r="B322" s="37"/>
      <c r="C322" s="225" t="s">
        <v>514</v>
      </c>
      <c r="D322" s="225" t="s">
        <v>930</v>
      </c>
      <c r="E322" s="226" t="s">
        <v>1483</v>
      </c>
      <c r="F322" s="227" t="s">
        <v>1484</v>
      </c>
      <c r="G322" s="228" t="s">
        <v>114</v>
      </c>
      <c r="H322" s="229">
        <v>1</v>
      </c>
      <c r="I322" s="230"/>
      <c r="J322" s="231">
        <f>ROUND(I322*H322,2)</f>
        <v>0</v>
      </c>
      <c r="K322" s="227" t="s">
        <v>1026</v>
      </c>
      <c r="L322" s="42"/>
      <c r="M322" s="232" t="s">
        <v>19</v>
      </c>
      <c r="N322" s="233" t="s">
        <v>41</v>
      </c>
      <c r="O322" s="82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1062</v>
      </c>
      <c r="AT322" s="186" t="s">
        <v>930</v>
      </c>
      <c r="AU322" s="186" t="s">
        <v>78</v>
      </c>
      <c r="AY322" s="15" t="s">
        <v>115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5" t="s">
        <v>78</v>
      </c>
      <c r="BK322" s="187">
        <f>ROUND(I322*H322,2)</f>
        <v>0</v>
      </c>
      <c r="BL322" s="15" t="s">
        <v>1062</v>
      </c>
      <c r="BM322" s="186" t="s">
        <v>1485</v>
      </c>
    </row>
    <row r="323" s="2" customFormat="1">
      <c r="A323" s="36"/>
      <c r="B323" s="37"/>
      <c r="C323" s="38"/>
      <c r="D323" s="188" t="s">
        <v>117</v>
      </c>
      <c r="E323" s="38"/>
      <c r="F323" s="189" t="s">
        <v>1486</v>
      </c>
      <c r="G323" s="38"/>
      <c r="H323" s="38"/>
      <c r="I323" s="190"/>
      <c r="J323" s="38"/>
      <c r="K323" s="38"/>
      <c r="L323" s="42"/>
      <c r="M323" s="191"/>
      <c r="N323" s="192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117</v>
      </c>
      <c r="AU323" s="15" t="s">
        <v>78</v>
      </c>
    </row>
    <row r="324" s="2" customFormat="1" ht="16.5" customHeight="1">
      <c r="A324" s="36"/>
      <c r="B324" s="37"/>
      <c r="C324" s="225" t="s">
        <v>518</v>
      </c>
      <c r="D324" s="225" t="s">
        <v>930</v>
      </c>
      <c r="E324" s="226" t="s">
        <v>1487</v>
      </c>
      <c r="F324" s="227" t="s">
        <v>1488</v>
      </c>
      <c r="G324" s="228" t="s">
        <v>114</v>
      </c>
      <c r="H324" s="229">
        <v>1</v>
      </c>
      <c r="I324" s="230"/>
      <c r="J324" s="231">
        <f>ROUND(I324*H324,2)</f>
        <v>0</v>
      </c>
      <c r="K324" s="227" t="s">
        <v>1026</v>
      </c>
      <c r="L324" s="42"/>
      <c r="M324" s="232" t="s">
        <v>19</v>
      </c>
      <c r="N324" s="233" t="s">
        <v>41</v>
      </c>
      <c r="O324" s="82"/>
      <c r="P324" s="184">
        <f>O324*H324</f>
        <v>0</v>
      </c>
      <c r="Q324" s="184">
        <v>0</v>
      </c>
      <c r="R324" s="184">
        <f>Q324*H324</f>
        <v>0</v>
      </c>
      <c r="S324" s="184">
        <v>0</v>
      </c>
      <c r="T324" s="185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6" t="s">
        <v>1062</v>
      </c>
      <c r="AT324" s="186" t="s">
        <v>930</v>
      </c>
      <c r="AU324" s="186" t="s">
        <v>78</v>
      </c>
      <c r="AY324" s="15" t="s">
        <v>115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5" t="s">
        <v>78</v>
      </c>
      <c r="BK324" s="187">
        <f>ROUND(I324*H324,2)</f>
        <v>0</v>
      </c>
      <c r="BL324" s="15" t="s">
        <v>1062</v>
      </c>
      <c r="BM324" s="186" t="s">
        <v>1489</v>
      </c>
    </row>
    <row r="325" s="2" customFormat="1">
      <c r="A325" s="36"/>
      <c r="B325" s="37"/>
      <c r="C325" s="38"/>
      <c r="D325" s="188" t="s">
        <v>117</v>
      </c>
      <c r="E325" s="38"/>
      <c r="F325" s="189" t="s">
        <v>1488</v>
      </c>
      <c r="G325" s="38"/>
      <c r="H325" s="38"/>
      <c r="I325" s="190"/>
      <c r="J325" s="38"/>
      <c r="K325" s="38"/>
      <c r="L325" s="42"/>
      <c r="M325" s="191"/>
      <c r="N325" s="192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117</v>
      </c>
      <c r="AU325" s="15" t="s">
        <v>78</v>
      </c>
    </row>
    <row r="326" s="2" customFormat="1" ht="16.5" customHeight="1">
      <c r="A326" s="36"/>
      <c r="B326" s="37"/>
      <c r="C326" s="225" t="s">
        <v>522</v>
      </c>
      <c r="D326" s="225" t="s">
        <v>930</v>
      </c>
      <c r="E326" s="226" t="s">
        <v>1490</v>
      </c>
      <c r="F326" s="227" t="s">
        <v>1491</v>
      </c>
      <c r="G326" s="228" t="s">
        <v>114</v>
      </c>
      <c r="H326" s="229">
        <v>1</v>
      </c>
      <c r="I326" s="230"/>
      <c r="J326" s="231">
        <f>ROUND(I326*H326,2)</f>
        <v>0</v>
      </c>
      <c r="K326" s="227" t="s">
        <v>1026</v>
      </c>
      <c r="L326" s="42"/>
      <c r="M326" s="232" t="s">
        <v>19</v>
      </c>
      <c r="N326" s="233" t="s">
        <v>41</v>
      </c>
      <c r="O326" s="82"/>
      <c r="P326" s="184">
        <f>O326*H326</f>
        <v>0</v>
      </c>
      <c r="Q326" s="184">
        <v>0</v>
      </c>
      <c r="R326" s="184">
        <f>Q326*H326</f>
        <v>0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1062</v>
      </c>
      <c r="AT326" s="186" t="s">
        <v>930</v>
      </c>
      <c r="AU326" s="186" t="s">
        <v>78</v>
      </c>
      <c r="AY326" s="15" t="s">
        <v>115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5" t="s">
        <v>78</v>
      </c>
      <c r="BK326" s="187">
        <f>ROUND(I326*H326,2)</f>
        <v>0</v>
      </c>
      <c r="BL326" s="15" t="s">
        <v>1062</v>
      </c>
      <c r="BM326" s="186" t="s">
        <v>1492</v>
      </c>
    </row>
    <row r="327" s="2" customFormat="1">
      <c r="A327" s="36"/>
      <c r="B327" s="37"/>
      <c r="C327" s="38"/>
      <c r="D327" s="188" t="s">
        <v>117</v>
      </c>
      <c r="E327" s="38"/>
      <c r="F327" s="189" t="s">
        <v>1491</v>
      </c>
      <c r="G327" s="38"/>
      <c r="H327" s="38"/>
      <c r="I327" s="190"/>
      <c r="J327" s="38"/>
      <c r="K327" s="38"/>
      <c r="L327" s="42"/>
      <c r="M327" s="191"/>
      <c r="N327" s="192"/>
      <c r="O327" s="82"/>
      <c r="P327" s="82"/>
      <c r="Q327" s="82"/>
      <c r="R327" s="82"/>
      <c r="S327" s="82"/>
      <c r="T327" s="83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117</v>
      </c>
      <c r="AU327" s="15" t="s">
        <v>78</v>
      </c>
    </row>
    <row r="328" s="2" customFormat="1" ht="16.5" customHeight="1">
      <c r="A328" s="36"/>
      <c r="B328" s="37"/>
      <c r="C328" s="225" t="s">
        <v>526</v>
      </c>
      <c r="D328" s="225" t="s">
        <v>930</v>
      </c>
      <c r="E328" s="226" t="s">
        <v>1493</v>
      </c>
      <c r="F328" s="227" t="s">
        <v>1494</v>
      </c>
      <c r="G328" s="228" t="s">
        <v>114</v>
      </c>
      <c r="H328" s="229">
        <v>1</v>
      </c>
      <c r="I328" s="230"/>
      <c r="J328" s="231">
        <f>ROUND(I328*H328,2)</f>
        <v>0</v>
      </c>
      <c r="K328" s="227" t="s">
        <v>1026</v>
      </c>
      <c r="L328" s="42"/>
      <c r="M328" s="232" t="s">
        <v>19</v>
      </c>
      <c r="N328" s="233" t="s">
        <v>41</v>
      </c>
      <c r="O328" s="8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1062</v>
      </c>
      <c r="AT328" s="186" t="s">
        <v>930</v>
      </c>
      <c r="AU328" s="186" t="s">
        <v>78</v>
      </c>
      <c r="AY328" s="15" t="s">
        <v>115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5" t="s">
        <v>78</v>
      </c>
      <c r="BK328" s="187">
        <f>ROUND(I328*H328,2)</f>
        <v>0</v>
      </c>
      <c r="BL328" s="15" t="s">
        <v>1062</v>
      </c>
      <c r="BM328" s="186" t="s">
        <v>1495</v>
      </c>
    </row>
    <row r="329" s="2" customFormat="1">
      <c r="A329" s="36"/>
      <c r="B329" s="37"/>
      <c r="C329" s="38"/>
      <c r="D329" s="188" t="s">
        <v>117</v>
      </c>
      <c r="E329" s="38"/>
      <c r="F329" s="189" t="s">
        <v>1494</v>
      </c>
      <c r="G329" s="38"/>
      <c r="H329" s="38"/>
      <c r="I329" s="190"/>
      <c r="J329" s="38"/>
      <c r="K329" s="38"/>
      <c r="L329" s="42"/>
      <c r="M329" s="191"/>
      <c r="N329" s="192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117</v>
      </c>
      <c r="AU329" s="15" t="s">
        <v>78</v>
      </c>
    </row>
    <row r="330" s="2" customFormat="1" ht="16.5" customHeight="1">
      <c r="A330" s="36"/>
      <c r="B330" s="37"/>
      <c r="C330" s="225" t="s">
        <v>530</v>
      </c>
      <c r="D330" s="225" t="s">
        <v>930</v>
      </c>
      <c r="E330" s="226" t="s">
        <v>1496</v>
      </c>
      <c r="F330" s="227" t="s">
        <v>1497</v>
      </c>
      <c r="G330" s="228" t="s">
        <v>114</v>
      </c>
      <c r="H330" s="229">
        <v>1</v>
      </c>
      <c r="I330" s="230"/>
      <c r="J330" s="231">
        <f>ROUND(I330*H330,2)</f>
        <v>0</v>
      </c>
      <c r="K330" s="227" t="s">
        <v>1026</v>
      </c>
      <c r="L330" s="42"/>
      <c r="M330" s="232" t="s">
        <v>19</v>
      </c>
      <c r="N330" s="233" t="s">
        <v>41</v>
      </c>
      <c r="O330" s="82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1062</v>
      </c>
      <c r="AT330" s="186" t="s">
        <v>930</v>
      </c>
      <c r="AU330" s="186" t="s">
        <v>78</v>
      </c>
      <c r="AY330" s="15" t="s">
        <v>115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5" t="s">
        <v>78</v>
      </c>
      <c r="BK330" s="187">
        <f>ROUND(I330*H330,2)</f>
        <v>0</v>
      </c>
      <c r="BL330" s="15" t="s">
        <v>1062</v>
      </c>
      <c r="BM330" s="186" t="s">
        <v>1498</v>
      </c>
    </row>
    <row r="331" s="2" customFormat="1">
      <c r="A331" s="36"/>
      <c r="B331" s="37"/>
      <c r="C331" s="38"/>
      <c r="D331" s="188" t="s">
        <v>117</v>
      </c>
      <c r="E331" s="38"/>
      <c r="F331" s="189" t="s">
        <v>1497</v>
      </c>
      <c r="G331" s="38"/>
      <c r="H331" s="38"/>
      <c r="I331" s="190"/>
      <c r="J331" s="38"/>
      <c r="K331" s="38"/>
      <c r="L331" s="42"/>
      <c r="M331" s="191"/>
      <c r="N331" s="192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117</v>
      </c>
      <c r="AU331" s="15" t="s">
        <v>78</v>
      </c>
    </row>
    <row r="332" s="2" customFormat="1" ht="16.5" customHeight="1">
      <c r="A332" s="36"/>
      <c r="B332" s="37"/>
      <c r="C332" s="225" t="s">
        <v>534</v>
      </c>
      <c r="D332" s="225" t="s">
        <v>930</v>
      </c>
      <c r="E332" s="226" t="s">
        <v>1499</v>
      </c>
      <c r="F332" s="227" t="s">
        <v>1500</v>
      </c>
      <c r="G332" s="228" t="s">
        <v>114</v>
      </c>
      <c r="H332" s="229">
        <v>1</v>
      </c>
      <c r="I332" s="230"/>
      <c r="J332" s="231">
        <f>ROUND(I332*H332,2)</f>
        <v>0</v>
      </c>
      <c r="K332" s="227" t="s">
        <v>1026</v>
      </c>
      <c r="L332" s="42"/>
      <c r="M332" s="232" t="s">
        <v>19</v>
      </c>
      <c r="N332" s="233" t="s">
        <v>41</v>
      </c>
      <c r="O332" s="82"/>
      <c r="P332" s="184">
        <f>O332*H332</f>
        <v>0</v>
      </c>
      <c r="Q332" s="184">
        <v>0</v>
      </c>
      <c r="R332" s="184">
        <f>Q332*H332</f>
        <v>0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1062</v>
      </c>
      <c r="AT332" s="186" t="s">
        <v>930</v>
      </c>
      <c r="AU332" s="186" t="s">
        <v>78</v>
      </c>
      <c r="AY332" s="15" t="s">
        <v>115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5" t="s">
        <v>78</v>
      </c>
      <c r="BK332" s="187">
        <f>ROUND(I332*H332,2)</f>
        <v>0</v>
      </c>
      <c r="BL332" s="15" t="s">
        <v>1062</v>
      </c>
      <c r="BM332" s="186" t="s">
        <v>1501</v>
      </c>
    </row>
    <row r="333" s="2" customFormat="1">
      <c r="A333" s="36"/>
      <c r="B333" s="37"/>
      <c r="C333" s="38"/>
      <c r="D333" s="188" t="s">
        <v>117</v>
      </c>
      <c r="E333" s="38"/>
      <c r="F333" s="189" t="s">
        <v>1500</v>
      </c>
      <c r="G333" s="38"/>
      <c r="H333" s="38"/>
      <c r="I333" s="190"/>
      <c r="J333" s="38"/>
      <c r="K333" s="38"/>
      <c r="L333" s="42"/>
      <c r="M333" s="191"/>
      <c r="N333" s="192"/>
      <c r="O333" s="82"/>
      <c r="P333" s="82"/>
      <c r="Q333" s="82"/>
      <c r="R333" s="82"/>
      <c r="S333" s="82"/>
      <c r="T333" s="83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117</v>
      </c>
      <c r="AU333" s="15" t="s">
        <v>78</v>
      </c>
    </row>
    <row r="334" s="2" customFormat="1" ht="16.5" customHeight="1">
      <c r="A334" s="36"/>
      <c r="B334" s="37"/>
      <c r="C334" s="225" t="s">
        <v>538</v>
      </c>
      <c r="D334" s="225" t="s">
        <v>930</v>
      </c>
      <c r="E334" s="226" t="s">
        <v>1502</v>
      </c>
      <c r="F334" s="227" t="s">
        <v>1503</v>
      </c>
      <c r="G334" s="228" t="s">
        <v>114</v>
      </c>
      <c r="H334" s="229">
        <v>1</v>
      </c>
      <c r="I334" s="230"/>
      <c r="J334" s="231">
        <f>ROUND(I334*H334,2)</f>
        <v>0</v>
      </c>
      <c r="K334" s="227" t="s">
        <v>1026</v>
      </c>
      <c r="L334" s="42"/>
      <c r="M334" s="232" t="s">
        <v>19</v>
      </c>
      <c r="N334" s="233" t="s">
        <v>41</v>
      </c>
      <c r="O334" s="82"/>
      <c r="P334" s="184">
        <f>O334*H334</f>
        <v>0</v>
      </c>
      <c r="Q334" s="184">
        <v>0</v>
      </c>
      <c r="R334" s="184">
        <f>Q334*H334</f>
        <v>0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1062</v>
      </c>
      <c r="AT334" s="186" t="s">
        <v>930</v>
      </c>
      <c r="AU334" s="186" t="s">
        <v>78</v>
      </c>
      <c r="AY334" s="15" t="s">
        <v>115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5" t="s">
        <v>78</v>
      </c>
      <c r="BK334" s="187">
        <f>ROUND(I334*H334,2)</f>
        <v>0</v>
      </c>
      <c r="BL334" s="15" t="s">
        <v>1062</v>
      </c>
      <c r="BM334" s="186" t="s">
        <v>1504</v>
      </c>
    </row>
    <row r="335" s="2" customFormat="1">
      <c r="A335" s="36"/>
      <c r="B335" s="37"/>
      <c r="C335" s="38"/>
      <c r="D335" s="188" t="s">
        <v>117</v>
      </c>
      <c r="E335" s="38"/>
      <c r="F335" s="189" t="s">
        <v>1503</v>
      </c>
      <c r="G335" s="38"/>
      <c r="H335" s="38"/>
      <c r="I335" s="190"/>
      <c r="J335" s="38"/>
      <c r="K335" s="38"/>
      <c r="L335" s="42"/>
      <c r="M335" s="191"/>
      <c r="N335" s="192"/>
      <c r="O335" s="82"/>
      <c r="P335" s="82"/>
      <c r="Q335" s="82"/>
      <c r="R335" s="82"/>
      <c r="S335" s="82"/>
      <c r="T335" s="83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117</v>
      </c>
      <c r="AU335" s="15" t="s">
        <v>78</v>
      </c>
    </row>
    <row r="336" s="2" customFormat="1" ht="16.5" customHeight="1">
      <c r="A336" s="36"/>
      <c r="B336" s="37"/>
      <c r="C336" s="225" t="s">
        <v>542</v>
      </c>
      <c r="D336" s="225" t="s">
        <v>930</v>
      </c>
      <c r="E336" s="226" t="s">
        <v>1505</v>
      </c>
      <c r="F336" s="227" t="s">
        <v>1506</v>
      </c>
      <c r="G336" s="228" t="s">
        <v>114</v>
      </c>
      <c r="H336" s="229">
        <v>1</v>
      </c>
      <c r="I336" s="230"/>
      <c r="J336" s="231">
        <f>ROUND(I336*H336,2)</f>
        <v>0</v>
      </c>
      <c r="K336" s="227" t="s">
        <v>1026</v>
      </c>
      <c r="L336" s="42"/>
      <c r="M336" s="232" t="s">
        <v>19</v>
      </c>
      <c r="N336" s="233" t="s">
        <v>41</v>
      </c>
      <c r="O336" s="82"/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1062</v>
      </c>
      <c r="AT336" s="186" t="s">
        <v>930</v>
      </c>
      <c r="AU336" s="186" t="s">
        <v>78</v>
      </c>
      <c r="AY336" s="15" t="s">
        <v>115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5" t="s">
        <v>78</v>
      </c>
      <c r="BK336" s="187">
        <f>ROUND(I336*H336,2)</f>
        <v>0</v>
      </c>
      <c r="BL336" s="15" t="s">
        <v>1062</v>
      </c>
      <c r="BM336" s="186" t="s">
        <v>1507</v>
      </c>
    </row>
    <row r="337" s="2" customFormat="1">
      <c r="A337" s="36"/>
      <c r="B337" s="37"/>
      <c r="C337" s="38"/>
      <c r="D337" s="188" t="s">
        <v>117</v>
      </c>
      <c r="E337" s="38"/>
      <c r="F337" s="189" t="s">
        <v>1506</v>
      </c>
      <c r="G337" s="38"/>
      <c r="H337" s="38"/>
      <c r="I337" s="190"/>
      <c r="J337" s="38"/>
      <c r="K337" s="38"/>
      <c r="L337" s="42"/>
      <c r="M337" s="191"/>
      <c r="N337" s="192"/>
      <c r="O337" s="82"/>
      <c r="P337" s="82"/>
      <c r="Q337" s="82"/>
      <c r="R337" s="82"/>
      <c r="S337" s="82"/>
      <c r="T337" s="83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117</v>
      </c>
      <c r="AU337" s="15" t="s">
        <v>78</v>
      </c>
    </row>
    <row r="338" s="2" customFormat="1" ht="24.15" customHeight="1">
      <c r="A338" s="36"/>
      <c r="B338" s="37"/>
      <c r="C338" s="225" t="s">
        <v>546</v>
      </c>
      <c r="D338" s="225" t="s">
        <v>930</v>
      </c>
      <c r="E338" s="226" t="s">
        <v>1508</v>
      </c>
      <c r="F338" s="227" t="s">
        <v>1509</v>
      </c>
      <c r="G338" s="228" t="s">
        <v>114</v>
      </c>
      <c r="H338" s="229">
        <v>1</v>
      </c>
      <c r="I338" s="230"/>
      <c r="J338" s="231">
        <f>ROUND(I338*H338,2)</f>
        <v>0</v>
      </c>
      <c r="K338" s="227" t="s">
        <v>1026</v>
      </c>
      <c r="L338" s="42"/>
      <c r="M338" s="232" t="s">
        <v>19</v>
      </c>
      <c r="N338" s="233" t="s">
        <v>41</v>
      </c>
      <c r="O338" s="82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1062</v>
      </c>
      <c r="AT338" s="186" t="s">
        <v>930</v>
      </c>
      <c r="AU338" s="186" t="s">
        <v>78</v>
      </c>
      <c r="AY338" s="15" t="s">
        <v>115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5" t="s">
        <v>78</v>
      </c>
      <c r="BK338" s="187">
        <f>ROUND(I338*H338,2)</f>
        <v>0</v>
      </c>
      <c r="BL338" s="15" t="s">
        <v>1062</v>
      </c>
      <c r="BM338" s="186" t="s">
        <v>1510</v>
      </c>
    </row>
    <row r="339" s="2" customFormat="1">
      <c r="A339" s="36"/>
      <c r="B339" s="37"/>
      <c r="C339" s="38"/>
      <c r="D339" s="188" t="s">
        <v>117</v>
      </c>
      <c r="E339" s="38"/>
      <c r="F339" s="189" t="s">
        <v>1511</v>
      </c>
      <c r="G339" s="38"/>
      <c r="H339" s="38"/>
      <c r="I339" s="190"/>
      <c r="J339" s="38"/>
      <c r="K339" s="38"/>
      <c r="L339" s="42"/>
      <c r="M339" s="191"/>
      <c r="N339" s="192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117</v>
      </c>
      <c r="AU339" s="15" t="s">
        <v>78</v>
      </c>
    </row>
    <row r="340" s="2" customFormat="1" ht="21.75" customHeight="1">
      <c r="A340" s="36"/>
      <c r="B340" s="37"/>
      <c r="C340" s="225" t="s">
        <v>550</v>
      </c>
      <c r="D340" s="225" t="s">
        <v>930</v>
      </c>
      <c r="E340" s="226" t="s">
        <v>1512</v>
      </c>
      <c r="F340" s="227" t="s">
        <v>1513</v>
      </c>
      <c r="G340" s="228" t="s">
        <v>114</v>
      </c>
      <c r="H340" s="229">
        <v>1</v>
      </c>
      <c r="I340" s="230"/>
      <c r="J340" s="231">
        <f>ROUND(I340*H340,2)</f>
        <v>0</v>
      </c>
      <c r="K340" s="227" t="s">
        <v>1026</v>
      </c>
      <c r="L340" s="42"/>
      <c r="M340" s="232" t="s">
        <v>19</v>
      </c>
      <c r="N340" s="233" t="s">
        <v>41</v>
      </c>
      <c r="O340" s="82"/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1062</v>
      </c>
      <c r="AT340" s="186" t="s">
        <v>930</v>
      </c>
      <c r="AU340" s="186" t="s">
        <v>78</v>
      </c>
      <c r="AY340" s="15" t="s">
        <v>115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5" t="s">
        <v>78</v>
      </c>
      <c r="BK340" s="187">
        <f>ROUND(I340*H340,2)</f>
        <v>0</v>
      </c>
      <c r="BL340" s="15" t="s">
        <v>1062</v>
      </c>
      <c r="BM340" s="186" t="s">
        <v>1514</v>
      </c>
    </row>
    <row r="341" s="2" customFormat="1">
      <c r="A341" s="36"/>
      <c r="B341" s="37"/>
      <c r="C341" s="38"/>
      <c r="D341" s="188" t="s">
        <v>117</v>
      </c>
      <c r="E341" s="38"/>
      <c r="F341" s="189" t="s">
        <v>1515</v>
      </c>
      <c r="G341" s="38"/>
      <c r="H341" s="38"/>
      <c r="I341" s="190"/>
      <c r="J341" s="38"/>
      <c r="K341" s="38"/>
      <c r="L341" s="42"/>
      <c r="M341" s="191"/>
      <c r="N341" s="192"/>
      <c r="O341" s="82"/>
      <c r="P341" s="82"/>
      <c r="Q341" s="82"/>
      <c r="R341" s="82"/>
      <c r="S341" s="82"/>
      <c r="T341" s="83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117</v>
      </c>
      <c r="AU341" s="15" t="s">
        <v>78</v>
      </c>
    </row>
    <row r="342" s="2" customFormat="1" ht="24.15" customHeight="1">
      <c r="A342" s="36"/>
      <c r="B342" s="37"/>
      <c r="C342" s="225" t="s">
        <v>554</v>
      </c>
      <c r="D342" s="225" t="s">
        <v>930</v>
      </c>
      <c r="E342" s="226" t="s">
        <v>1516</v>
      </c>
      <c r="F342" s="227" t="s">
        <v>1517</v>
      </c>
      <c r="G342" s="228" t="s">
        <v>114</v>
      </c>
      <c r="H342" s="229">
        <v>1</v>
      </c>
      <c r="I342" s="230"/>
      <c r="J342" s="231">
        <f>ROUND(I342*H342,2)</f>
        <v>0</v>
      </c>
      <c r="K342" s="227" t="s">
        <v>1026</v>
      </c>
      <c r="L342" s="42"/>
      <c r="M342" s="232" t="s">
        <v>19</v>
      </c>
      <c r="N342" s="233" t="s">
        <v>41</v>
      </c>
      <c r="O342" s="82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1062</v>
      </c>
      <c r="AT342" s="186" t="s">
        <v>930</v>
      </c>
      <c r="AU342" s="186" t="s">
        <v>78</v>
      </c>
      <c r="AY342" s="15" t="s">
        <v>115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5" t="s">
        <v>78</v>
      </c>
      <c r="BK342" s="187">
        <f>ROUND(I342*H342,2)</f>
        <v>0</v>
      </c>
      <c r="BL342" s="15" t="s">
        <v>1062</v>
      </c>
      <c r="BM342" s="186" t="s">
        <v>1518</v>
      </c>
    </row>
    <row r="343" s="2" customFormat="1">
      <c r="A343" s="36"/>
      <c r="B343" s="37"/>
      <c r="C343" s="38"/>
      <c r="D343" s="188" t="s">
        <v>117</v>
      </c>
      <c r="E343" s="38"/>
      <c r="F343" s="189" t="s">
        <v>1519</v>
      </c>
      <c r="G343" s="38"/>
      <c r="H343" s="38"/>
      <c r="I343" s="190"/>
      <c r="J343" s="38"/>
      <c r="K343" s="38"/>
      <c r="L343" s="42"/>
      <c r="M343" s="191"/>
      <c r="N343" s="192"/>
      <c r="O343" s="82"/>
      <c r="P343" s="82"/>
      <c r="Q343" s="82"/>
      <c r="R343" s="82"/>
      <c r="S343" s="82"/>
      <c r="T343" s="83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117</v>
      </c>
      <c r="AU343" s="15" t="s">
        <v>78</v>
      </c>
    </row>
    <row r="344" s="2" customFormat="1" ht="24.15" customHeight="1">
      <c r="A344" s="36"/>
      <c r="B344" s="37"/>
      <c r="C344" s="225" t="s">
        <v>558</v>
      </c>
      <c r="D344" s="225" t="s">
        <v>930</v>
      </c>
      <c r="E344" s="226" t="s">
        <v>1520</v>
      </c>
      <c r="F344" s="227" t="s">
        <v>1521</v>
      </c>
      <c r="G344" s="228" t="s">
        <v>114</v>
      </c>
      <c r="H344" s="229">
        <v>1</v>
      </c>
      <c r="I344" s="230"/>
      <c r="J344" s="231">
        <f>ROUND(I344*H344,2)</f>
        <v>0</v>
      </c>
      <c r="K344" s="227" t="s">
        <v>1026</v>
      </c>
      <c r="L344" s="42"/>
      <c r="M344" s="232" t="s">
        <v>19</v>
      </c>
      <c r="N344" s="233" t="s">
        <v>41</v>
      </c>
      <c r="O344" s="82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6" t="s">
        <v>1062</v>
      </c>
      <c r="AT344" s="186" t="s">
        <v>930</v>
      </c>
      <c r="AU344" s="186" t="s">
        <v>78</v>
      </c>
      <c r="AY344" s="15" t="s">
        <v>115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5" t="s">
        <v>78</v>
      </c>
      <c r="BK344" s="187">
        <f>ROUND(I344*H344,2)</f>
        <v>0</v>
      </c>
      <c r="BL344" s="15" t="s">
        <v>1062</v>
      </c>
      <c r="BM344" s="186" t="s">
        <v>1522</v>
      </c>
    </row>
    <row r="345" s="2" customFormat="1">
      <c r="A345" s="36"/>
      <c r="B345" s="37"/>
      <c r="C345" s="38"/>
      <c r="D345" s="188" t="s">
        <v>117</v>
      </c>
      <c r="E345" s="38"/>
      <c r="F345" s="189" t="s">
        <v>1523</v>
      </c>
      <c r="G345" s="38"/>
      <c r="H345" s="38"/>
      <c r="I345" s="190"/>
      <c r="J345" s="38"/>
      <c r="K345" s="38"/>
      <c r="L345" s="42"/>
      <c r="M345" s="191"/>
      <c r="N345" s="192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117</v>
      </c>
      <c r="AU345" s="15" t="s">
        <v>78</v>
      </c>
    </row>
    <row r="346" s="2" customFormat="1" ht="16.5" customHeight="1">
      <c r="A346" s="36"/>
      <c r="B346" s="37"/>
      <c r="C346" s="225" t="s">
        <v>562</v>
      </c>
      <c r="D346" s="225" t="s">
        <v>930</v>
      </c>
      <c r="E346" s="226" t="s">
        <v>1524</v>
      </c>
      <c r="F346" s="227" t="s">
        <v>1525</v>
      </c>
      <c r="G346" s="228" t="s">
        <v>114</v>
      </c>
      <c r="H346" s="229">
        <v>1</v>
      </c>
      <c r="I346" s="230"/>
      <c r="J346" s="231">
        <f>ROUND(I346*H346,2)</f>
        <v>0</v>
      </c>
      <c r="K346" s="227" t="s">
        <v>1026</v>
      </c>
      <c r="L346" s="42"/>
      <c r="M346" s="232" t="s">
        <v>19</v>
      </c>
      <c r="N346" s="233" t="s">
        <v>41</v>
      </c>
      <c r="O346" s="82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1062</v>
      </c>
      <c r="AT346" s="186" t="s">
        <v>930</v>
      </c>
      <c r="AU346" s="186" t="s">
        <v>78</v>
      </c>
      <c r="AY346" s="15" t="s">
        <v>115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5" t="s">
        <v>78</v>
      </c>
      <c r="BK346" s="187">
        <f>ROUND(I346*H346,2)</f>
        <v>0</v>
      </c>
      <c r="BL346" s="15" t="s">
        <v>1062</v>
      </c>
      <c r="BM346" s="186" t="s">
        <v>1526</v>
      </c>
    </row>
    <row r="347" s="2" customFormat="1">
      <c r="A347" s="36"/>
      <c r="B347" s="37"/>
      <c r="C347" s="38"/>
      <c r="D347" s="188" t="s">
        <v>117</v>
      </c>
      <c r="E347" s="38"/>
      <c r="F347" s="189" t="s">
        <v>1527</v>
      </c>
      <c r="G347" s="38"/>
      <c r="H347" s="38"/>
      <c r="I347" s="190"/>
      <c r="J347" s="38"/>
      <c r="K347" s="38"/>
      <c r="L347" s="42"/>
      <c r="M347" s="191"/>
      <c r="N347" s="192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117</v>
      </c>
      <c r="AU347" s="15" t="s">
        <v>78</v>
      </c>
    </row>
    <row r="348" s="2" customFormat="1" ht="16.5" customHeight="1">
      <c r="A348" s="36"/>
      <c r="B348" s="37"/>
      <c r="C348" s="225" t="s">
        <v>566</v>
      </c>
      <c r="D348" s="225" t="s">
        <v>930</v>
      </c>
      <c r="E348" s="226" t="s">
        <v>1528</v>
      </c>
      <c r="F348" s="227" t="s">
        <v>1529</v>
      </c>
      <c r="G348" s="228" t="s">
        <v>114</v>
      </c>
      <c r="H348" s="229">
        <v>1</v>
      </c>
      <c r="I348" s="230"/>
      <c r="J348" s="231">
        <f>ROUND(I348*H348,2)</f>
        <v>0</v>
      </c>
      <c r="K348" s="227" t="s">
        <v>1026</v>
      </c>
      <c r="L348" s="42"/>
      <c r="M348" s="232" t="s">
        <v>19</v>
      </c>
      <c r="N348" s="233" t="s">
        <v>41</v>
      </c>
      <c r="O348" s="82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1062</v>
      </c>
      <c r="AT348" s="186" t="s">
        <v>930</v>
      </c>
      <c r="AU348" s="186" t="s">
        <v>78</v>
      </c>
      <c r="AY348" s="15" t="s">
        <v>115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5" t="s">
        <v>78</v>
      </c>
      <c r="BK348" s="187">
        <f>ROUND(I348*H348,2)</f>
        <v>0</v>
      </c>
      <c r="BL348" s="15" t="s">
        <v>1062</v>
      </c>
      <c r="BM348" s="186" t="s">
        <v>1530</v>
      </c>
    </row>
    <row r="349" s="2" customFormat="1">
      <c r="A349" s="36"/>
      <c r="B349" s="37"/>
      <c r="C349" s="38"/>
      <c r="D349" s="188" t="s">
        <v>117</v>
      </c>
      <c r="E349" s="38"/>
      <c r="F349" s="189" t="s">
        <v>1531</v>
      </c>
      <c r="G349" s="38"/>
      <c r="H349" s="38"/>
      <c r="I349" s="190"/>
      <c r="J349" s="38"/>
      <c r="K349" s="38"/>
      <c r="L349" s="42"/>
      <c r="M349" s="191"/>
      <c r="N349" s="192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117</v>
      </c>
      <c r="AU349" s="15" t="s">
        <v>78</v>
      </c>
    </row>
    <row r="350" s="2" customFormat="1" ht="16.5" customHeight="1">
      <c r="A350" s="36"/>
      <c r="B350" s="37"/>
      <c r="C350" s="225" t="s">
        <v>570</v>
      </c>
      <c r="D350" s="225" t="s">
        <v>930</v>
      </c>
      <c r="E350" s="226" t="s">
        <v>1532</v>
      </c>
      <c r="F350" s="227" t="s">
        <v>1533</v>
      </c>
      <c r="G350" s="228" t="s">
        <v>114</v>
      </c>
      <c r="H350" s="229">
        <v>1</v>
      </c>
      <c r="I350" s="230"/>
      <c r="J350" s="231">
        <f>ROUND(I350*H350,2)</f>
        <v>0</v>
      </c>
      <c r="K350" s="227" t="s">
        <v>1026</v>
      </c>
      <c r="L350" s="42"/>
      <c r="M350" s="232" t="s">
        <v>19</v>
      </c>
      <c r="N350" s="233" t="s">
        <v>41</v>
      </c>
      <c r="O350" s="82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1062</v>
      </c>
      <c r="AT350" s="186" t="s">
        <v>930</v>
      </c>
      <c r="AU350" s="186" t="s">
        <v>78</v>
      </c>
      <c r="AY350" s="15" t="s">
        <v>115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5" t="s">
        <v>78</v>
      </c>
      <c r="BK350" s="187">
        <f>ROUND(I350*H350,2)</f>
        <v>0</v>
      </c>
      <c r="BL350" s="15" t="s">
        <v>1062</v>
      </c>
      <c r="BM350" s="186" t="s">
        <v>1534</v>
      </c>
    </row>
    <row r="351" s="2" customFormat="1">
      <c r="A351" s="36"/>
      <c r="B351" s="37"/>
      <c r="C351" s="38"/>
      <c r="D351" s="188" t="s">
        <v>117</v>
      </c>
      <c r="E351" s="38"/>
      <c r="F351" s="189" t="s">
        <v>1535</v>
      </c>
      <c r="G351" s="38"/>
      <c r="H351" s="38"/>
      <c r="I351" s="190"/>
      <c r="J351" s="38"/>
      <c r="K351" s="38"/>
      <c r="L351" s="42"/>
      <c r="M351" s="191"/>
      <c r="N351" s="192"/>
      <c r="O351" s="82"/>
      <c r="P351" s="82"/>
      <c r="Q351" s="82"/>
      <c r="R351" s="82"/>
      <c r="S351" s="82"/>
      <c r="T351" s="83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117</v>
      </c>
      <c r="AU351" s="15" t="s">
        <v>78</v>
      </c>
    </row>
    <row r="352" s="2" customFormat="1" ht="16.5" customHeight="1">
      <c r="A352" s="36"/>
      <c r="B352" s="37"/>
      <c r="C352" s="225" t="s">
        <v>574</v>
      </c>
      <c r="D352" s="225" t="s">
        <v>930</v>
      </c>
      <c r="E352" s="226" t="s">
        <v>1536</v>
      </c>
      <c r="F352" s="227" t="s">
        <v>1537</v>
      </c>
      <c r="G352" s="228" t="s">
        <v>114</v>
      </c>
      <c r="H352" s="229">
        <v>1</v>
      </c>
      <c r="I352" s="230"/>
      <c r="J352" s="231">
        <f>ROUND(I352*H352,2)</f>
        <v>0</v>
      </c>
      <c r="K352" s="227" t="s">
        <v>1026</v>
      </c>
      <c r="L352" s="42"/>
      <c r="M352" s="232" t="s">
        <v>19</v>
      </c>
      <c r="N352" s="233" t="s">
        <v>41</v>
      </c>
      <c r="O352" s="82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1062</v>
      </c>
      <c r="AT352" s="186" t="s">
        <v>930</v>
      </c>
      <c r="AU352" s="186" t="s">
        <v>78</v>
      </c>
      <c r="AY352" s="15" t="s">
        <v>115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5" t="s">
        <v>78</v>
      </c>
      <c r="BK352" s="187">
        <f>ROUND(I352*H352,2)</f>
        <v>0</v>
      </c>
      <c r="BL352" s="15" t="s">
        <v>1062</v>
      </c>
      <c r="BM352" s="186" t="s">
        <v>1538</v>
      </c>
    </row>
    <row r="353" s="2" customFormat="1">
      <c r="A353" s="36"/>
      <c r="B353" s="37"/>
      <c r="C353" s="38"/>
      <c r="D353" s="188" t="s">
        <v>117</v>
      </c>
      <c r="E353" s="38"/>
      <c r="F353" s="189" t="s">
        <v>1537</v>
      </c>
      <c r="G353" s="38"/>
      <c r="H353" s="38"/>
      <c r="I353" s="190"/>
      <c r="J353" s="38"/>
      <c r="K353" s="38"/>
      <c r="L353" s="42"/>
      <c r="M353" s="191"/>
      <c r="N353" s="192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117</v>
      </c>
      <c r="AU353" s="15" t="s">
        <v>78</v>
      </c>
    </row>
    <row r="354" s="2" customFormat="1" ht="16.5" customHeight="1">
      <c r="A354" s="36"/>
      <c r="B354" s="37"/>
      <c r="C354" s="225" t="s">
        <v>578</v>
      </c>
      <c r="D354" s="225" t="s">
        <v>930</v>
      </c>
      <c r="E354" s="226" t="s">
        <v>1539</v>
      </c>
      <c r="F354" s="227" t="s">
        <v>1540</v>
      </c>
      <c r="G354" s="228" t="s">
        <v>114</v>
      </c>
      <c r="H354" s="229">
        <v>1</v>
      </c>
      <c r="I354" s="230"/>
      <c r="J354" s="231">
        <f>ROUND(I354*H354,2)</f>
        <v>0</v>
      </c>
      <c r="K354" s="227" t="s">
        <v>1026</v>
      </c>
      <c r="L354" s="42"/>
      <c r="M354" s="232" t="s">
        <v>19</v>
      </c>
      <c r="N354" s="233" t="s">
        <v>41</v>
      </c>
      <c r="O354" s="82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1062</v>
      </c>
      <c r="AT354" s="186" t="s">
        <v>930</v>
      </c>
      <c r="AU354" s="186" t="s">
        <v>78</v>
      </c>
      <c r="AY354" s="15" t="s">
        <v>115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5" t="s">
        <v>78</v>
      </c>
      <c r="BK354" s="187">
        <f>ROUND(I354*H354,2)</f>
        <v>0</v>
      </c>
      <c r="BL354" s="15" t="s">
        <v>1062</v>
      </c>
      <c r="BM354" s="186" t="s">
        <v>1541</v>
      </c>
    </row>
    <row r="355" s="2" customFormat="1">
      <c r="A355" s="36"/>
      <c r="B355" s="37"/>
      <c r="C355" s="38"/>
      <c r="D355" s="188" t="s">
        <v>117</v>
      </c>
      <c r="E355" s="38"/>
      <c r="F355" s="189" t="s">
        <v>1540</v>
      </c>
      <c r="G355" s="38"/>
      <c r="H355" s="38"/>
      <c r="I355" s="190"/>
      <c r="J355" s="38"/>
      <c r="K355" s="38"/>
      <c r="L355" s="42"/>
      <c r="M355" s="191"/>
      <c r="N355" s="192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117</v>
      </c>
      <c r="AU355" s="15" t="s">
        <v>78</v>
      </c>
    </row>
    <row r="356" s="2" customFormat="1" ht="16.5" customHeight="1">
      <c r="A356" s="36"/>
      <c r="B356" s="37"/>
      <c r="C356" s="225" t="s">
        <v>582</v>
      </c>
      <c r="D356" s="225" t="s">
        <v>930</v>
      </c>
      <c r="E356" s="226" t="s">
        <v>1542</v>
      </c>
      <c r="F356" s="227" t="s">
        <v>1543</v>
      </c>
      <c r="G356" s="228" t="s">
        <v>114</v>
      </c>
      <c r="H356" s="229">
        <v>1</v>
      </c>
      <c r="I356" s="230"/>
      <c r="J356" s="231">
        <f>ROUND(I356*H356,2)</f>
        <v>0</v>
      </c>
      <c r="K356" s="227" t="s">
        <v>1026</v>
      </c>
      <c r="L356" s="42"/>
      <c r="M356" s="232" t="s">
        <v>19</v>
      </c>
      <c r="N356" s="233" t="s">
        <v>41</v>
      </c>
      <c r="O356" s="82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1062</v>
      </c>
      <c r="AT356" s="186" t="s">
        <v>930</v>
      </c>
      <c r="AU356" s="186" t="s">
        <v>78</v>
      </c>
      <c r="AY356" s="15" t="s">
        <v>115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5" t="s">
        <v>78</v>
      </c>
      <c r="BK356" s="187">
        <f>ROUND(I356*H356,2)</f>
        <v>0</v>
      </c>
      <c r="BL356" s="15" t="s">
        <v>1062</v>
      </c>
      <c r="BM356" s="186" t="s">
        <v>1544</v>
      </c>
    </row>
    <row r="357" s="2" customFormat="1">
      <c r="A357" s="36"/>
      <c r="B357" s="37"/>
      <c r="C357" s="38"/>
      <c r="D357" s="188" t="s">
        <v>117</v>
      </c>
      <c r="E357" s="38"/>
      <c r="F357" s="189" t="s">
        <v>1543</v>
      </c>
      <c r="G357" s="38"/>
      <c r="H357" s="38"/>
      <c r="I357" s="190"/>
      <c r="J357" s="38"/>
      <c r="K357" s="38"/>
      <c r="L357" s="42"/>
      <c r="M357" s="191"/>
      <c r="N357" s="192"/>
      <c r="O357" s="82"/>
      <c r="P357" s="82"/>
      <c r="Q357" s="82"/>
      <c r="R357" s="82"/>
      <c r="S357" s="82"/>
      <c r="T357" s="83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117</v>
      </c>
      <c r="AU357" s="15" t="s">
        <v>78</v>
      </c>
    </row>
    <row r="358" s="2" customFormat="1" ht="16.5" customHeight="1">
      <c r="A358" s="36"/>
      <c r="B358" s="37"/>
      <c r="C358" s="225" t="s">
        <v>586</v>
      </c>
      <c r="D358" s="225" t="s">
        <v>930</v>
      </c>
      <c r="E358" s="226" t="s">
        <v>1545</v>
      </c>
      <c r="F358" s="227" t="s">
        <v>1546</v>
      </c>
      <c r="G358" s="228" t="s">
        <v>114</v>
      </c>
      <c r="H358" s="229">
        <v>1</v>
      </c>
      <c r="I358" s="230"/>
      <c r="J358" s="231">
        <f>ROUND(I358*H358,2)</f>
        <v>0</v>
      </c>
      <c r="K358" s="227" t="s">
        <v>1026</v>
      </c>
      <c r="L358" s="42"/>
      <c r="M358" s="232" t="s">
        <v>19</v>
      </c>
      <c r="N358" s="233" t="s">
        <v>41</v>
      </c>
      <c r="O358" s="82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1062</v>
      </c>
      <c r="AT358" s="186" t="s">
        <v>930</v>
      </c>
      <c r="AU358" s="186" t="s">
        <v>78</v>
      </c>
      <c r="AY358" s="15" t="s">
        <v>115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5" t="s">
        <v>78</v>
      </c>
      <c r="BK358" s="187">
        <f>ROUND(I358*H358,2)</f>
        <v>0</v>
      </c>
      <c r="BL358" s="15" t="s">
        <v>1062</v>
      </c>
      <c r="BM358" s="186" t="s">
        <v>1547</v>
      </c>
    </row>
    <row r="359" s="2" customFormat="1">
      <c r="A359" s="36"/>
      <c r="B359" s="37"/>
      <c r="C359" s="38"/>
      <c r="D359" s="188" t="s">
        <v>117</v>
      </c>
      <c r="E359" s="38"/>
      <c r="F359" s="189" t="s">
        <v>1546</v>
      </c>
      <c r="G359" s="38"/>
      <c r="H359" s="38"/>
      <c r="I359" s="190"/>
      <c r="J359" s="38"/>
      <c r="K359" s="38"/>
      <c r="L359" s="42"/>
      <c r="M359" s="191"/>
      <c r="N359" s="192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117</v>
      </c>
      <c r="AU359" s="15" t="s">
        <v>78</v>
      </c>
    </row>
    <row r="360" s="2" customFormat="1" ht="16.5" customHeight="1">
      <c r="A360" s="36"/>
      <c r="B360" s="37"/>
      <c r="C360" s="225" t="s">
        <v>590</v>
      </c>
      <c r="D360" s="225" t="s">
        <v>930</v>
      </c>
      <c r="E360" s="226" t="s">
        <v>1548</v>
      </c>
      <c r="F360" s="227" t="s">
        <v>1549</v>
      </c>
      <c r="G360" s="228" t="s">
        <v>114</v>
      </c>
      <c r="H360" s="229">
        <v>1</v>
      </c>
      <c r="I360" s="230"/>
      <c r="J360" s="231">
        <f>ROUND(I360*H360,2)</f>
        <v>0</v>
      </c>
      <c r="K360" s="227" t="s">
        <v>1026</v>
      </c>
      <c r="L360" s="42"/>
      <c r="M360" s="232" t="s">
        <v>19</v>
      </c>
      <c r="N360" s="233" t="s">
        <v>41</v>
      </c>
      <c r="O360" s="82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1062</v>
      </c>
      <c r="AT360" s="186" t="s">
        <v>930</v>
      </c>
      <c r="AU360" s="186" t="s">
        <v>78</v>
      </c>
      <c r="AY360" s="15" t="s">
        <v>115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5" t="s">
        <v>78</v>
      </c>
      <c r="BK360" s="187">
        <f>ROUND(I360*H360,2)</f>
        <v>0</v>
      </c>
      <c r="BL360" s="15" t="s">
        <v>1062</v>
      </c>
      <c r="BM360" s="186" t="s">
        <v>1550</v>
      </c>
    </row>
    <row r="361" s="2" customFormat="1">
      <c r="A361" s="36"/>
      <c r="B361" s="37"/>
      <c r="C361" s="38"/>
      <c r="D361" s="188" t="s">
        <v>117</v>
      </c>
      <c r="E361" s="38"/>
      <c r="F361" s="189" t="s">
        <v>1549</v>
      </c>
      <c r="G361" s="38"/>
      <c r="H361" s="38"/>
      <c r="I361" s="190"/>
      <c r="J361" s="38"/>
      <c r="K361" s="38"/>
      <c r="L361" s="42"/>
      <c r="M361" s="191"/>
      <c r="N361" s="192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117</v>
      </c>
      <c r="AU361" s="15" t="s">
        <v>78</v>
      </c>
    </row>
    <row r="362" s="2" customFormat="1" ht="16.5" customHeight="1">
      <c r="A362" s="36"/>
      <c r="B362" s="37"/>
      <c r="C362" s="225" t="s">
        <v>594</v>
      </c>
      <c r="D362" s="225" t="s">
        <v>930</v>
      </c>
      <c r="E362" s="226" t="s">
        <v>1551</v>
      </c>
      <c r="F362" s="227" t="s">
        <v>1552</v>
      </c>
      <c r="G362" s="228" t="s">
        <v>114</v>
      </c>
      <c r="H362" s="229">
        <v>1</v>
      </c>
      <c r="I362" s="230"/>
      <c r="J362" s="231">
        <f>ROUND(I362*H362,2)</f>
        <v>0</v>
      </c>
      <c r="K362" s="227" t="s">
        <v>1026</v>
      </c>
      <c r="L362" s="42"/>
      <c r="M362" s="232" t="s">
        <v>19</v>
      </c>
      <c r="N362" s="233" t="s">
        <v>41</v>
      </c>
      <c r="O362" s="82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1062</v>
      </c>
      <c r="AT362" s="186" t="s">
        <v>930</v>
      </c>
      <c r="AU362" s="186" t="s">
        <v>78</v>
      </c>
      <c r="AY362" s="15" t="s">
        <v>115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5" t="s">
        <v>78</v>
      </c>
      <c r="BK362" s="187">
        <f>ROUND(I362*H362,2)</f>
        <v>0</v>
      </c>
      <c r="BL362" s="15" t="s">
        <v>1062</v>
      </c>
      <c r="BM362" s="186" t="s">
        <v>1553</v>
      </c>
    </row>
    <row r="363" s="2" customFormat="1">
      <c r="A363" s="36"/>
      <c r="B363" s="37"/>
      <c r="C363" s="38"/>
      <c r="D363" s="188" t="s">
        <v>117</v>
      </c>
      <c r="E363" s="38"/>
      <c r="F363" s="189" t="s">
        <v>1552</v>
      </c>
      <c r="G363" s="38"/>
      <c r="H363" s="38"/>
      <c r="I363" s="190"/>
      <c r="J363" s="38"/>
      <c r="K363" s="38"/>
      <c r="L363" s="42"/>
      <c r="M363" s="191"/>
      <c r="N363" s="192"/>
      <c r="O363" s="82"/>
      <c r="P363" s="82"/>
      <c r="Q363" s="82"/>
      <c r="R363" s="82"/>
      <c r="S363" s="82"/>
      <c r="T363" s="83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117</v>
      </c>
      <c r="AU363" s="15" t="s">
        <v>78</v>
      </c>
    </row>
    <row r="364" s="2" customFormat="1" ht="16.5" customHeight="1">
      <c r="A364" s="36"/>
      <c r="B364" s="37"/>
      <c r="C364" s="225" t="s">
        <v>598</v>
      </c>
      <c r="D364" s="225" t="s">
        <v>930</v>
      </c>
      <c r="E364" s="226" t="s">
        <v>1554</v>
      </c>
      <c r="F364" s="227" t="s">
        <v>1555</v>
      </c>
      <c r="G364" s="228" t="s">
        <v>114</v>
      </c>
      <c r="H364" s="229">
        <v>1</v>
      </c>
      <c r="I364" s="230"/>
      <c r="J364" s="231">
        <f>ROUND(I364*H364,2)</f>
        <v>0</v>
      </c>
      <c r="K364" s="227" t="s">
        <v>1026</v>
      </c>
      <c r="L364" s="42"/>
      <c r="M364" s="232" t="s">
        <v>19</v>
      </c>
      <c r="N364" s="233" t="s">
        <v>41</v>
      </c>
      <c r="O364" s="82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1062</v>
      </c>
      <c r="AT364" s="186" t="s">
        <v>930</v>
      </c>
      <c r="AU364" s="186" t="s">
        <v>78</v>
      </c>
      <c r="AY364" s="15" t="s">
        <v>115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5" t="s">
        <v>78</v>
      </c>
      <c r="BK364" s="187">
        <f>ROUND(I364*H364,2)</f>
        <v>0</v>
      </c>
      <c r="BL364" s="15" t="s">
        <v>1062</v>
      </c>
      <c r="BM364" s="186" t="s">
        <v>1556</v>
      </c>
    </row>
    <row r="365" s="2" customFormat="1">
      <c r="A365" s="36"/>
      <c r="B365" s="37"/>
      <c r="C365" s="38"/>
      <c r="D365" s="188" t="s">
        <v>117</v>
      </c>
      <c r="E365" s="38"/>
      <c r="F365" s="189" t="s">
        <v>1557</v>
      </c>
      <c r="G365" s="38"/>
      <c r="H365" s="38"/>
      <c r="I365" s="190"/>
      <c r="J365" s="38"/>
      <c r="K365" s="38"/>
      <c r="L365" s="42"/>
      <c r="M365" s="191"/>
      <c r="N365" s="192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117</v>
      </c>
      <c r="AU365" s="15" t="s">
        <v>78</v>
      </c>
    </row>
    <row r="366" s="2" customFormat="1" ht="16.5" customHeight="1">
      <c r="A366" s="36"/>
      <c r="B366" s="37"/>
      <c r="C366" s="225" t="s">
        <v>602</v>
      </c>
      <c r="D366" s="225" t="s">
        <v>930</v>
      </c>
      <c r="E366" s="226" t="s">
        <v>1558</v>
      </c>
      <c r="F366" s="227" t="s">
        <v>1559</v>
      </c>
      <c r="G366" s="228" t="s">
        <v>114</v>
      </c>
      <c r="H366" s="229">
        <v>1</v>
      </c>
      <c r="I366" s="230"/>
      <c r="J366" s="231">
        <f>ROUND(I366*H366,2)</f>
        <v>0</v>
      </c>
      <c r="K366" s="227" t="s">
        <v>1026</v>
      </c>
      <c r="L366" s="42"/>
      <c r="M366" s="232" t="s">
        <v>19</v>
      </c>
      <c r="N366" s="233" t="s">
        <v>41</v>
      </c>
      <c r="O366" s="82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1062</v>
      </c>
      <c r="AT366" s="186" t="s">
        <v>930</v>
      </c>
      <c r="AU366" s="186" t="s">
        <v>78</v>
      </c>
      <c r="AY366" s="15" t="s">
        <v>115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5" t="s">
        <v>78</v>
      </c>
      <c r="BK366" s="187">
        <f>ROUND(I366*H366,2)</f>
        <v>0</v>
      </c>
      <c r="BL366" s="15" t="s">
        <v>1062</v>
      </c>
      <c r="BM366" s="186" t="s">
        <v>1560</v>
      </c>
    </row>
    <row r="367" s="2" customFormat="1">
      <c r="A367" s="36"/>
      <c r="B367" s="37"/>
      <c r="C367" s="38"/>
      <c r="D367" s="188" t="s">
        <v>117</v>
      </c>
      <c r="E367" s="38"/>
      <c r="F367" s="189" t="s">
        <v>1561</v>
      </c>
      <c r="G367" s="38"/>
      <c r="H367" s="38"/>
      <c r="I367" s="190"/>
      <c r="J367" s="38"/>
      <c r="K367" s="38"/>
      <c r="L367" s="42"/>
      <c r="M367" s="191"/>
      <c r="N367" s="192"/>
      <c r="O367" s="82"/>
      <c r="P367" s="82"/>
      <c r="Q367" s="82"/>
      <c r="R367" s="82"/>
      <c r="S367" s="82"/>
      <c r="T367" s="83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117</v>
      </c>
      <c r="AU367" s="15" t="s">
        <v>78</v>
      </c>
    </row>
    <row r="368" s="2" customFormat="1" ht="16.5" customHeight="1">
      <c r="A368" s="36"/>
      <c r="B368" s="37"/>
      <c r="C368" s="225" t="s">
        <v>606</v>
      </c>
      <c r="D368" s="225" t="s">
        <v>930</v>
      </c>
      <c r="E368" s="226" t="s">
        <v>1562</v>
      </c>
      <c r="F368" s="227" t="s">
        <v>1563</v>
      </c>
      <c r="G368" s="228" t="s">
        <v>114</v>
      </c>
      <c r="H368" s="229">
        <v>1</v>
      </c>
      <c r="I368" s="230"/>
      <c r="J368" s="231">
        <f>ROUND(I368*H368,2)</f>
        <v>0</v>
      </c>
      <c r="K368" s="227" t="s">
        <v>1026</v>
      </c>
      <c r="L368" s="42"/>
      <c r="M368" s="232" t="s">
        <v>19</v>
      </c>
      <c r="N368" s="233" t="s">
        <v>41</v>
      </c>
      <c r="O368" s="82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1062</v>
      </c>
      <c r="AT368" s="186" t="s">
        <v>930</v>
      </c>
      <c r="AU368" s="186" t="s">
        <v>78</v>
      </c>
      <c r="AY368" s="15" t="s">
        <v>115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5" t="s">
        <v>78</v>
      </c>
      <c r="BK368" s="187">
        <f>ROUND(I368*H368,2)</f>
        <v>0</v>
      </c>
      <c r="BL368" s="15" t="s">
        <v>1062</v>
      </c>
      <c r="BM368" s="186" t="s">
        <v>1564</v>
      </c>
    </row>
    <row r="369" s="2" customFormat="1">
      <c r="A369" s="36"/>
      <c r="B369" s="37"/>
      <c r="C369" s="38"/>
      <c r="D369" s="188" t="s">
        <v>117</v>
      </c>
      <c r="E369" s="38"/>
      <c r="F369" s="189" t="s">
        <v>1563</v>
      </c>
      <c r="G369" s="38"/>
      <c r="H369" s="38"/>
      <c r="I369" s="190"/>
      <c r="J369" s="38"/>
      <c r="K369" s="38"/>
      <c r="L369" s="42"/>
      <c r="M369" s="191"/>
      <c r="N369" s="192"/>
      <c r="O369" s="82"/>
      <c r="P369" s="82"/>
      <c r="Q369" s="82"/>
      <c r="R369" s="82"/>
      <c r="S369" s="82"/>
      <c r="T369" s="83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117</v>
      </c>
      <c r="AU369" s="15" t="s">
        <v>78</v>
      </c>
    </row>
    <row r="370" s="2" customFormat="1" ht="16.5" customHeight="1">
      <c r="A370" s="36"/>
      <c r="B370" s="37"/>
      <c r="C370" s="225" t="s">
        <v>610</v>
      </c>
      <c r="D370" s="225" t="s">
        <v>930</v>
      </c>
      <c r="E370" s="226" t="s">
        <v>1565</v>
      </c>
      <c r="F370" s="227" t="s">
        <v>1566</v>
      </c>
      <c r="G370" s="228" t="s">
        <v>114</v>
      </c>
      <c r="H370" s="229">
        <v>1</v>
      </c>
      <c r="I370" s="230"/>
      <c r="J370" s="231">
        <f>ROUND(I370*H370,2)</f>
        <v>0</v>
      </c>
      <c r="K370" s="227" t="s">
        <v>1026</v>
      </c>
      <c r="L370" s="42"/>
      <c r="M370" s="232" t="s">
        <v>19</v>
      </c>
      <c r="N370" s="233" t="s">
        <v>41</v>
      </c>
      <c r="O370" s="82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6" t="s">
        <v>1062</v>
      </c>
      <c r="AT370" s="186" t="s">
        <v>930</v>
      </c>
      <c r="AU370" s="186" t="s">
        <v>78</v>
      </c>
      <c r="AY370" s="15" t="s">
        <v>115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5" t="s">
        <v>78</v>
      </c>
      <c r="BK370" s="187">
        <f>ROUND(I370*H370,2)</f>
        <v>0</v>
      </c>
      <c r="BL370" s="15" t="s">
        <v>1062</v>
      </c>
      <c r="BM370" s="186" t="s">
        <v>1567</v>
      </c>
    </row>
    <row r="371" s="2" customFormat="1">
      <c r="A371" s="36"/>
      <c r="B371" s="37"/>
      <c r="C371" s="38"/>
      <c r="D371" s="188" t="s">
        <v>117</v>
      </c>
      <c r="E371" s="38"/>
      <c r="F371" s="189" t="s">
        <v>1568</v>
      </c>
      <c r="G371" s="38"/>
      <c r="H371" s="38"/>
      <c r="I371" s="190"/>
      <c r="J371" s="38"/>
      <c r="K371" s="38"/>
      <c r="L371" s="42"/>
      <c r="M371" s="191"/>
      <c r="N371" s="192"/>
      <c r="O371" s="82"/>
      <c r="P371" s="82"/>
      <c r="Q371" s="82"/>
      <c r="R371" s="82"/>
      <c r="S371" s="82"/>
      <c r="T371" s="83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117</v>
      </c>
      <c r="AU371" s="15" t="s">
        <v>78</v>
      </c>
    </row>
    <row r="372" s="2" customFormat="1" ht="16.5" customHeight="1">
      <c r="A372" s="36"/>
      <c r="B372" s="37"/>
      <c r="C372" s="225" t="s">
        <v>614</v>
      </c>
      <c r="D372" s="225" t="s">
        <v>930</v>
      </c>
      <c r="E372" s="226" t="s">
        <v>1569</v>
      </c>
      <c r="F372" s="227" t="s">
        <v>1570</v>
      </c>
      <c r="G372" s="228" t="s">
        <v>114</v>
      </c>
      <c r="H372" s="229">
        <v>1</v>
      </c>
      <c r="I372" s="230"/>
      <c r="J372" s="231">
        <f>ROUND(I372*H372,2)</f>
        <v>0</v>
      </c>
      <c r="K372" s="227" t="s">
        <v>1026</v>
      </c>
      <c r="L372" s="42"/>
      <c r="M372" s="232" t="s">
        <v>19</v>
      </c>
      <c r="N372" s="233" t="s">
        <v>41</v>
      </c>
      <c r="O372" s="82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6" t="s">
        <v>1062</v>
      </c>
      <c r="AT372" s="186" t="s">
        <v>930</v>
      </c>
      <c r="AU372" s="186" t="s">
        <v>78</v>
      </c>
      <c r="AY372" s="15" t="s">
        <v>115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5" t="s">
        <v>78</v>
      </c>
      <c r="BK372" s="187">
        <f>ROUND(I372*H372,2)</f>
        <v>0</v>
      </c>
      <c r="BL372" s="15" t="s">
        <v>1062</v>
      </c>
      <c r="BM372" s="186" t="s">
        <v>1571</v>
      </c>
    </row>
    <row r="373" s="2" customFormat="1">
      <c r="A373" s="36"/>
      <c r="B373" s="37"/>
      <c r="C373" s="38"/>
      <c r="D373" s="188" t="s">
        <v>117</v>
      </c>
      <c r="E373" s="38"/>
      <c r="F373" s="189" t="s">
        <v>1570</v>
      </c>
      <c r="G373" s="38"/>
      <c r="H373" s="38"/>
      <c r="I373" s="190"/>
      <c r="J373" s="38"/>
      <c r="K373" s="38"/>
      <c r="L373" s="42"/>
      <c r="M373" s="191"/>
      <c r="N373" s="192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117</v>
      </c>
      <c r="AU373" s="15" t="s">
        <v>78</v>
      </c>
    </row>
    <row r="374" s="2" customFormat="1" ht="16.5" customHeight="1">
      <c r="A374" s="36"/>
      <c r="B374" s="37"/>
      <c r="C374" s="225" t="s">
        <v>618</v>
      </c>
      <c r="D374" s="225" t="s">
        <v>930</v>
      </c>
      <c r="E374" s="226" t="s">
        <v>1572</v>
      </c>
      <c r="F374" s="227" t="s">
        <v>1573</v>
      </c>
      <c r="G374" s="228" t="s">
        <v>114</v>
      </c>
      <c r="H374" s="229">
        <v>1</v>
      </c>
      <c r="I374" s="230"/>
      <c r="J374" s="231">
        <f>ROUND(I374*H374,2)</f>
        <v>0</v>
      </c>
      <c r="K374" s="227" t="s">
        <v>1026</v>
      </c>
      <c r="L374" s="42"/>
      <c r="M374" s="232" t="s">
        <v>19</v>
      </c>
      <c r="N374" s="233" t="s">
        <v>41</v>
      </c>
      <c r="O374" s="82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1062</v>
      </c>
      <c r="AT374" s="186" t="s">
        <v>930</v>
      </c>
      <c r="AU374" s="186" t="s">
        <v>78</v>
      </c>
      <c r="AY374" s="15" t="s">
        <v>115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5" t="s">
        <v>78</v>
      </c>
      <c r="BK374" s="187">
        <f>ROUND(I374*H374,2)</f>
        <v>0</v>
      </c>
      <c r="BL374" s="15" t="s">
        <v>1062</v>
      </c>
      <c r="BM374" s="186" t="s">
        <v>1574</v>
      </c>
    </row>
    <row r="375" s="2" customFormat="1">
      <c r="A375" s="36"/>
      <c r="B375" s="37"/>
      <c r="C375" s="38"/>
      <c r="D375" s="188" t="s">
        <v>117</v>
      </c>
      <c r="E375" s="38"/>
      <c r="F375" s="189" t="s">
        <v>1575</v>
      </c>
      <c r="G375" s="38"/>
      <c r="H375" s="38"/>
      <c r="I375" s="190"/>
      <c r="J375" s="38"/>
      <c r="K375" s="38"/>
      <c r="L375" s="42"/>
      <c r="M375" s="191"/>
      <c r="N375" s="192"/>
      <c r="O375" s="82"/>
      <c r="P375" s="82"/>
      <c r="Q375" s="82"/>
      <c r="R375" s="82"/>
      <c r="S375" s="82"/>
      <c r="T375" s="83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117</v>
      </c>
      <c r="AU375" s="15" t="s">
        <v>78</v>
      </c>
    </row>
    <row r="376" s="2" customFormat="1" ht="16.5" customHeight="1">
      <c r="A376" s="36"/>
      <c r="B376" s="37"/>
      <c r="C376" s="225" t="s">
        <v>622</v>
      </c>
      <c r="D376" s="225" t="s">
        <v>930</v>
      </c>
      <c r="E376" s="226" t="s">
        <v>1576</v>
      </c>
      <c r="F376" s="227" t="s">
        <v>1577</v>
      </c>
      <c r="G376" s="228" t="s">
        <v>114</v>
      </c>
      <c r="H376" s="229">
        <v>1</v>
      </c>
      <c r="I376" s="230"/>
      <c r="J376" s="231">
        <f>ROUND(I376*H376,2)</f>
        <v>0</v>
      </c>
      <c r="K376" s="227" t="s">
        <v>1026</v>
      </c>
      <c r="L376" s="42"/>
      <c r="M376" s="232" t="s">
        <v>19</v>
      </c>
      <c r="N376" s="233" t="s">
        <v>41</v>
      </c>
      <c r="O376" s="82"/>
      <c r="P376" s="184">
        <f>O376*H376</f>
        <v>0</v>
      </c>
      <c r="Q376" s="184">
        <v>0</v>
      </c>
      <c r="R376" s="184">
        <f>Q376*H376</f>
        <v>0</v>
      </c>
      <c r="S376" s="184">
        <v>0</v>
      </c>
      <c r="T376" s="18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6" t="s">
        <v>1062</v>
      </c>
      <c r="AT376" s="186" t="s">
        <v>930</v>
      </c>
      <c r="AU376" s="186" t="s">
        <v>78</v>
      </c>
      <c r="AY376" s="15" t="s">
        <v>115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5" t="s">
        <v>78</v>
      </c>
      <c r="BK376" s="187">
        <f>ROUND(I376*H376,2)</f>
        <v>0</v>
      </c>
      <c r="BL376" s="15" t="s">
        <v>1062</v>
      </c>
      <c r="BM376" s="186" t="s">
        <v>1578</v>
      </c>
    </row>
    <row r="377" s="2" customFormat="1">
      <c r="A377" s="36"/>
      <c r="B377" s="37"/>
      <c r="C377" s="38"/>
      <c r="D377" s="188" t="s">
        <v>117</v>
      </c>
      <c r="E377" s="38"/>
      <c r="F377" s="189" t="s">
        <v>1579</v>
      </c>
      <c r="G377" s="38"/>
      <c r="H377" s="38"/>
      <c r="I377" s="190"/>
      <c r="J377" s="38"/>
      <c r="K377" s="38"/>
      <c r="L377" s="42"/>
      <c r="M377" s="191"/>
      <c r="N377" s="192"/>
      <c r="O377" s="82"/>
      <c r="P377" s="82"/>
      <c r="Q377" s="82"/>
      <c r="R377" s="82"/>
      <c r="S377" s="82"/>
      <c r="T377" s="83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117</v>
      </c>
      <c r="AU377" s="15" t="s">
        <v>78</v>
      </c>
    </row>
    <row r="378" s="2" customFormat="1" ht="16.5" customHeight="1">
      <c r="A378" s="36"/>
      <c r="B378" s="37"/>
      <c r="C378" s="225" t="s">
        <v>626</v>
      </c>
      <c r="D378" s="225" t="s">
        <v>930</v>
      </c>
      <c r="E378" s="226" t="s">
        <v>1580</v>
      </c>
      <c r="F378" s="227" t="s">
        <v>1581</v>
      </c>
      <c r="G378" s="228" t="s">
        <v>114</v>
      </c>
      <c r="H378" s="229">
        <v>1</v>
      </c>
      <c r="I378" s="230"/>
      <c r="J378" s="231">
        <f>ROUND(I378*H378,2)</f>
        <v>0</v>
      </c>
      <c r="K378" s="227" t="s">
        <v>1026</v>
      </c>
      <c r="L378" s="42"/>
      <c r="M378" s="232" t="s">
        <v>19</v>
      </c>
      <c r="N378" s="233" t="s">
        <v>41</v>
      </c>
      <c r="O378" s="82"/>
      <c r="P378" s="184">
        <f>O378*H378</f>
        <v>0</v>
      </c>
      <c r="Q378" s="184">
        <v>0</v>
      </c>
      <c r="R378" s="184">
        <f>Q378*H378</f>
        <v>0</v>
      </c>
      <c r="S378" s="184">
        <v>0</v>
      </c>
      <c r="T378" s="185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6" t="s">
        <v>1062</v>
      </c>
      <c r="AT378" s="186" t="s">
        <v>930</v>
      </c>
      <c r="AU378" s="186" t="s">
        <v>78</v>
      </c>
      <c r="AY378" s="15" t="s">
        <v>115</v>
      </c>
      <c r="BE378" s="187">
        <f>IF(N378="základní",J378,0)</f>
        <v>0</v>
      </c>
      <c r="BF378" s="187">
        <f>IF(N378="snížená",J378,0)</f>
        <v>0</v>
      </c>
      <c r="BG378" s="187">
        <f>IF(N378="zákl. přenesená",J378,0)</f>
        <v>0</v>
      </c>
      <c r="BH378" s="187">
        <f>IF(N378="sníž. přenesená",J378,0)</f>
        <v>0</v>
      </c>
      <c r="BI378" s="187">
        <f>IF(N378="nulová",J378,0)</f>
        <v>0</v>
      </c>
      <c r="BJ378" s="15" t="s">
        <v>78</v>
      </c>
      <c r="BK378" s="187">
        <f>ROUND(I378*H378,2)</f>
        <v>0</v>
      </c>
      <c r="BL378" s="15" t="s">
        <v>1062</v>
      </c>
      <c r="BM378" s="186" t="s">
        <v>1582</v>
      </c>
    </row>
    <row r="379" s="2" customFormat="1">
      <c r="A379" s="36"/>
      <c r="B379" s="37"/>
      <c r="C379" s="38"/>
      <c r="D379" s="188" t="s">
        <v>117</v>
      </c>
      <c r="E379" s="38"/>
      <c r="F379" s="189" t="s">
        <v>1583</v>
      </c>
      <c r="G379" s="38"/>
      <c r="H379" s="38"/>
      <c r="I379" s="190"/>
      <c r="J379" s="38"/>
      <c r="K379" s="38"/>
      <c r="L379" s="42"/>
      <c r="M379" s="191"/>
      <c r="N379" s="192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117</v>
      </c>
      <c r="AU379" s="15" t="s">
        <v>78</v>
      </c>
    </row>
    <row r="380" s="2" customFormat="1" ht="16.5" customHeight="1">
      <c r="A380" s="36"/>
      <c r="B380" s="37"/>
      <c r="C380" s="225" t="s">
        <v>630</v>
      </c>
      <c r="D380" s="225" t="s">
        <v>930</v>
      </c>
      <c r="E380" s="226" t="s">
        <v>1584</v>
      </c>
      <c r="F380" s="227" t="s">
        <v>1585</v>
      </c>
      <c r="G380" s="228" t="s">
        <v>114</v>
      </c>
      <c r="H380" s="229">
        <v>1</v>
      </c>
      <c r="I380" s="230"/>
      <c r="J380" s="231">
        <f>ROUND(I380*H380,2)</f>
        <v>0</v>
      </c>
      <c r="K380" s="227" t="s">
        <v>1026</v>
      </c>
      <c r="L380" s="42"/>
      <c r="M380" s="232" t="s">
        <v>19</v>
      </c>
      <c r="N380" s="233" t="s">
        <v>41</v>
      </c>
      <c r="O380" s="82"/>
      <c r="P380" s="184">
        <f>O380*H380</f>
        <v>0</v>
      </c>
      <c r="Q380" s="184">
        <v>0</v>
      </c>
      <c r="R380" s="184">
        <f>Q380*H380</f>
        <v>0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1062</v>
      </c>
      <c r="AT380" s="186" t="s">
        <v>930</v>
      </c>
      <c r="AU380" s="186" t="s">
        <v>78</v>
      </c>
      <c r="AY380" s="15" t="s">
        <v>115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5" t="s">
        <v>78</v>
      </c>
      <c r="BK380" s="187">
        <f>ROUND(I380*H380,2)</f>
        <v>0</v>
      </c>
      <c r="BL380" s="15" t="s">
        <v>1062</v>
      </c>
      <c r="BM380" s="186" t="s">
        <v>1586</v>
      </c>
    </row>
    <row r="381" s="2" customFormat="1">
      <c r="A381" s="36"/>
      <c r="B381" s="37"/>
      <c r="C381" s="38"/>
      <c r="D381" s="188" t="s">
        <v>117</v>
      </c>
      <c r="E381" s="38"/>
      <c r="F381" s="189" t="s">
        <v>1587</v>
      </c>
      <c r="G381" s="38"/>
      <c r="H381" s="38"/>
      <c r="I381" s="190"/>
      <c r="J381" s="38"/>
      <c r="K381" s="38"/>
      <c r="L381" s="42"/>
      <c r="M381" s="191"/>
      <c r="N381" s="192"/>
      <c r="O381" s="82"/>
      <c r="P381" s="82"/>
      <c r="Q381" s="82"/>
      <c r="R381" s="82"/>
      <c r="S381" s="82"/>
      <c r="T381" s="83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117</v>
      </c>
      <c r="AU381" s="15" t="s">
        <v>78</v>
      </c>
    </row>
    <row r="382" s="2" customFormat="1" ht="16.5" customHeight="1">
      <c r="A382" s="36"/>
      <c r="B382" s="37"/>
      <c r="C382" s="225" t="s">
        <v>634</v>
      </c>
      <c r="D382" s="225" t="s">
        <v>930</v>
      </c>
      <c r="E382" s="226" t="s">
        <v>1588</v>
      </c>
      <c r="F382" s="227" t="s">
        <v>1589</v>
      </c>
      <c r="G382" s="228" t="s">
        <v>114</v>
      </c>
      <c r="H382" s="229">
        <v>1</v>
      </c>
      <c r="I382" s="230"/>
      <c r="J382" s="231">
        <f>ROUND(I382*H382,2)</f>
        <v>0</v>
      </c>
      <c r="K382" s="227" t="s">
        <v>1026</v>
      </c>
      <c r="L382" s="42"/>
      <c r="M382" s="232" t="s">
        <v>19</v>
      </c>
      <c r="N382" s="233" t="s">
        <v>41</v>
      </c>
      <c r="O382" s="82"/>
      <c r="P382" s="184">
        <f>O382*H382</f>
        <v>0</v>
      </c>
      <c r="Q382" s="184">
        <v>0</v>
      </c>
      <c r="R382" s="184">
        <f>Q382*H382</f>
        <v>0</v>
      </c>
      <c r="S382" s="184">
        <v>0</v>
      </c>
      <c r="T382" s="18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6" t="s">
        <v>1062</v>
      </c>
      <c r="AT382" s="186" t="s">
        <v>930</v>
      </c>
      <c r="AU382" s="186" t="s">
        <v>78</v>
      </c>
      <c r="AY382" s="15" t="s">
        <v>115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5" t="s">
        <v>78</v>
      </c>
      <c r="BK382" s="187">
        <f>ROUND(I382*H382,2)</f>
        <v>0</v>
      </c>
      <c r="BL382" s="15" t="s">
        <v>1062</v>
      </c>
      <c r="BM382" s="186" t="s">
        <v>1590</v>
      </c>
    </row>
    <row r="383" s="2" customFormat="1">
      <c r="A383" s="36"/>
      <c r="B383" s="37"/>
      <c r="C383" s="38"/>
      <c r="D383" s="188" t="s">
        <v>117</v>
      </c>
      <c r="E383" s="38"/>
      <c r="F383" s="189" t="s">
        <v>1591</v>
      </c>
      <c r="G383" s="38"/>
      <c r="H383" s="38"/>
      <c r="I383" s="190"/>
      <c r="J383" s="38"/>
      <c r="K383" s="38"/>
      <c r="L383" s="42"/>
      <c r="M383" s="191"/>
      <c r="N383" s="192"/>
      <c r="O383" s="82"/>
      <c r="P383" s="82"/>
      <c r="Q383" s="82"/>
      <c r="R383" s="82"/>
      <c r="S383" s="82"/>
      <c r="T383" s="83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117</v>
      </c>
      <c r="AU383" s="15" t="s">
        <v>78</v>
      </c>
    </row>
    <row r="384" s="2" customFormat="1" ht="16.5" customHeight="1">
      <c r="A384" s="36"/>
      <c r="B384" s="37"/>
      <c r="C384" s="225" t="s">
        <v>638</v>
      </c>
      <c r="D384" s="225" t="s">
        <v>930</v>
      </c>
      <c r="E384" s="226" t="s">
        <v>1592</v>
      </c>
      <c r="F384" s="227" t="s">
        <v>1593</v>
      </c>
      <c r="G384" s="228" t="s">
        <v>114</v>
      </c>
      <c r="H384" s="229">
        <v>1</v>
      </c>
      <c r="I384" s="230"/>
      <c r="J384" s="231">
        <f>ROUND(I384*H384,2)</f>
        <v>0</v>
      </c>
      <c r="K384" s="227" t="s">
        <v>1026</v>
      </c>
      <c r="L384" s="42"/>
      <c r="M384" s="232" t="s">
        <v>19</v>
      </c>
      <c r="N384" s="233" t="s">
        <v>41</v>
      </c>
      <c r="O384" s="82"/>
      <c r="P384" s="184">
        <f>O384*H384</f>
        <v>0</v>
      </c>
      <c r="Q384" s="184">
        <v>0</v>
      </c>
      <c r="R384" s="184">
        <f>Q384*H384</f>
        <v>0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1062</v>
      </c>
      <c r="AT384" s="186" t="s">
        <v>930</v>
      </c>
      <c r="AU384" s="186" t="s">
        <v>78</v>
      </c>
      <c r="AY384" s="15" t="s">
        <v>115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5" t="s">
        <v>78</v>
      </c>
      <c r="BK384" s="187">
        <f>ROUND(I384*H384,2)</f>
        <v>0</v>
      </c>
      <c r="BL384" s="15" t="s">
        <v>1062</v>
      </c>
      <c r="BM384" s="186" t="s">
        <v>1594</v>
      </c>
    </row>
    <row r="385" s="2" customFormat="1">
      <c r="A385" s="36"/>
      <c r="B385" s="37"/>
      <c r="C385" s="38"/>
      <c r="D385" s="188" t="s">
        <v>117</v>
      </c>
      <c r="E385" s="38"/>
      <c r="F385" s="189" t="s">
        <v>1595</v>
      </c>
      <c r="G385" s="38"/>
      <c r="H385" s="38"/>
      <c r="I385" s="190"/>
      <c r="J385" s="38"/>
      <c r="K385" s="38"/>
      <c r="L385" s="42"/>
      <c r="M385" s="191"/>
      <c r="N385" s="192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117</v>
      </c>
      <c r="AU385" s="15" t="s">
        <v>78</v>
      </c>
    </row>
    <row r="386" s="2" customFormat="1" ht="16.5" customHeight="1">
      <c r="A386" s="36"/>
      <c r="B386" s="37"/>
      <c r="C386" s="225" t="s">
        <v>642</v>
      </c>
      <c r="D386" s="225" t="s">
        <v>930</v>
      </c>
      <c r="E386" s="226" t="s">
        <v>1596</v>
      </c>
      <c r="F386" s="227" t="s">
        <v>1597</v>
      </c>
      <c r="G386" s="228" t="s">
        <v>114</v>
      </c>
      <c r="H386" s="229">
        <v>1</v>
      </c>
      <c r="I386" s="230"/>
      <c r="J386" s="231">
        <f>ROUND(I386*H386,2)</f>
        <v>0</v>
      </c>
      <c r="K386" s="227" t="s">
        <v>1026</v>
      </c>
      <c r="L386" s="42"/>
      <c r="M386" s="232" t="s">
        <v>19</v>
      </c>
      <c r="N386" s="233" t="s">
        <v>41</v>
      </c>
      <c r="O386" s="82"/>
      <c r="P386" s="184">
        <f>O386*H386</f>
        <v>0</v>
      </c>
      <c r="Q386" s="184">
        <v>0</v>
      </c>
      <c r="R386" s="184">
        <f>Q386*H386</f>
        <v>0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1062</v>
      </c>
      <c r="AT386" s="186" t="s">
        <v>930</v>
      </c>
      <c r="AU386" s="186" t="s">
        <v>78</v>
      </c>
      <c r="AY386" s="15" t="s">
        <v>115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5" t="s">
        <v>78</v>
      </c>
      <c r="BK386" s="187">
        <f>ROUND(I386*H386,2)</f>
        <v>0</v>
      </c>
      <c r="BL386" s="15" t="s">
        <v>1062</v>
      </c>
      <c r="BM386" s="186" t="s">
        <v>1598</v>
      </c>
    </row>
    <row r="387" s="2" customFormat="1">
      <c r="A387" s="36"/>
      <c r="B387" s="37"/>
      <c r="C387" s="38"/>
      <c r="D387" s="188" t="s">
        <v>117</v>
      </c>
      <c r="E387" s="38"/>
      <c r="F387" s="189" t="s">
        <v>1599</v>
      </c>
      <c r="G387" s="38"/>
      <c r="H387" s="38"/>
      <c r="I387" s="190"/>
      <c r="J387" s="38"/>
      <c r="K387" s="38"/>
      <c r="L387" s="42"/>
      <c r="M387" s="191"/>
      <c r="N387" s="192"/>
      <c r="O387" s="82"/>
      <c r="P387" s="82"/>
      <c r="Q387" s="82"/>
      <c r="R387" s="82"/>
      <c r="S387" s="82"/>
      <c r="T387" s="83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117</v>
      </c>
      <c r="AU387" s="15" t="s">
        <v>78</v>
      </c>
    </row>
    <row r="388" s="2" customFormat="1" ht="16.5" customHeight="1">
      <c r="A388" s="36"/>
      <c r="B388" s="37"/>
      <c r="C388" s="225" t="s">
        <v>646</v>
      </c>
      <c r="D388" s="225" t="s">
        <v>930</v>
      </c>
      <c r="E388" s="226" t="s">
        <v>1600</v>
      </c>
      <c r="F388" s="227" t="s">
        <v>1601</v>
      </c>
      <c r="G388" s="228" t="s">
        <v>114</v>
      </c>
      <c r="H388" s="229">
        <v>1</v>
      </c>
      <c r="I388" s="230"/>
      <c r="J388" s="231">
        <f>ROUND(I388*H388,2)</f>
        <v>0</v>
      </c>
      <c r="K388" s="227" t="s">
        <v>1026</v>
      </c>
      <c r="L388" s="42"/>
      <c r="M388" s="232" t="s">
        <v>19</v>
      </c>
      <c r="N388" s="233" t="s">
        <v>41</v>
      </c>
      <c r="O388" s="82"/>
      <c r="P388" s="184">
        <f>O388*H388</f>
        <v>0</v>
      </c>
      <c r="Q388" s="184">
        <v>0</v>
      </c>
      <c r="R388" s="184">
        <f>Q388*H388</f>
        <v>0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1062</v>
      </c>
      <c r="AT388" s="186" t="s">
        <v>930</v>
      </c>
      <c r="AU388" s="186" t="s">
        <v>78</v>
      </c>
      <c r="AY388" s="15" t="s">
        <v>115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5" t="s">
        <v>78</v>
      </c>
      <c r="BK388" s="187">
        <f>ROUND(I388*H388,2)</f>
        <v>0</v>
      </c>
      <c r="BL388" s="15" t="s">
        <v>1062</v>
      </c>
      <c r="BM388" s="186" t="s">
        <v>1602</v>
      </c>
    </row>
    <row r="389" s="2" customFormat="1">
      <c r="A389" s="36"/>
      <c r="B389" s="37"/>
      <c r="C389" s="38"/>
      <c r="D389" s="188" t="s">
        <v>117</v>
      </c>
      <c r="E389" s="38"/>
      <c r="F389" s="189" t="s">
        <v>1601</v>
      </c>
      <c r="G389" s="38"/>
      <c r="H389" s="38"/>
      <c r="I389" s="190"/>
      <c r="J389" s="38"/>
      <c r="K389" s="38"/>
      <c r="L389" s="42"/>
      <c r="M389" s="191"/>
      <c r="N389" s="192"/>
      <c r="O389" s="82"/>
      <c r="P389" s="82"/>
      <c r="Q389" s="82"/>
      <c r="R389" s="82"/>
      <c r="S389" s="82"/>
      <c r="T389" s="83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117</v>
      </c>
      <c r="AU389" s="15" t="s">
        <v>78</v>
      </c>
    </row>
    <row r="390" s="2" customFormat="1" ht="16.5" customHeight="1">
      <c r="A390" s="36"/>
      <c r="B390" s="37"/>
      <c r="C390" s="225" t="s">
        <v>650</v>
      </c>
      <c r="D390" s="225" t="s">
        <v>930</v>
      </c>
      <c r="E390" s="226" t="s">
        <v>1603</v>
      </c>
      <c r="F390" s="227" t="s">
        <v>1604</v>
      </c>
      <c r="G390" s="228" t="s">
        <v>114</v>
      </c>
      <c r="H390" s="229">
        <v>1</v>
      </c>
      <c r="I390" s="230"/>
      <c r="J390" s="231">
        <f>ROUND(I390*H390,2)</f>
        <v>0</v>
      </c>
      <c r="K390" s="227" t="s">
        <v>1026</v>
      </c>
      <c r="L390" s="42"/>
      <c r="M390" s="232" t="s">
        <v>19</v>
      </c>
      <c r="N390" s="233" t="s">
        <v>41</v>
      </c>
      <c r="O390" s="82"/>
      <c r="P390" s="184">
        <f>O390*H390</f>
        <v>0</v>
      </c>
      <c r="Q390" s="184">
        <v>0</v>
      </c>
      <c r="R390" s="184">
        <f>Q390*H390</f>
        <v>0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1062</v>
      </c>
      <c r="AT390" s="186" t="s">
        <v>930</v>
      </c>
      <c r="AU390" s="186" t="s">
        <v>78</v>
      </c>
      <c r="AY390" s="15" t="s">
        <v>115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5" t="s">
        <v>78</v>
      </c>
      <c r="BK390" s="187">
        <f>ROUND(I390*H390,2)</f>
        <v>0</v>
      </c>
      <c r="BL390" s="15" t="s">
        <v>1062</v>
      </c>
      <c r="BM390" s="186" t="s">
        <v>1605</v>
      </c>
    </row>
    <row r="391" s="2" customFormat="1">
      <c r="A391" s="36"/>
      <c r="B391" s="37"/>
      <c r="C391" s="38"/>
      <c r="D391" s="188" t="s">
        <v>117</v>
      </c>
      <c r="E391" s="38"/>
      <c r="F391" s="189" t="s">
        <v>1604</v>
      </c>
      <c r="G391" s="38"/>
      <c r="H391" s="38"/>
      <c r="I391" s="190"/>
      <c r="J391" s="38"/>
      <c r="K391" s="38"/>
      <c r="L391" s="42"/>
      <c r="M391" s="191"/>
      <c r="N391" s="192"/>
      <c r="O391" s="82"/>
      <c r="P391" s="82"/>
      <c r="Q391" s="82"/>
      <c r="R391" s="82"/>
      <c r="S391" s="82"/>
      <c r="T391" s="83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117</v>
      </c>
      <c r="AU391" s="15" t="s">
        <v>78</v>
      </c>
    </row>
    <row r="392" s="2" customFormat="1" ht="16.5" customHeight="1">
      <c r="A392" s="36"/>
      <c r="B392" s="37"/>
      <c r="C392" s="225" t="s">
        <v>654</v>
      </c>
      <c r="D392" s="225" t="s">
        <v>930</v>
      </c>
      <c r="E392" s="226" t="s">
        <v>1606</v>
      </c>
      <c r="F392" s="227" t="s">
        <v>1607</v>
      </c>
      <c r="G392" s="228" t="s">
        <v>114</v>
      </c>
      <c r="H392" s="229">
        <v>1</v>
      </c>
      <c r="I392" s="230"/>
      <c r="J392" s="231">
        <f>ROUND(I392*H392,2)</f>
        <v>0</v>
      </c>
      <c r="K392" s="227" t="s">
        <v>1026</v>
      </c>
      <c r="L392" s="42"/>
      <c r="M392" s="232" t="s">
        <v>19</v>
      </c>
      <c r="N392" s="233" t="s">
        <v>41</v>
      </c>
      <c r="O392" s="82"/>
      <c r="P392" s="184">
        <f>O392*H392</f>
        <v>0</v>
      </c>
      <c r="Q392" s="184">
        <v>0</v>
      </c>
      <c r="R392" s="184">
        <f>Q392*H392</f>
        <v>0</v>
      </c>
      <c r="S392" s="184">
        <v>0</v>
      </c>
      <c r="T392" s="18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6" t="s">
        <v>1062</v>
      </c>
      <c r="AT392" s="186" t="s">
        <v>930</v>
      </c>
      <c r="AU392" s="186" t="s">
        <v>78</v>
      </c>
      <c r="AY392" s="15" t="s">
        <v>115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5" t="s">
        <v>78</v>
      </c>
      <c r="BK392" s="187">
        <f>ROUND(I392*H392,2)</f>
        <v>0</v>
      </c>
      <c r="BL392" s="15" t="s">
        <v>1062</v>
      </c>
      <c r="BM392" s="186" t="s">
        <v>1608</v>
      </c>
    </row>
    <row r="393" s="2" customFormat="1">
      <c r="A393" s="36"/>
      <c r="B393" s="37"/>
      <c r="C393" s="38"/>
      <c r="D393" s="188" t="s">
        <v>117</v>
      </c>
      <c r="E393" s="38"/>
      <c r="F393" s="189" t="s">
        <v>1607</v>
      </c>
      <c r="G393" s="38"/>
      <c r="H393" s="38"/>
      <c r="I393" s="190"/>
      <c r="J393" s="38"/>
      <c r="K393" s="38"/>
      <c r="L393" s="42"/>
      <c r="M393" s="191"/>
      <c r="N393" s="192"/>
      <c r="O393" s="82"/>
      <c r="P393" s="82"/>
      <c r="Q393" s="82"/>
      <c r="R393" s="82"/>
      <c r="S393" s="82"/>
      <c r="T393" s="83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117</v>
      </c>
      <c r="AU393" s="15" t="s">
        <v>78</v>
      </c>
    </row>
    <row r="394" s="2" customFormat="1" ht="16.5" customHeight="1">
      <c r="A394" s="36"/>
      <c r="B394" s="37"/>
      <c r="C394" s="225" t="s">
        <v>658</v>
      </c>
      <c r="D394" s="225" t="s">
        <v>930</v>
      </c>
      <c r="E394" s="226" t="s">
        <v>1609</v>
      </c>
      <c r="F394" s="227" t="s">
        <v>1610</v>
      </c>
      <c r="G394" s="228" t="s">
        <v>114</v>
      </c>
      <c r="H394" s="229">
        <v>1</v>
      </c>
      <c r="I394" s="230"/>
      <c r="J394" s="231">
        <f>ROUND(I394*H394,2)</f>
        <v>0</v>
      </c>
      <c r="K394" s="227" t="s">
        <v>1026</v>
      </c>
      <c r="L394" s="42"/>
      <c r="M394" s="232" t="s">
        <v>19</v>
      </c>
      <c r="N394" s="233" t="s">
        <v>41</v>
      </c>
      <c r="O394" s="82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1062</v>
      </c>
      <c r="AT394" s="186" t="s">
        <v>930</v>
      </c>
      <c r="AU394" s="186" t="s">
        <v>78</v>
      </c>
      <c r="AY394" s="15" t="s">
        <v>115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5" t="s">
        <v>78</v>
      </c>
      <c r="BK394" s="187">
        <f>ROUND(I394*H394,2)</f>
        <v>0</v>
      </c>
      <c r="BL394" s="15" t="s">
        <v>1062</v>
      </c>
      <c r="BM394" s="186" t="s">
        <v>1611</v>
      </c>
    </row>
    <row r="395" s="2" customFormat="1">
      <c r="A395" s="36"/>
      <c r="B395" s="37"/>
      <c r="C395" s="38"/>
      <c r="D395" s="188" t="s">
        <v>117</v>
      </c>
      <c r="E395" s="38"/>
      <c r="F395" s="189" t="s">
        <v>1610</v>
      </c>
      <c r="G395" s="38"/>
      <c r="H395" s="38"/>
      <c r="I395" s="190"/>
      <c r="J395" s="38"/>
      <c r="K395" s="38"/>
      <c r="L395" s="42"/>
      <c r="M395" s="191"/>
      <c r="N395" s="192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117</v>
      </c>
      <c r="AU395" s="15" t="s">
        <v>78</v>
      </c>
    </row>
    <row r="396" s="2" customFormat="1" ht="16.5" customHeight="1">
      <c r="A396" s="36"/>
      <c r="B396" s="37"/>
      <c r="C396" s="225" t="s">
        <v>662</v>
      </c>
      <c r="D396" s="225" t="s">
        <v>930</v>
      </c>
      <c r="E396" s="226" t="s">
        <v>1612</v>
      </c>
      <c r="F396" s="227" t="s">
        <v>1613</v>
      </c>
      <c r="G396" s="228" t="s">
        <v>114</v>
      </c>
      <c r="H396" s="229">
        <v>1</v>
      </c>
      <c r="I396" s="230"/>
      <c r="J396" s="231">
        <f>ROUND(I396*H396,2)</f>
        <v>0</v>
      </c>
      <c r="K396" s="227" t="s">
        <v>1026</v>
      </c>
      <c r="L396" s="42"/>
      <c r="M396" s="232" t="s">
        <v>19</v>
      </c>
      <c r="N396" s="233" t="s">
        <v>41</v>
      </c>
      <c r="O396" s="82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1062</v>
      </c>
      <c r="AT396" s="186" t="s">
        <v>930</v>
      </c>
      <c r="AU396" s="186" t="s">
        <v>78</v>
      </c>
      <c r="AY396" s="15" t="s">
        <v>115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5" t="s">
        <v>78</v>
      </c>
      <c r="BK396" s="187">
        <f>ROUND(I396*H396,2)</f>
        <v>0</v>
      </c>
      <c r="BL396" s="15" t="s">
        <v>1062</v>
      </c>
      <c r="BM396" s="186" t="s">
        <v>1614</v>
      </c>
    </row>
    <row r="397" s="2" customFormat="1">
      <c r="A397" s="36"/>
      <c r="B397" s="37"/>
      <c r="C397" s="38"/>
      <c r="D397" s="188" t="s">
        <v>117</v>
      </c>
      <c r="E397" s="38"/>
      <c r="F397" s="189" t="s">
        <v>1613</v>
      </c>
      <c r="G397" s="38"/>
      <c r="H397" s="38"/>
      <c r="I397" s="190"/>
      <c r="J397" s="38"/>
      <c r="K397" s="38"/>
      <c r="L397" s="42"/>
      <c r="M397" s="191"/>
      <c r="N397" s="192"/>
      <c r="O397" s="82"/>
      <c r="P397" s="82"/>
      <c r="Q397" s="82"/>
      <c r="R397" s="82"/>
      <c r="S397" s="82"/>
      <c r="T397" s="83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117</v>
      </c>
      <c r="AU397" s="15" t="s">
        <v>78</v>
      </c>
    </row>
    <row r="398" s="2" customFormat="1" ht="16.5" customHeight="1">
      <c r="A398" s="36"/>
      <c r="B398" s="37"/>
      <c r="C398" s="225" t="s">
        <v>666</v>
      </c>
      <c r="D398" s="225" t="s">
        <v>930</v>
      </c>
      <c r="E398" s="226" t="s">
        <v>1615</v>
      </c>
      <c r="F398" s="227" t="s">
        <v>1616</v>
      </c>
      <c r="G398" s="228" t="s">
        <v>114</v>
      </c>
      <c r="H398" s="229">
        <v>1</v>
      </c>
      <c r="I398" s="230"/>
      <c r="J398" s="231">
        <f>ROUND(I398*H398,2)</f>
        <v>0</v>
      </c>
      <c r="K398" s="227" t="s">
        <v>1026</v>
      </c>
      <c r="L398" s="42"/>
      <c r="M398" s="232" t="s">
        <v>19</v>
      </c>
      <c r="N398" s="233" t="s">
        <v>41</v>
      </c>
      <c r="O398" s="82"/>
      <c r="P398" s="184">
        <f>O398*H398</f>
        <v>0</v>
      </c>
      <c r="Q398" s="184">
        <v>0</v>
      </c>
      <c r="R398" s="184">
        <f>Q398*H398</f>
        <v>0</v>
      </c>
      <c r="S398" s="184">
        <v>0</v>
      </c>
      <c r="T398" s="185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6" t="s">
        <v>1062</v>
      </c>
      <c r="AT398" s="186" t="s">
        <v>930</v>
      </c>
      <c r="AU398" s="186" t="s">
        <v>78</v>
      </c>
      <c r="AY398" s="15" t="s">
        <v>115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5" t="s">
        <v>78</v>
      </c>
      <c r="BK398" s="187">
        <f>ROUND(I398*H398,2)</f>
        <v>0</v>
      </c>
      <c r="BL398" s="15" t="s">
        <v>1062</v>
      </c>
      <c r="BM398" s="186" t="s">
        <v>1617</v>
      </c>
    </row>
    <row r="399" s="2" customFormat="1">
      <c r="A399" s="36"/>
      <c r="B399" s="37"/>
      <c r="C399" s="38"/>
      <c r="D399" s="188" t="s">
        <v>117</v>
      </c>
      <c r="E399" s="38"/>
      <c r="F399" s="189" t="s">
        <v>1616</v>
      </c>
      <c r="G399" s="38"/>
      <c r="H399" s="38"/>
      <c r="I399" s="190"/>
      <c r="J399" s="38"/>
      <c r="K399" s="38"/>
      <c r="L399" s="42"/>
      <c r="M399" s="191"/>
      <c r="N399" s="192"/>
      <c r="O399" s="82"/>
      <c r="P399" s="82"/>
      <c r="Q399" s="82"/>
      <c r="R399" s="82"/>
      <c r="S399" s="82"/>
      <c r="T399" s="83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117</v>
      </c>
      <c r="AU399" s="15" t="s">
        <v>78</v>
      </c>
    </row>
    <row r="400" s="2" customFormat="1" ht="16.5" customHeight="1">
      <c r="A400" s="36"/>
      <c r="B400" s="37"/>
      <c r="C400" s="225" t="s">
        <v>670</v>
      </c>
      <c r="D400" s="225" t="s">
        <v>930</v>
      </c>
      <c r="E400" s="226" t="s">
        <v>1618</v>
      </c>
      <c r="F400" s="227" t="s">
        <v>1619</v>
      </c>
      <c r="G400" s="228" t="s">
        <v>114</v>
      </c>
      <c r="H400" s="229">
        <v>1</v>
      </c>
      <c r="I400" s="230"/>
      <c r="J400" s="231">
        <f>ROUND(I400*H400,2)</f>
        <v>0</v>
      </c>
      <c r="K400" s="227" t="s">
        <v>1026</v>
      </c>
      <c r="L400" s="42"/>
      <c r="M400" s="232" t="s">
        <v>19</v>
      </c>
      <c r="N400" s="233" t="s">
        <v>41</v>
      </c>
      <c r="O400" s="82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1062</v>
      </c>
      <c r="AT400" s="186" t="s">
        <v>930</v>
      </c>
      <c r="AU400" s="186" t="s">
        <v>78</v>
      </c>
      <c r="AY400" s="15" t="s">
        <v>115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5" t="s">
        <v>78</v>
      </c>
      <c r="BK400" s="187">
        <f>ROUND(I400*H400,2)</f>
        <v>0</v>
      </c>
      <c r="BL400" s="15" t="s">
        <v>1062</v>
      </c>
      <c r="BM400" s="186" t="s">
        <v>1620</v>
      </c>
    </row>
    <row r="401" s="2" customFormat="1">
      <c r="A401" s="36"/>
      <c r="B401" s="37"/>
      <c r="C401" s="38"/>
      <c r="D401" s="188" t="s">
        <v>117</v>
      </c>
      <c r="E401" s="38"/>
      <c r="F401" s="189" t="s">
        <v>1619</v>
      </c>
      <c r="G401" s="38"/>
      <c r="H401" s="38"/>
      <c r="I401" s="190"/>
      <c r="J401" s="38"/>
      <c r="K401" s="38"/>
      <c r="L401" s="42"/>
      <c r="M401" s="191"/>
      <c r="N401" s="192"/>
      <c r="O401" s="82"/>
      <c r="P401" s="82"/>
      <c r="Q401" s="82"/>
      <c r="R401" s="82"/>
      <c r="S401" s="82"/>
      <c r="T401" s="83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117</v>
      </c>
      <c r="AU401" s="15" t="s">
        <v>78</v>
      </c>
    </row>
    <row r="402" s="2" customFormat="1" ht="16.5" customHeight="1">
      <c r="A402" s="36"/>
      <c r="B402" s="37"/>
      <c r="C402" s="225" t="s">
        <v>674</v>
      </c>
      <c r="D402" s="225" t="s">
        <v>930</v>
      </c>
      <c r="E402" s="226" t="s">
        <v>1621</v>
      </c>
      <c r="F402" s="227" t="s">
        <v>1622</v>
      </c>
      <c r="G402" s="228" t="s">
        <v>114</v>
      </c>
      <c r="H402" s="229">
        <v>1</v>
      </c>
      <c r="I402" s="230"/>
      <c r="J402" s="231">
        <f>ROUND(I402*H402,2)</f>
        <v>0</v>
      </c>
      <c r="K402" s="227" t="s">
        <v>1026</v>
      </c>
      <c r="L402" s="42"/>
      <c r="M402" s="232" t="s">
        <v>19</v>
      </c>
      <c r="N402" s="233" t="s">
        <v>41</v>
      </c>
      <c r="O402" s="82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6" t="s">
        <v>1062</v>
      </c>
      <c r="AT402" s="186" t="s">
        <v>930</v>
      </c>
      <c r="AU402" s="186" t="s">
        <v>78</v>
      </c>
      <c r="AY402" s="15" t="s">
        <v>115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5" t="s">
        <v>78</v>
      </c>
      <c r="BK402" s="187">
        <f>ROUND(I402*H402,2)</f>
        <v>0</v>
      </c>
      <c r="BL402" s="15" t="s">
        <v>1062</v>
      </c>
      <c r="BM402" s="186" t="s">
        <v>1623</v>
      </c>
    </row>
    <row r="403" s="2" customFormat="1">
      <c r="A403" s="36"/>
      <c r="B403" s="37"/>
      <c r="C403" s="38"/>
      <c r="D403" s="188" t="s">
        <v>117</v>
      </c>
      <c r="E403" s="38"/>
      <c r="F403" s="189" t="s">
        <v>1624</v>
      </c>
      <c r="G403" s="38"/>
      <c r="H403" s="38"/>
      <c r="I403" s="190"/>
      <c r="J403" s="38"/>
      <c r="K403" s="38"/>
      <c r="L403" s="42"/>
      <c r="M403" s="191"/>
      <c r="N403" s="192"/>
      <c r="O403" s="82"/>
      <c r="P403" s="82"/>
      <c r="Q403" s="82"/>
      <c r="R403" s="82"/>
      <c r="S403" s="82"/>
      <c r="T403" s="83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117</v>
      </c>
      <c r="AU403" s="15" t="s">
        <v>78</v>
      </c>
    </row>
    <row r="404" s="2" customFormat="1" ht="16.5" customHeight="1">
      <c r="A404" s="36"/>
      <c r="B404" s="37"/>
      <c r="C404" s="225" t="s">
        <v>678</v>
      </c>
      <c r="D404" s="225" t="s">
        <v>930</v>
      </c>
      <c r="E404" s="226" t="s">
        <v>1625</v>
      </c>
      <c r="F404" s="227" t="s">
        <v>1626</v>
      </c>
      <c r="G404" s="228" t="s">
        <v>114</v>
      </c>
      <c r="H404" s="229">
        <v>1</v>
      </c>
      <c r="I404" s="230"/>
      <c r="J404" s="231">
        <f>ROUND(I404*H404,2)</f>
        <v>0</v>
      </c>
      <c r="K404" s="227" t="s">
        <v>1026</v>
      </c>
      <c r="L404" s="42"/>
      <c r="M404" s="232" t="s">
        <v>19</v>
      </c>
      <c r="N404" s="233" t="s">
        <v>41</v>
      </c>
      <c r="O404" s="82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1062</v>
      </c>
      <c r="AT404" s="186" t="s">
        <v>930</v>
      </c>
      <c r="AU404" s="186" t="s">
        <v>78</v>
      </c>
      <c r="AY404" s="15" t="s">
        <v>115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5" t="s">
        <v>78</v>
      </c>
      <c r="BK404" s="187">
        <f>ROUND(I404*H404,2)</f>
        <v>0</v>
      </c>
      <c r="BL404" s="15" t="s">
        <v>1062</v>
      </c>
      <c r="BM404" s="186" t="s">
        <v>1627</v>
      </c>
    </row>
    <row r="405" s="2" customFormat="1">
      <c r="A405" s="36"/>
      <c r="B405" s="37"/>
      <c r="C405" s="38"/>
      <c r="D405" s="188" t="s">
        <v>117</v>
      </c>
      <c r="E405" s="38"/>
      <c r="F405" s="189" t="s">
        <v>1628</v>
      </c>
      <c r="G405" s="38"/>
      <c r="H405" s="38"/>
      <c r="I405" s="190"/>
      <c r="J405" s="38"/>
      <c r="K405" s="38"/>
      <c r="L405" s="42"/>
      <c r="M405" s="191"/>
      <c r="N405" s="192"/>
      <c r="O405" s="82"/>
      <c r="P405" s="82"/>
      <c r="Q405" s="82"/>
      <c r="R405" s="82"/>
      <c r="S405" s="82"/>
      <c r="T405" s="83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117</v>
      </c>
      <c r="AU405" s="15" t="s">
        <v>78</v>
      </c>
    </row>
    <row r="406" s="2" customFormat="1" ht="16.5" customHeight="1">
      <c r="A406" s="36"/>
      <c r="B406" s="37"/>
      <c r="C406" s="225" t="s">
        <v>682</v>
      </c>
      <c r="D406" s="225" t="s">
        <v>930</v>
      </c>
      <c r="E406" s="226" t="s">
        <v>1629</v>
      </c>
      <c r="F406" s="227" t="s">
        <v>1630</v>
      </c>
      <c r="G406" s="228" t="s">
        <v>114</v>
      </c>
      <c r="H406" s="229">
        <v>1</v>
      </c>
      <c r="I406" s="230"/>
      <c r="J406" s="231">
        <f>ROUND(I406*H406,2)</f>
        <v>0</v>
      </c>
      <c r="K406" s="227" t="s">
        <v>1026</v>
      </c>
      <c r="L406" s="42"/>
      <c r="M406" s="232" t="s">
        <v>19</v>
      </c>
      <c r="N406" s="233" t="s">
        <v>41</v>
      </c>
      <c r="O406" s="82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6" t="s">
        <v>1062</v>
      </c>
      <c r="AT406" s="186" t="s">
        <v>930</v>
      </c>
      <c r="AU406" s="186" t="s">
        <v>78</v>
      </c>
      <c r="AY406" s="15" t="s">
        <v>115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5" t="s">
        <v>78</v>
      </c>
      <c r="BK406" s="187">
        <f>ROUND(I406*H406,2)</f>
        <v>0</v>
      </c>
      <c r="BL406" s="15" t="s">
        <v>1062</v>
      </c>
      <c r="BM406" s="186" t="s">
        <v>1631</v>
      </c>
    </row>
    <row r="407" s="2" customFormat="1">
      <c r="A407" s="36"/>
      <c r="B407" s="37"/>
      <c r="C407" s="38"/>
      <c r="D407" s="188" t="s">
        <v>117</v>
      </c>
      <c r="E407" s="38"/>
      <c r="F407" s="189" t="s">
        <v>1632</v>
      </c>
      <c r="G407" s="38"/>
      <c r="H407" s="38"/>
      <c r="I407" s="190"/>
      <c r="J407" s="38"/>
      <c r="K407" s="38"/>
      <c r="L407" s="42"/>
      <c r="M407" s="191"/>
      <c r="N407" s="192"/>
      <c r="O407" s="82"/>
      <c r="P407" s="82"/>
      <c r="Q407" s="82"/>
      <c r="R407" s="82"/>
      <c r="S407" s="82"/>
      <c r="T407" s="83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117</v>
      </c>
      <c r="AU407" s="15" t="s">
        <v>78</v>
      </c>
    </row>
    <row r="408" s="2" customFormat="1" ht="16.5" customHeight="1">
      <c r="A408" s="36"/>
      <c r="B408" s="37"/>
      <c r="C408" s="225" t="s">
        <v>686</v>
      </c>
      <c r="D408" s="225" t="s">
        <v>930</v>
      </c>
      <c r="E408" s="226" t="s">
        <v>1633</v>
      </c>
      <c r="F408" s="227" t="s">
        <v>1634</v>
      </c>
      <c r="G408" s="228" t="s">
        <v>114</v>
      </c>
      <c r="H408" s="229">
        <v>1</v>
      </c>
      <c r="I408" s="230"/>
      <c r="J408" s="231">
        <f>ROUND(I408*H408,2)</f>
        <v>0</v>
      </c>
      <c r="K408" s="227" t="s">
        <v>1026</v>
      </c>
      <c r="L408" s="42"/>
      <c r="M408" s="232" t="s">
        <v>19</v>
      </c>
      <c r="N408" s="233" t="s">
        <v>41</v>
      </c>
      <c r="O408" s="82"/>
      <c r="P408" s="184">
        <f>O408*H408</f>
        <v>0</v>
      </c>
      <c r="Q408" s="184">
        <v>0</v>
      </c>
      <c r="R408" s="184">
        <f>Q408*H408</f>
        <v>0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1062</v>
      </c>
      <c r="AT408" s="186" t="s">
        <v>930</v>
      </c>
      <c r="AU408" s="186" t="s">
        <v>78</v>
      </c>
      <c r="AY408" s="15" t="s">
        <v>115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5" t="s">
        <v>78</v>
      </c>
      <c r="BK408" s="187">
        <f>ROUND(I408*H408,2)</f>
        <v>0</v>
      </c>
      <c r="BL408" s="15" t="s">
        <v>1062</v>
      </c>
      <c r="BM408" s="186" t="s">
        <v>1635</v>
      </c>
    </row>
    <row r="409" s="2" customFormat="1">
      <c r="A409" s="36"/>
      <c r="B409" s="37"/>
      <c r="C409" s="38"/>
      <c r="D409" s="188" t="s">
        <v>117</v>
      </c>
      <c r="E409" s="38"/>
      <c r="F409" s="189" t="s">
        <v>1634</v>
      </c>
      <c r="G409" s="38"/>
      <c r="H409" s="38"/>
      <c r="I409" s="190"/>
      <c r="J409" s="38"/>
      <c r="K409" s="38"/>
      <c r="L409" s="42"/>
      <c r="M409" s="191"/>
      <c r="N409" s="192"/>
      <c r="O409" s="82"/>
      <c r="P409" s="82"/>
      <c r="Q409" s="82"/>
      <c r="R409" s="82"/>
      <c r="S409" s="82"/>
      <c r="T409" s="83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117</v>
      </c>
      <c r="AU409" s="15" t="s">
        <v>78</v>
      </c>
    </row>
    <row r="410" s="2" customFormat="1" ht="16.5" customHeight="1">
      <c r="A410" s="36"/>
      <c r="B410" s="37"/>
      <c r="C410" s="225" t="s">
        <v>690</v>
      </c>
      <c r="D410" s="225" t="s">
        <v>930</v>
      </c>
      <c r="E410" s="226" t="s">
        <v>1636</v>
      </c>
      <c r="F410" s="227" t="s">
        <v>1637</v>
      </c>
      <c r="G410" s="228" t="s">
        <v>114</v>
      </c>
      <c r="H410" s="229">
        <v>1</v>
      </c>
      <c r="I410" s="230"/>
      <c r="J410" s="231">
        <f>ROUND(I410*H410,2)</f>
        <v>0</v>
      </c>
      <c r="K410" s="227" t="s">
        <v>1026</v>
      </c>
      <c r="L410" s="42"/>
      <c r="M410" s="232" t="s">
        <v>19</v>
      </c>
      <c r="N410" s="233" t="s">
        <v>41</v>
      </c>
      <c r="O410" s="82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1062</v>
      </c>
      <c r="AT410" s="186" t="s">
        <v>930</v>
      </c>
      <c r="AU410" s="186" t="s">
        <v>78</v>
      </c>
      <c r="AY410" s="15" t="s">
        <v>115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5" t="s">
        <v>78</v>
      </c>
      <c r="BK410" s="187">
        <f>ROUND(I410*H410,2)</f>
        <v>0</v>
      </c>
      <c r="BL410" s="15" t="s">
        <v>1062</v>
      </c>
      <c r="BM410" s="186" t="s">
        <v>1638</v>
      </c>
    </row>
    <row r="411" s="2" customFormat="1">
      <c r="A411" s="36"/>
      <c r="B411" s="37"/>
      <c r="C411" s="38"/>
      <c r="D411" s="188" t="s">
        <v>117</v>
      </c>
      <c r="E411" s="38"/>
      <c r="F411" s="189" t="s">
        <v>1637</v>
      </c>
      <c r="G411" s="38"/>
      <c r="H411" s="38"/>
      <c r="I411" s="190"/>
      <c r="J411" s="38"/>
      <c r="K411" s="38"/>
      <c r="L411" s="42"/>
      <c r="M411" s="191"/>
      <c r="N411" s="192"/>
      <c r="O411" s="82"/>
      <c r="P411" s="82"/>
      <c r="Q411" s="82"/>
      <c r="R411" s="82"/>
      <c r="S411" s="82"/>
      <c r="T411" s="83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117</v>
      </c>
      <c r="AU411" s="15" t="s">
        <v>78</v>
      </c>
    </row>
    <row r="412" s="2" customFormat="1" ht="16.5" customHeight="1">
      <c r="A412" s="36"/>
      <c r="B412" s="37"/>
      <c r="C412" s="225" t="s">
        <v>694</v>
      </c>
      <c r="D412" s="225" t="s">
        <v>930</v>
      </c>
      <c r="E412" s="226" t="s">
        <v>1639</v>
      </c>
      <c r="F412" s="227" t="s">
        <v>1640</v>
      </c>
      <c r="G412" s="228" t="s">
        <v>114</v>
      </c>
      <c r="H412" s="229">
        <v>1</v>
      </c>
      <c r="I412" s="230"/>
      <c r="J412" s="231">
        <f>ROUND(I412*H412,2)</f>
        <v>0</v>
      </c>
      <c r="K412" s="227" t="s">
        <v>1026</v>
      </c>
      <c r="L412" s="42"/>
      <c r="M412" s="232" t="s">
        <v>19</v>
      </c>
      <c r="N412" s="233" t="s">
        <v>41</v>
      </c>
      <c r="O412" s="82"/>
      <c r="P412" s="184">
        <f>O412*H412</f>
        <v>0</v>
      </c>
      <c r="Q412" s="184">
        <v>0</v>
      </c>
      <c r="R412" s="184">
        <f>Q412*H412</f>
        <v>0</v>
      </c>
      <c r="S412" s="184">
        <v>0</v>
      </c>
      <c r="T412" s="185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6" t="s">
        <v>1062</v>
      </c>
      <c r="AT412" s="186" t="s">
        <v>930</v>
      </c>
      <c r="AU412" s="186" t="s">
        <v>78</v>
      </c>
      <c r="AY412" s="15" t="s">
        <v>115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5" t="s">
        <v>78</v>
      </c>
      <c r="BK412" s="187">
        <f>ROUND(I412*H412,2)</f>
        <v>0</v>
      </c>
      <c r="BL412" s="15" t="s">
        <v>1062</v>
      </c>
      <c r="BM412" s="186" t="s">
        <v>1641</v>
      </c>
    </row>
    <row r="413" s="2" customFormat="1">
      <c r="A413" s="36"/>
      <c r="B413" s="37"/>
      <c r="C413" s="38"/>
      <c r="D413" s="188" t="s">
        <v>117</v>
      </c>
      <c r="E413" s="38"/>
      <c r="F413" s="189" t="s">
        <v>1640</v>
      </c>
      <c r="G413" s="38"/>
      <c r="H413" s="38"/>
      <c r="I413" s="190"/>
      <c r="J413" s="38"/>
      <c r="K413" s="38"/>
      <c r="L413" s="42"/>
      <c r="M413" s="191"/>
      <c r="N413" s="192"/>
      <c r="O413" s="82"/>
      <c r="P413" s="82"/>
      <c r="Q413" s="82"/>
      <c r="R413" s="82"/>
      <c r="S413" s="82"/>
      <c r="T413" s="83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117</v>
      </c>
      <c r="AU413" s="15" t="s">
        <v>78</v>
      </c>
    </row>
    <row r="414" s="2" customFormat="1" ht="16.5" customHeight="1">
      <c r="A414" s="36"/>
      <c r="B414" s="37"/>
      <c r="C414" s="225" t="s">
        <v>698</v>
      </c>
      <c r="D414" s="225" t="s">
        <v>930</v>
      </c>
      <c r="E414" s="226" t="s">
        <v>1642</v>
      </c>
      <c r="F414" s="227" t="s">
        <v>1643</v>
      </c>
      <c r="G414" s="228" t="s">
        <v>114</v>
      </c>
      <c r="H414" s="229">
        <v>1</v>
      </c>
      <c r="I414" s="230"/>
      <c r="J414" s="231">
        <f>ROUND(I414*H414,2)</f>
        <v>0</v>
      </c>
      <c r="K414" s="227" t="s">
        <v>1026</v>
      </c>
      <c r="L414" s="42"/>
      <c r="M414" s="232" t="s">
        <v>19</v>
      </c>
      <c r="N414" s="233" t="s">
        <v>41</v>
      </c>
      <c r="O414" s="82"/>
      <c r="P414" s="184">
        <f>O414*H414</f>
        <v>0</v>
      </c>
      <c r="Q414" s="184">
        <v>0</v>
      </c>
      <c r="R414" s="184">
        <f>Q414*H414</f>
        <v>0</v>
      </c>
      <c r="S414" s="184">
        <v>0</v>
      </c>
      <c r="T414" s="18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6" t="s">
        <v>1062</v>
      </c>
      <c r="AT414" s="186" t="s">
        <v>930</v>
      </c>
      <c r="AU414" s="186" t="s">
        <v>78</v>
      </c>
      <c r="AY414" s="15" t="s">
        <v>115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5" t="s">
        <v>78</v>
      </c>
      <c r="BK414" s="187">
        <f>ROUND(I414*H414,2)</f>
        <v>0</v>
      </c>
      <c r="BL414" s="15" t="s">
        <v>1062</v>
      </c>
      <c r="BM414" s="186" t="s">
        <v>1644</v>
      </c>
    </row>
    <row r="415" s="2" customFormat="1">
      <c r="A415" s="36"/>
      <c r="B415" s="37"/>
      <c r="C415" s="38"/>
      <c r="D415" s="188" t="s">
        <v>117</v>
      </c>
      <c r="E415" s="38"/>
      <c r="F415" s="189" t="s">
        <v>1645</v>
      </c>
      <c r="G415" s="38"/>
      <c r="H415" s="38"/>
      <c r="I415" s="190"/>
      <c r="J415" s="38"/>
      <c r="K415" s="38"/>
      <c r="L415" s="42"/>
      <c r="M415" s="191"/>
      <c r="N415" s="192"/>
      <c r="O415" s="82"/>
      <c r="P415" s="82"/>
      <c r="Q415" s="82"/>
      <c r="R415" s="82"/>
      <c r="S415" s="82"/>
      <c r="T415" s="83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117</v>
      </c>
      <c r="AU415" s="15" t="s">
        <v>78</v>
      </c>
    </row>
    <row r="416" s="2" customFormat="1" ht="16.5" customHeight="1">
      <c r="A416" s="36"/>
      <c r="B416" s="37"/>
      <c r="C416" s="225" t="s">
        <v>702</v>
      </c>
      <c r="D416" s="225" t="s">
        <v>930</v>
      </c>
      <c r="E416" s="226" t="s">
        <v>1646</v>
      </c>
      <c r="F416" s="227" t="s">
        <v>1647</v>
      </c>
      <c r="G416" s="228" t="s">
        <v>114</v>
      </c>
      <c r="H416" s="229">
        <v>1</v>
      </c>
      <c r="I416" s="230"/>
      <c r="J416" s="231">
        <f>ROUND(I416*H416,2)</f>
        <v>0</v>
      </c>
      <c r="K416" s="227" t="s">
        <v>1026</v>
      </c>
      <c r="L416" s="42"/>
      <c r="M416" s="232" t="s">
        <v>19</v>
      </c>
      <c r="N416" s="233" t="s">
        <v>41</v>
      </c>
      <c r="O416" s="82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6" t="s">
        <v>1062</v>
      </c>
      <c r="AT416" s="186" t="s">
        <v>930</v>
      </c>
      <c r="AU416" s="186" t="s">
        <v>78</v>
      </c>
      <c r="AY416" s="15" t="s">
        <v>115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5" t="s">
        <v>78</v>
      </c>
      <c r="BK416" s="187">
        <f>ROUND(I416*H416,2)</f>
        <v>0</v>
      </c>
      <c r="BL416" s="15" t="s">
        <v>1062</v>
      </c>
      <c r="BM416" s="186" t="s">
        <v>1648</v>
      </c>
    </row>
    <row r="417" s="2" customFormat="1">
      <c r="A417" s="36"/>
      <c r="B417" s="37"/>
      <c r="C417" s="38"/>
      <c r="D417" s="188" t="s">
        <v>117</v>
      </c>
      <c r="E417" s="38"/>
      <c r="F417" s="189" t="s">
        <v>1649</v>
      </c>
      <c r="G417" s="38"/>
      <c r="H417" s="38"/>
      <c r="I417" s="190"/>
      <c r="J417" s="38"/>
      <c r="K417" s="38"/>
      <c r="L417" s="42"/>
      <c r="M417" s="191"/>
      <c r="N417" s="192"/>
      <c r="O417" s="82"/>
      <c r="P417" s="82"/>
      <c r="Q417" s="82"/>
      <c r="R417" s="82"/>
      <c r="S417" s="82"/>
      <c r="T417" s="83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117</v>
      </c>
      <c r="AU417" s="15" t="s">
        <v>78</v>
      </c>
    </row>
    <row r="418" s="2" customFormat="1" ht="16.5" customHeight="1">
      <c r="A418" s="36"/>
      <c r="B418" s="37"/>
      <c r="C418" s="225" t="s">
        <v>706</v>
      </c>
      <c r="D418" s="225" t="s">
        <v>930</v>
      </c>
      <c r="E418" s="226" t="s">
        <v>1650</v>
      </c>
      <c r="F418" s="227" t="s">
        <v>1651</v>
      </c>
      <c r="G418" s="228" t="s">
        <v>114</v>
      </c>
      <c r="H418" s="229">
        <v>1</v>
      </c>
      <c r="I418" s="230"/>
      <c r="J418" s="231">
        <f>ROUND(I418*H418,2)</f>
        <v>0</v>
      </c>
      <c r="K418" s="227" t="s">
        <v>1026</v>
      </c>
      <c r="L418" s="42"/>
      <c r="M418" s="232" t="s">
        <v>19</v>
      </c>
      <c r="N418" s="233" t="s">
        <v>41</v>
      </c>
      <c r="O418" s="82"/>
      <c r="P418" s="184">
        <f>O418*H418</f>
        <v>0</v>
      </c>
      <c r="Q418" s="184">
        <v>0</v>
      </c>
      <c r="R418" s="184">
        <f>Q418*H418</f>
        <v>0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1062</v>
      </c>
      <c r="AT418" s="186" t="s">
        <v>930</v>
      </c>
      <c r="AU418" s="186" t="s">
        <v>78</v>
      </c>
      <c r="AY418" s="15" t="s">
        <v>115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5" t="s">
        <v>78</v>
      </c>
      <c r="BK418" s="187">
        <f>ROUND(I418*H418,2)</f>
        <v>0</v>
      </c>
      <c r="BL418" s="15" t="s">
        <v>1062</v>
      </c>
      <c r="BM418" s="186" t="s">
        <v>1652</v>
      </c>
    </row>
    <row r="419" s="2" customFormat="1">
      <c r="A419" s="36"/>
      <c r="B419" s="37"/>
      <c r="C419" s="38"/>
      <c r="D419" s="188" t="s">
        <v>117</v>
      </c>
      <c r="E419" s="38"/>
      <c r="F419" s="189" t="s">
        <v>1653</v>
      </c>
      <c r="G419" s="38"/>
      <c r="H419" s="38"/>
      <c r="I419" s="190"/>
      <c r="J419" s="38"/>
      <c r="K419" s="38"/>
      <c r="L419" s="42"/>
      <c r="M419" s="191"/>
      <c r="N419" s="192"/>
      <c r="O419" s="82"/>
      <c r="P419" s="82"/>
      <c r="Q419" s="82"/>
      <c r="R419" s="82"/>
      <c r="S419" s="82"/>
      <c r="T419" s="83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117</v>
      </c>
      <c r="AU419" s="15" t="s">
        <v>78</v>
      </c>
    </row>
    <row r="420" s="2" customFormat="1" ht="16.5" customHeight="1">
      <c r="A420" s="36"/>
      <c r="B420" s="37"/>
      <c r="C420" s="225" t="s">
        <v>710</v>
      </c>
      <c r="D420" s="225" t="s">
        <v>930</v>
      </c>
      <c r="E420" s="226" t="s">
        <v>1654</v>
      </c>
      <c r="F420" s="227" t="s">
        <v>1655</v>
      </c>
      <c r="G420" s="228" t="s">
        <v>114</v>
      </c>
      <c r="H420" s="229">
        <v>1</v>
      </c>
      <c r="I420" s="230"/>
      <c r="J420" s="231">
        <f>ROUND(I420*H420,2)</f>
        <v>0</v>
      </c>
      <c r="K420" s="227" t="s">
        <v>1026</v>
      </c>
      <c r="L420" s="42"/>
      <c r="M420" s="232" t="s">
        <v>19</v>
      </c>
      <c r="N420" s="233" t="s">
        <v>41</v>
      </c>
      <c r="O420" s="82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6" t="s">
        <v>1062</v>
      </c>
      <c r="AT420" s="186" t="s">
        <v>930</v>
      </c>
      <c r="AU420" s="186" t="s">
        <v>78</v>
      </c>
      <c r="AY420" s="15" t="s">
        <v>115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5" t="s">
        <v>78</v>
      </c>
      <c r="BK420" s="187">
        <f>ROUND(I420*H420,2)</f>
        <v>0</v>
      </c>
      <c r="BL420" s="15" t="s">
        <v>1062</v>
      </c>
      <c r="BM420" s="186" t="s">
        <v>1656</v>
      </c>
    </row>
    <row r="421" s="2" customFormat="1">
      <c r="A421" s="36"/>
      <c r="B421" s="37"/>
      <c r="C421" s="38"/>
      <c r="D421" s="188" t="s">
        <v>117</v>
      </c>
      <c r="E421" s="38"/>
      <c r="F421" s="189" t="s">
        <v>1657</v>
      </c>
      <c r="G421" s="38"/>
      <c r="H421" s="38"/>
      <c r="I421" s="190"/>
      <c r="J421" s="38"/>
      <c r="K421" s="38"/>
      <c r="L421" s="42"/>
      <c r="M421" s="191"/>
      <c r="N421" s="192"/>
      <c r="O421" s="82"/>
      <c r="P421" s="82"/>
      <c r="Q421" s="82"/>
      <c r="R421" s="82"/>
      <c r="S421" s="82"/>
      <c r="T421" s="83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5" t="s">
        <v>117</v>
      </c>
      <c r="AU421" s="15" t="s">
        <v>78</v>
      </c>
    </row>
    <row r="422" s="2" customFormat="1" ht="16.5" customHeight="1">
      <c r="A422" s="36"/>
      <c r="B422" s="37"/>
      <c r="C422" s="225" t="s">
        <v>714</v>
      </c>
      <c r="D422" s="225" t="s">
        <v>930</v>
      </c>
      <c r="E422" s="226" t="s">
        <v>1658</v>
      </c>
      <c r="F422" s="227" t="s">
        <v>1659</v>
      </c>
      <c r="G422" s="228" t="s">
        <v>114</v>
      </c>
      <c r="H422" s="229">
        <v>1</v>
      </c>
      <c r="I422" s="230"/>
      <c r="J422" s="231">
        <f>ROUND(I422*H422,2)</f>
        <v>0</v>
      </c>
      <c r="K422" s="227" t="s">
        <v>1026</v>
      </c>
      <c r="L422" s="42"/>
      <c r="M422" s="232" t="s">
        <v>19</v>
      </c>
      <c r="N422" s="233" t="s">
        <v>41</v>
      </c>
      <c r="O422" s="82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6" t="s">
        <v>1062</v>
      </c>
      <c r="AT422" s="186" t="s">
        <v>930</v>
      </c>
      <c r="AU422" s="186" t="s">
        <v>78</v>
      </c>
      <c r="AY422" s="15" t="s">
        <v>115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5" t="s">
        <v>78</v>
      </c>
      <c r="BK422" s="187">
        <f>ROUND(I422*H422,2)</f>
        <v>0</v>
      </c>
      <c r="BL422" s="15" t="s">
        <v>1062</v>
      </c>
      <c r="BM422" s="186" t="s">
        <v>1660</v>
      </c>
    </row>
    <row r="423" s="2" customFormat="1">
      <c r="A423" s="36"/>
      <c r="B423" s="37"/>
      <c r="C423" s="38"/>
      <c r="D423" s="188" t="s">
        <v>117</v>
      </c>
      <c r="E423" s="38"/>
      <c r="F423" s="189" t="s">
        <v>1661</v>
      </c>
      <c r="G423" s="38"/>
      <c r="H423" s="38"/>
      <c r="I423" s="190"/>
      <c r="J423" s="38"/>
      <c r="K423" s="38"/>
      <c r="L423" s="42"/>
      <c r="M423" s="191"/>
      <c r="N423" s="192"/>
      <c r="O423" s="82"/>
      <c r="P423" s="82"/>
      <c r="Q423" s="82"/>
      <c r="R423" s="82"/>
      <c r="S423" s="82"/>
      <c r="T423" s="83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117</v>
      </c>
      <c r="AU423" s="15" t="s">
        <v>78</v>
      </c>
    </row>
    <row r="424" s="2" customFormat="1" ht="16.5" customHeight="1">
      <c r="A424" s="36"/>
      <c r="B424" s="37"/>
      <c r="C424" s="225" t="s">
        <v>718</v>
      </c>
      <c r="D424" s="225" t="s">
        <v>930</v>
      </c>
      <c r="E424" s="226" t="s">
        <v>1662</v>
      </c>
      <c r="F424" s="227" t="s">
        <v>1663</v>
      </c>
      <c r="G424" s="228" t="s">
        <v>114</v>
      </c>
      <c r="H424" s="229">
        <v>1</v>
      </c>
      <c r="I424" s="230"/>
      <c r="J424" s="231">
        <f>ROUND(I424*H424,2)</f>
        <v>0</v>
      </c>
      <c r="K424" s="227" t="s">
        <v>1026</v>
      </c>
      <c r="L424" s="42"/>
      <c r="M424" s="232" t="s">
        <v>19</v>
      </c>
      <c r="N424" s="233" t="s">
        <v>41</v>
      </c>
      <c r="O424" s="8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1062</v>
      </c>
      <c r="AT424" s="186" t="s">
        <v>930</v>
      </c>
      <c r="AU424" s="186" t="s">
        <v>78</v>
      </c>
      <c r="AY424" s="15" t="s">
        <v>115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5" t="s">
        <v>78</v>
      </c>
      <c r="BK424" s="187">
        <f>ROUND(I424*H424,2)</f>
        <v>0</v>
      </c>
      <c r="BL424" s="15" t="s">
        <v>1062</v>
      </c>
      <c r="BM424" s="186" t="s">
        <v>1664</v>
      </c>
    </row>
    <row r="425" s="2" customFormat="1">
      <c r="A425" s="36"/>
      <c r="B425" s="37"/>
      <c r="C425" s="38"/>
      <c r="D425" s="188" t="s">
        <v>117</v>
      </c>
      <c r="E425" s="38"/>
      <c r="F425" s="189" t="s">
        <v>1665</v>
      </c>
      <c r="G425" s="38"/>
      <c r="H425" s="38"/>
      <c r="I425" s="190"/>
      <c r="J425" s="38"/>
      <c r="K425" s="38"/>
      <c r="L425" s="42"/>
      <c r="M425" s="191"/>
      <c r="N425" s="192"/>
      <c r="O425" s="82"/>
      <c r="P425" s="82"/>
      <c r="Q425" s="82"/>
      <c r="R425" s="82"/>
      <c r="S425" s="82"/>
      <c r="T425" s="83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117</v>
      </c>
      <c r="AU425" s="15" t="s">
        <v>78</v>
      </c>
    </row>
    <row r="426" s="2" customFormat="1" ht="16.5" customHeight="1">
      <c r="A426" s="36"/>
      <c r="B426" s="37"/>
      <c r="C426" s="225" t="s">
        <v>722</v>
      </c>
      <c r="D426" s="225" t="s">
        <v>930</v>
      </c>
      <c r="E426" s="226" t="s">
        <v>1666</v>
      </c>
      <c r="F426" s="227" t="s">
        <v>1667</v>
      </c>
      <c r="G426" s="228" t="s">
        <v>114</v>
      </c>
      <c r="H426" s="229">
        <v>500</v>
      </c>
      <c r="I426" s="230"/>
      <c r="J426" s="231">
        <f>ROUND(I426*H426,2)</f>
        <v>0</v>
      </c>
      <c r="K426" s="227" t="s">
        <v>1026</v>
      </c>
      <c r="L426" s="42"/>
      <c r="M426" s="232" t="s">
        <v>19</v>
      </c>
      <c r="N426" s="233" t="s">
        <v>41</v>
      </c>
      <c r="O426" s="82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6" t="s">
        <v>1062</v>
      </c>
      <c r="AT426" s="186" t="s">
        <v>930</v>
      </c>
      <c r="AU426" s="186" t="s">
        <v>78</v>
      </c>
      <c r="AY426" s="15" t="s">
        <v>115</v>
      </c>
      <c r="BE426" s="187">
        <f>IF(N426="základní",J426,0)</f>
        <v>0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5" t="s">
        <v>78</v>
      </c>
      <c r="BK426" s="187">
        <f>ROUND(I426*H426,2)</f>
        <v>0</v>
      </c>
      <c r="BL426" s="15" t="s">
        <v>1062</v>
      </c>
      <c r="BM426" s="186" t="s">
        <v>1668</v>
      </c>
    </row>
    <row r="427" s="2" customFormat="1">
      <c r="A427" s="36"/>
      <c r="B427" s="37"/>
      <c r="C427" s="38"/>
      <c r="D427" s="188" t="s">
        <v>117</v>
      </c>
      <c r="E427" s="38"/>
      <c r="F427" s="189" t="s">
        <v>1669</v>
      </c>
      <c r="G427" s="38"/>
      <c r="H427" s="38"/>
      <c r="I427" s="190"/>
      <c r="J427" s="38"/>
      <c r="K427" s="38"/>
      <c r="L427" s="42"/>
      <c r="M427" s="191"/>
      <c r="N427" s="192"/>
      <c r="O427" s="82"/>
      <c r="P427" s="82"/>
      <c r="Q427" s="82"/>
      <c r="R427" s="82"/>
      <c r="S427" s="82"/>
      <c r="T427" s="83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5" t="s">
        <v>117</v>
      </c>
      <c r="AU427" s="15" t="s">
        <v>78</v>
      </c>
    </row>
    <row r="428" s="2" customFormat="1" ht="16.5" customHeight="1">
      <c r="A428" s="36"/>
      <c r="B428" s="37"/>
      <c r="C428" s="225" t="s">
        <v>726</v>
      </c>
      <c r="D428" s="225" t="s">
        <v>930</v>
      </c>
      <c r="E428" s="226" t="s">
        <v>1670</v>
      </c>
      <c r="F428" s="227" t="s">
        <v>1671</v>
      </c>
      <c r="G428" s="228" t="s">
        <v>114</v>
      </c>
      <c r="H428" s="229">
        <v>500</v>
      </c>
      <c r="I428" s="230"/>
      <c r="J428" s="231">
        <f>ROUND(I428*H428,2)</f>
        <v>0</v>
      </c>
      <c r="K428" s="227" t="s">
        <v>1026</v>
      </c>
      <c r="L428" s="42"/>
      <c r="M428" s="232" t="s">
        <v>19</v>
      </c>
      <c r="N428" s="233" t="s">
        <v>41</v>
      </c>
      <c r="O428" s="82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6" t="s">
        <v>1062</v>
      </c>
      <c r="AT428" s="186" t="s">
        <v>930</v>
      </c>
      <c r="AU428" s="186" t="s">
        <v>78</v>
      </c>
      <c r="AY428" s="15" t="s">
        <v>115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5" t="s">
        <v>78</v>
      </c>
      <c r="BK428" s="187">
        <f>ROUND(I428*H428,2)</f>
        <v>0</v>
      </c>
      <c r="BL428" s="15" t="s">
        <v>1062</v>
      </c>
      <c r="BM428" s="186" t="s">
        <v>1672</v>
      </c>
    </row>
    <row r="429" s="2" customFormat="1">
      <c r="A429" s="36"/>
      <c r="B429" s="37"/>
      <c r="C429" s="38"/>
      <c r="D429" s="188" t="s">
        <v>117</v>
      </c>
      <c r="E429" s="38"/>
      <c r="F429" s="189" t="s">
        <v>1673</v>
      </c>
      <c r="G429" s="38"/>
      <c r="H429" s="38"/>
      <c r="I429" s="190"/>
      <c r="J429" s="38"/>
      <c r="K429" s="38"/>
      <c r="L429" s="42"/>
      <c r="M429" s="191"/>
      <c r="N429" s="192"/>
      <c r="O429" s="82"/>
      <c r="P429" s="82"/>
      <c r="Q429" s="82"/>
      <c r="R429" s="82"/>
      <c r="S429" s="82"/>
      <c r="T429" s="83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5" t="s">
        <v>117</v>
      </c>
      <c r="AU429" s="15" t="s">
        <v>78</v>
      </c>
    </row>
    <row r="430" s="2" customFormat="1" ht="16.5" customHeight="1">
      <c r="A430" s="36"/>
      <c r="B430" s="37"/>
      <c r="C430" s="225" t="s">
        <v>730</v>
      </c>
      <c r="D430" s="225" t="s">
        <v>930</v>
      </c>
      <c r="E430" s="226" t="s">
        <v>1674</v>
      </c>
      <c r="F430" s="227" t="s">
        <v>1675</v>
      </c>
      <c r="G430" s="228" t="s">
        <v>114</v>
      </c>
      <c r="H430" s="229">
        <v>1</v>
      </c>
      <c r="I430" s="230"/>
      <c r="J430" s="231">
        <f>ROUND(I430*H430,2)</f>
        <v>0</v>
      </c>
      <c r="K430" s="227" t="s">
        <v>1026</v>
      </c>
      <c r="L430" s="42"/>
      <c r="M430" s="232" t="s">
        <v>19</v>
      </c>
      <c r="N430" s="233" t="s">
        <v>41</v>
      </c>
      <c r="O430" s="82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1062</v>
      </c>
      <c r="AT430" s="186" t="s">
        <v>930</v>
      </c>
      <c r="AU430" s="186" t="s">
        <v>78</v>
      </c>
      <c r="AY430" s="15" t="s">
        <v>115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5" t="s">
        <v>78</v>
      </c>
      <c r="BK430" s="187">
        <f>ROUND(I430*H430,2)</f>
        <v>0</v>
      </c>
      <c r="BL430" s="15" t="s">
        <v>1062</v>
      </c>
      <c r="BM430" s="186" t="s">
        <v>1676</v>
      </c>
    </row>
    <row r="431" s="2" customFormat="1">
      <c r="A431" s="36"/>
      <c r="B431" s="37"/>
      <c r="C431" s="38"/>
      <c r="D431" s="188" t="s">
        <v>117</v>
      </c>
      <c r="E431" s="38"/>
      <c r="F431" s="189" t="s">
        <v>1675</v>
      </c>
      <c r="G431" s="38"/>
      <c r="H431" s="38"/>
      <c r="I431" s="190"/>
      <c r="J431" s="38"/>
      <c r="K431" s="38"/>
      <c r="L431" s="42"/>
      <c r="M431" s="191"/>
      <c r="N431" s="192"/>
      <c r="O431" s="82"/>
      <c r="P431" s="82"/>
      <c r="Q431" s="82"/>
      <c r="R431" s="82"/>
      <c r="S431" s="82"/>
      <c r="T431" s="83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5" t="s">
        <v>117</v>
      </c>
      <c r="AU431" s="15" t="s">
        <v>78</v>
      </c>
    </row>
    <row r="432" s="2" customFormat="1" ht="16.5" customHeight="1">
      <c r="A432" s="36"/>
      <c r="B432" s="37"/>
      <c r="C432" s="225" t="s">
        <v>734</v>
      </c>
      <c r="D432" s="225" t="s">
        <v>930</v>
      </c>
      <c r="E432" s="226" t="s">
        <v>1677</v>
      </c>
      <c r="F432" s="227" t="s">
        <v>1678</v>
      </c>
      <c r="G432" s="228" t="s">
        <v>114</v>
      </c>
      <c r="H432" s="229">
        <v>1</v>
      </c>
      <c r="I432" s="230"/>
      <c r="J432" s="231">
        <f>ROUND(I432*H432,2)</f>
        <v>0</v>
      </c>
      <c r="K432" s="227" t="s">
        <v>1026</v>
      </c>
      <c r="L432" s="42"/>
      <c r="M432" s="232" t="s">
        <v>19</v>
      </c>
      <c r="N432" s="233" t="s">
        <v>41</v>
      </c>
      <c r="O432" s="82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6" t="s">
        <v>1062</v>
      </c>
      <c r="AT432" s="186" t="s">
        <v>930</v>
      </c>
      <c r="AU432" s="186" t="s">
        <v>78</v>
      </c>
      <c r="AY432" s="15" t="s">
        <v>115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5" t="s">
        <v>78</v>
      </c>
      <c r="BK432" s="187">
        <f>ROUND(I432*H432,2)</f>
        <v>0</v>
      </c>
      <c r="BL432" s="15" t="s">
        <v>1062</v>
      </c>
      <c r="BM432" s="186" t="s">
        <v>1679</v>
      </c>
    </row>
    <row r="433" s="2" customFormat="1">
      <c r="A433" s="36"/>
      <c r="B433" s="37"/>
      <c r="C433" s="38"/>
      <c r="D433" s="188" t="s">
        <v>117</v>
      </c>
      <c r="E433" s="38"/>
      <c r="F433" s="189" t="s">
        <v>1678</v>
      </c>
      <c r="G433" s="38"/>
      <c r="H433" s="38"/>
      <c r="I433" s="190"/>
      <c r="J433" s="38"/>
      <c r="K433" s="38"/>
      <c r="L433" s="42"/>
      <c r="M433" s="191"/>
      <c r="N433" s="192"/>
      <c r="O433" s="82"/>
      <c r="P433" s="82"/>
      <c r="Q433" s="82"/>
      <c r="R433" s="82"/>
      <c r="S433" s="82"/>
      <c r="T433" s="83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5" t="s">
        <v>117</v>
      </c>
      <c r="AU433" s="15" t="s">
        <v>78</v>
      </c>
    </row>
    <row r="434" s="2" customFormat="1" ht="16.5" customHeight="1">
      <c r="A434" s="36"/>
      <c r="B434" s="37"/>
      <c r="C434" s="225" t="s">
        <v>738</v>
      </c>
      <c r="D434" s="225" t="s">
        <v>930</v>
      </c>
      <c r="E434" s="226" t="s">
        <v>1680</v>
      </c>
      <c r="F434" s="227" t="s">
        <v>1681</v>
      </c>
      <c r="G434" s="228" t="s">
        <v>114</v>
      </c>
      <c r="H434" s="229">
        <v>1</v>
      </c>
      <c r="I434" s="230"/>
      <c r="J434" s="231">
        <f>ROUND(I434*H434,2)</f>
        <v>0</v>
      </c>
      <c r="K434" s="227" t="s">
        <v>1026</v>
      </c>
      <c r="L434" s="42"/>
      <c r="M434" s="232" t="s">
        <v>19</v>
      </c>
      <c r="N434" s="233" t="s">
        <v>41</v>
      </c>
      <c r="O434" s="82"/>
      <c r="P434" s="184">
        <f>O434*H434</f>
        <v>0</v>
      </c>
      <c r="Q434" s="184">
        <v>0</v>
      </c>
      <c r="R434" s="184">
        <f>Q434*H434</f>
        <v>0</v>
      </c>
      <c r="S434" s="184">
        <v>0</v>
      </c>
      <c r="T434" s="185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6" t="s">
        <v>1062</v>
      </c>
      <c r="AT434" s="186" t="s">
        <v>930</v>
      </c>
      <c r="AU434" s="186" t="s">
        <v>78</v>
      </c>
      <c r="AY434" s="15" t="s">
        <v>115</v>
      </c>
      <c r="BE434" s="187">
        <f>IF(N434="základní",J434,0)</f>
        <v>0</v>
      </c>
      <c r="BF434" s="187">
        <f>IF(N434="snížená",J434,0)</f>
        <v>0</v>
      </c>
      <c r="BG434" s="187">
        <f>IF(N434="zákl. přenesená",J434,0)</f>
        <v>0</v>
      </c>
      <c r="BH434" s="187">
        <f>IF(N434="sníž. přenesená",J434,0)</f>
        <v>0</v>
      </c>
      <c r="BI434" s="187">
        <f>IF(N434="nulová",J434,0)</f>
        <v>0</v>
      </c>
      <c r="BJ434" s="15" t="s">
        <v>78</v>
      </c>
      <c r="BK434" s="187">
        <f>ROUND(I434*H434,2)</f>
        <v>0</v>
      </c>
      <c r="BL434" s="15" t="s">
        <v>1062</v>
      </c>
      <c r="BM434" s="186" t="s">
        <v>1682</v>
      </c>
    </row>
    <row r="435" s="2" customFormat="1">
      <c r="A435" s="36"/>
      <c r="B435" s="37"/>
      <c r="C435" s="38"/>
      <c r="D435" s="188" t="s">
        <v>117</v>
      </c>
      <c r="E435" s="38"/>
      <c r="F435" s="189" t="s">
        <v>1681</v>
      </c>
      <c r="G435" s="38"/>
      <c r="H435" s="38"/>
      <c r="I435" s="190"/>
      <c r="J435" s="38"/>
      <c r="K435" s="38"/>
      <c r="L435" s="42"/>
      <c r="M435" s="191"/>
      <c r="N435" s="192"/>
      <c r="O435" s="82"/>
      <c r="P435" s="82"/>
      <c r="Q435" s="82"/>
      <c r="R435" s="82"/>
      <c r="S435" s="82"/>
      <c r="T435" s="83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5" t="s">
        <v>117</v>
      </c>
      <c r="AU435" s="15" t="s">
        <v>78</v>
      </c>
    </row>
    <row r="436" s="2" customFormat="1" ht="16.5" customHeight="1">
      <c r="A436" s="36"/>
      <c r="B436" s="37"/>
      <c r="C436" s="225" t="s">
        <v>742</v>
      </c>
      <c r="D436" s="225" t="s">
        <v>930</v>
      </c>
      <c r="E436" s="226" t="s">
        <v>1683</v>
      </c>
      <c r="F436" s="227" t="s">
        <v>1684</v>
      </c>
      <c r="G436" s="228" t="s">
        <v>114</v>
      </c>
      <c r="H436" s="229">
        <v>1</v>
      </c>
      <c r="I436" s="230"/>
      <c r="J436" s="231">
        <f>ROUND(I436*H436,2)</f>
        <v>0</v>
      </c>
      <c r="K436" s="227" t="s">
        <v>1026</v>
      </c>
      <c r="L436" s="42"/>
      <c r="M436" s="232" t="s">
        <v>19</v>
      </c>
      <c r="N436" s="233" t="s">
        <v>41</v>
      </c>
      <c r="O436" s="82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6" t="s">
        <v>1062</v>
      </c>
      <c r="AT436" s="186" t="s">
        <v>930</v>
      </c>
      <c r="AU436" s="186" t="s">
        <v>78</v>
      </c>
      <c r="AY436" s="15" t="s">
        <v>115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5" t="s">
        <v>78</v>
      </c>
      <c r="BK436" s="187">
        <f>ROUND(I436*H436,2)</f>
        <v>0</v>
      </c>
      <c r="BL436" s="15" t="s">
        <v>1062</v>
      </c>
      <c r="BM436" s="186" t="s">
        <v>1685</v>
      </c>
    </row>
    <row r="437" s="2" customFormat="1">
      <c r="A437" s="36"/>
      <c r="B437" s="37"/>
      <c r="C437" s="38"/>
      <c r="D437" s="188" t="s">
        <v>117</v>
      </c>
      <c r="E437" s="38"/>
      <c r="F437" s="189" t="s">
        <v>1686</v>
      </c>
      <c r="G437" s="38"/>
      <c r="H437" s="38"/>
      <c r="I437" s="190"/>
      <c r="J437" s="38"/>
      <c r="K437" s="38"/>
      <c r="L437" s="42"/>
      <c r="M437" s="191"/>
      <c r="N437" s="192"/>
      <c r="O437" s="82"/>
      <c r="P437" s="82"/>
      <c r="Q437" s="82"/>
      <c r="R437" s="82"/>
      <c r="S437" s="82"/>
      <c r="T437" s="83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5" t="s">
        <v>117</v>
      </c>
      <c r="AU437" s="15" t="s">
        <v>78</v>
      </c>
    </row>
    <row r="438" s="2" customFormat="1" ht="16.5" customHeight="1">
      <c r="A438" s="36"/>
      <c r="B438" s="37"/>
      <c r="C438" s="225" t="s">
        <v>746</v>
      </c>
      <c r="D438" s="225" t="s">
        <v>930</v>
      </c>
      <c r="E438" s="226" t="s">
        <v>1687</v>
      </c>
      <c r="F438" s="227" t="s">
        <v>1688</v>
      </c>
      <c r="G438" s="228" t="s">
        <v>114</v>
      </c>
      <c r="H438" s="229">
        <v>1</v>
      </c>
      <c r="I438" s="230"/>
      <c r="J438" s="231">
        <f>ROUND(I438*H438,2)</f>
        <v>0</v>
      </c>
      <c r="K438" s="227" t="s">
        <v>1026</v>
      </c>
      <c r="L438" s="42"/>
      <c r="M438" s="232" t="s">
        <v>19</v>
      </c>
      <c r="N438" s="233" t="s">
        <v>41</v>
      </c>
      <c r="O438" s="82"/>
      <c r="P438" s="184">
        <f>O438*H438</f>
        <v>0</v>
      </c>
      <c r="Q438" s="184">
        <v>0</v>
      </c>
      <c r="R438" s="184">
        <f>Q438*H438</f>
        <v>0</v>
      </c>
      <c r="S438" s="184">
        <v>0</v>
      </c>
      <c r="T438" s="185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6" t="s">
        <v>1062</v>
      </c>
      <c r="AT438" s="186" t="s">
        <v>930</v>
      </c>
      <c r="AU438" s="186" t="s">
        <v>78</v>
      </c>
      <c r="AY438" s="15" t="s">
        <v>115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5" t="s">
        <v>78</v>
      </c>
      <c r="BK438" s="187">
        <f>ROUND(I438*H438,2)</f>
        <v>0</v>
      </c>
      <c r="BL438" s="15" t="s">
        <v>1062</v>
      </c>
      <c r="BM438" s="186" t="s">
        <v>1689</v>
      </c>
    </row>
    <row r="439" s="2" customFormat="1">
      <c r="A439" s="36"/>
      <c r="B439" s="37"/>
      <c r="C439" s="38"/>
      <c r="D439" s="188" t="s">
        <v>117</v>
      </c>
      <c r="E439" s="38"/>
      <c r="F439" s="189" t="s">
        <v>1690</v>
      </c>
      <c r="G439" s="38"/>
      <c r="H439" s="38"/>
      <c r="I439" s="190"/>
      <c r="J439" s="38"/>
      <c r="K439" s="38"/>
      <c r="L439" s="42"/>
      <c r="M439" s="191"/>
      <c r="N439" s="192"/>
      <c r="O439" s="82"/>
      <c r="P439" s="82"/>
      <c r="Q439" s="82"/>
      <c r="R439" s="82"/>
      <c r="S439" s="82"/>
      <c r="T439" s="83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5" t="s">
        <v>117</v>
      </c>
      <c r="AU439" s="15" t="s">
        <v>78</v>
      </c>
    </row>
    <row r="440" s="2" customFormat="1" ht="16.5" customHeight="1">
      <c r="A440" s="36"/>
      <c r="B440" s="37"/>
      <c r="C440" s="225" t="s">
        <v>750</v>
      </c>
      <c r="D440" s="225" t="s">
        <v>930</v>
      </c>
      <c r="E440" s="226" t="s">
        <v>1691</v>
      </c>
      <c r="F440" s="227" t="s">
        <v>1692</v>
      </c>
      <c r="G440" s="228" t="s">
        <v>114</v>
      </c>
      <c r="H440" s="229">
        <v>1</v>
      </c>
      <c r="I440" s="230"/>
      <c r="J440" s="231">
        <f>ROUND(I440*H440,2)</f>
        <v>0</v>
      </c>
      <c r="K440" s="227" t="s">
        <v>1026</v>
      </c>
      <c r="L440" s="42"/>
      <c r="M440" s="232" t="s">
        <v>19</v>
      </c>
      <c r="N440" s="233" t="s">
        <v>41</v>
      </c>
      <c r="O440" s="82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6" t="s">
        <v>1062</v>
      </c>
      <c r="AT440" s="186" t="s">
        <v>930</v>
      </c>
      <c r="AU440" s="186" t="s">
        <v>78</v>
      </c>
      <c r="AY440" s="15" t="s">
        <v>115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5" t="s">
        <v>78</v>
      </c>
      <c r="BK440" s="187">
        <f>ROUND(I440*H440,2)</f>
        <v>0</v>
      </c>
      <c r="BL440" s="15" t="s">
        <v>1062</v>
      </c>
      <c r="BM440" s="186" t="s">
        <v>1693</v>
      </c>
    </row>
    <row r="441" s="2" customFormat="1">
      <c r="A441" s="36"/>
      <c r="B441" s="37"/>
      <c r="C441" s="38"/>
      <c r="D441" s="188" t="s">
        <v>117</v>
      </c>
      <c r="E441" s="38"/>
      <c r="F441" s="189" t="s">
        <v>1694</v>
      </c>
      <c r="G441" s="38"/>
      <c r="H441" s="38"/>
      <c r="I441" s="190"/>
      <c r="J441" s="38"/>
      <c r="K441" s="38"/>
      <c r="L441" s="42"/>
      <c r="M441" s="191"/>
      <c r="N441" s="192"/>
      <c r="O441" s="82"/>
      <c r="P441" s="82"/>
      <c r="Q441" s="82"/>
      <c r="R441" s="82"/>
      <c r="S441" s="82"/>
      <c r="T441" s="83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5" t="s">
        <v>117</v>
      </c>
      <c r="AU441" s="15" t="s">
        <v>78</v>
      </c>
    </row>
    <row r="442" s="2" customFormat="1" ht="16.5" customHeight="1">
      <c r="A442" s="36"/>
      <c r="B442" s="37"/>
      <c r="C442" s="225" t="s">
        <v>754</v>
      </c>
      <c r="D442" s="225" t="s">
        <v>930</v>
      </c>
      <c r="E442" s="226" t="s">
        <v>1695</v>
      </c>
      <c r="F442" s="227" t="s">
        <v>1696</v>
      </c>
      <c r="G442" s="228" t="s">
        <v>114</v>
      </c>
      <c r="H442" s="229">
        <v>1</v>
      </c>
      <c r="I442" s="230"/>
      <c r="J442" s="231">
        <f>ROUND(I442*H442,2)</f>
        <v>0</v>
      </c>
      <c r="K442" s="227" t="s">
        <v>1026</v>
      </c>
      <c r="L442" s="42"/>
      <c r="M442" s="232" t="s">
        <v>19</v>
      </c>
      <c r="N442" s="233" t="s">
        <v>41</v>
      </c>
      <c r="O442" s="82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6" t="s">
        <v>1062</v>
      </c>
      <c r="AT442" s="186" t="s">
        <v>930</v>
      </c>
      <c r="AU442" s="186" t="s">
        <v>78</v>
      </c>
      <c r="AY442" s="15" t="s">
        <v>115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5" t="s">
        <v>78</v>
      </c>
      <c r="BK442" s="187">
        <f>ROUND(I442*H442,2)</f>
        <v>0</v>
      </c>
      <c r="BL442" s="15" t="s">
        <v>1062</v>
      </c>
      <c r="BM442" s="186" t="s">
        <v>1697</v>
      </c>
    </row>
    <row r="443" s="2" customFormat="1">
      <c r="A443" s="36"/>
      <c r="B443" s="37"/>
      <c r="C443" s="38"/>
      <c r="D443" s="188" t="s">
        <v>117</v>
      </c>
      <c r="E443" s="38"/>
      <c r="F443" s="189" t="s">
        <v>1698</v>
      </c>
      <c r="G443" s="38"/>
      <c r="H443" s="38"/>
      <c r="I443" s="190"/>
      <c r="J443" s="38"/>
      <c r="K443" s="38"/>
      <c r="L443" s="42"/>
      <c r="M443" s="191"/>
      <c r="N443" s="192"/>
      <c r="O443" s="82"/>
      <c r="P443" s="82"/>
      <c r="Q443" s="82"/>
      <c r="R443" s="82"/>
      <c r="S443" s="82"/>
      <c r="T443" s="83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5" t="s">
        <v>117</v>
      </c>
      <c r="AU443" s="15" t="s">
        <v>78</v>
      </c>
    </row>
    <row r="444" s="2" customFormat="1" ht="16.5" customHeight="1">
      <c r="A444" s="36"/>
      <c r="B444" s="37"/>
      <c r="C444" s="225" t="s">
        <v>758</v>
      </c>
      <c r="D444" s="225" t="s">
        <v>930</v>
      </c>
      <c r="E444" s="226" t="s">
        <v>1699</v>
      </c>
      <c r="F444" s="227" t="s">
        <v>1700</v>
      </c>
      <c r="G444" s="228" t="s">
        <v>114</v>
      </c>
      <c r="H444" s="229">
        <v>1</v>
      </c>
      <c r="I444" s="230"/>
      <c r="J444" s="231">
        <f>ROUND(I444*H444,2)</f>
        <v>0</v>
      </c>
      <c r="K444" s="227" t="s">
        <v>1026</v>
      </c>
      <c r="L444" s="42"/>
      <c r="M444" s="232" t="s">
        <v>19</v>
      </c>
      <c r="N444" s="233" t="s">
        <v>41</v>
      </c>
      <c r="O444" s="82"/>
      <c r="P444" s="184">
        <f>O444*H444</f>
        <v>0</v>
      </c>
      <c r="Q444" s="184">
        <v>0</v>
      </c>
      <c r="R444" s="184">
        <f>Q444*H444</f>
        <v>0</v>
      </c>
      <c r="S444" s="184">
        <v>0</v>
      </c>
      <c r="T444" s="18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6" t="s">
        <v>1062</v>
      </c>
      <c r="AT444" s="186" t="s">
        <v>930</v>
      </c>
      <c r="AU444" s="186" t="s">
        <v>78</v>
      </c>
      <c r="AY444" s="15" t="s">
        <v>115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5" t="s">
        <v>78</v>
      </c>
      <c r="BK444" s="187">
        <f>ROUND(I444*H444,2)</f>
        <v>0</v>
      </c>
      <c r="BL444" s="15" t="s">
        <v>1062</v>
      </c>
      <c r="BM444" s="186" t="s">
        <v>1701</v>
      </c>
    </row>
    <row r="445" s="2" customFormat="1">
      <c r="A445" s="36"/>
      <c r="B445" s="37"/>
      <c r="C445" s="38"/>
      <c r="D445" s="188" t="s">
        <v>117</v>
      </c>
      <c r="E445" s="38"/>
      <c r="F445" s="189" t="s">
        <v>1700</v>
      </c>
      <c r="G445" s="38"/>
      <c r="H445" s="38"/>
      <c r="I445" s="190"/>
      <c r="J445" s="38"/>
      <c r="K445" s="38"/>
      <c r="L445" s="42"/>
      <c r="M445" s="191"/>
      <c r="N445" s="192"/>
      <c r="O445" s="82"/>
      <c r="P445" s="82"/>
      <c r="Q445" s="82"/>
      <c r="R445" s="82"/>
      <c r="S445" s="82"/>
      <c r="T445" s="83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5" t="s">
        <v>117</v>
      </c>
      <c r="AU445" s="15" t="s">
        <v>78</v>
      </c>
    </row>
    <row r="446" s="2" customFormat="1" ht="16.5" customHeight="1">
      <c r="A446" s="36"/>
      <c r="B446" s="37"/>
      <c r="C446" s="225" t="s">
        <v>762</v>
      </c>
      <c r="D446" s="225" t="s">
        <v>930</v>
      </c>
      <c r="E446" s="226" t="s">
        <v>1702</v>
      </c>
      <c r="F446" s="227" t="s">
        <v>1703</v>
      </c>
      <c r="G446" s="228" t="s">
        <v>114</v>
      </c>
      <c r="H446" s="229">
        <v>1</v>
      </c>
      <c r="I446" s="230"/>
      <c r="J446" s="231">
        <f>ROUND(I446*H446,2)</f>
        <v>0</v>
      </c>
      <c r="K446" s="227" t="s">
        <v>1026</v>
      </c>
      <c r="L446" s="42"/>
      <c r="M446" s="232" t="s">
        <v>19</v>
      </c>
      <c r="N446" s="233" t="s">
        <v>41</v>
      </c>
      <c r="O446" s="82"/>
      <c r="P446" s="184">
        <f>O446*H446</f>
        <v>0</v>
      </c>
      <c r="Q446" s="184">
        <v>0</v>
      </c>
      <c r="R446" s="184">
        <f>Q446*H446</f>
        <v>0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1062</v>
      </c>
      <c r="AT446" s="186" t="s">
        <v>930</v>
      </c>
      <c r="AU446" s="186" t="s">
        <v>78</v>
      </c>
      <c r="AY446" s="15" t="s">
        <v>115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5" t="s">
        <v>78</v>
      </c>
      <c r="BK446" s="187">
        <f>ROUND(I446*H446,2)</f>
        <v>0</v>
      </c>
      <c r="BL446" s="15" t="s">
        <v>1062</v>
      </c>
      <c r="BM446" s="186" t="s">
        <v>1704</v>
      </c>
    </row>
    <row r="447" s="2" customFormat="1">
      <c r="A447" s="36"/>
      <c r="B447" s="37"/>
      <c r="C447" s="38"/>
      <c r="D447" s="188" t="s">
        <v>117</v>
      </c>
      <c r="E447" s="38"/>
      <c r="F447" s="189" t="s">
        <v>1703</v>
      </c>
      <c r="G447" s="38"/>
      <c r="H447" s="38"/>
      <c r="I447" s="190"/>
      <c r="J447" s="38"/>
      <c r="K447" s="38"/>
      <c r="L447" s="42"/>
      <c r="M447" s="191"/>
      <c r="N447" s="192"/>
      <c r="O447" s="82"/>
      <c r="P447" s="82"/>
      <c r="Q447" s="82"/>
      <c r="R447" s="82"/>
      <c r="S447" s="82"/>
      <c r="T447" s="83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117</v>
      </c>
      <c r="AU447" s="15" t="s">
        <v>78</v>
      </c>
    </row>
    <row r="448" s="2" customFormat="1" ht="16.5" customHeight="1">
      <c r="A448" s="36"/>
      <c r="B448" s="37"/>
      <c r="C448" s="225" t="s">
        <v>766</v>
      </c>
      <c r="D448" s="225" t="s">
        <v>930</v>
      </c>
      <c r="E448" s="226" t="s">
        <v>1705</v>
      </c>
      <c r="F448" s="227" t="s">
        <v>1706</v>
      </c>
      <c r="G448" s="228" t="s">
        <v>114</v>
      </c>
      <c r="H448" s="229">
        <v>1</v>
      </c>
      <c r="I448" s="230"/>
      <c r="J448" s="231">
        <f>ROUND(I448*H448,2)</f>
        <v>0</v>
      </c>
      <c r="K448" s="227" t="s">
        <v>1026</v>
      </c>
      <c r="L448" s="42"/>
      <c r="M448" s="232" t="s">
        <v>19</v>
      </c>
      <c r="N448" s="233" t="s">
        <v>41</v>
      </c>
      <c r="O448" s="82"/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6" t="s">
        <v>1062</v>
      </c>
      <c r="AT448" s="186" t="s">
        <v>930</v>
      </c>
      <c r="AU448" s="186" t="s">
        <v>78</v>
      </c>
      <c r="AY448" s="15" t="s">
        <v>115</v>
      </c>
      <c r="BE448" s="187">
        <f>IF(N448="základní",J448,0)</f>
        <v>0</v>
      </c>
      <c r="BF448" s="187">
        <f>IF(N448="snížená",J448,0)</f>
        <v>0</v>
      </c>
      <c r="BG448" s="187">
        <f>IF(N448="zákl. přenesená",J448,0)</f>
        <v>0</v>
      </c>
      <c r="BH448" s="187">
        <f>IF(N448="sníž. přenesená",J448,0)</f>
        <v>0</v>
      </c>
      <c r="BI448" s="187">
        <f>IF(N448="nulová",J448,0)</f>
        <v>0</v>
      </c>
      <c r="BJ448" s="15" t="s">
        <v>78</v>
      </c>
      <c r="BK448" s="187">
        <f>ROUND(I448*H448,2)</f>
        <v>0</v>
      </c>
      <c r="BL448" s="15" t="s">
        <v>1062</v>
      </c>
      <c r="BM448" s="186" t="s">
        <v>1707</v>
      </c>
    </row>
    <row r="449" s="2" customFormat="1">
      <c r="A449" s="36"/>
      <c r="B449" s="37"/>
      <c r="C449" s="38"/>
      <c r="D449" s="188" t="s">
        <v>117</v>
      </c>
      <c r="E449" s="38"/>
      <c r="F449" s="189" t="s">
        <v>1706</v>
      </c>
      <c r="G449" s="38"/>
      <c r="H449" s="38"/>
      <c r="I449" s="190"/>
      <c r="J449" s="38"/>
      <c r="K449" s="38"/>
      <c r="L449" s="42"/>
      <c r="M449" s="191"/>
      <c r="N449" s="192"/>
      <c r="O449" s="82"/>
      <c r="P449" s="82"/>
      <c r="Q449" s="82"/>
      <c r="R449" s="82"/>
      <c r="S449" s="82"/>
      <c r="T449" s="83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117</v>
      </c>
      <c r="AU449" s="15" t="s">
        <v>78</v>
      </c>
    </row>
    <row r="450" s="2" customFormat="1" ht="16.5" customHeight="1">
      <c r="A450" s="36"/>
      <c r="B450" s="37"/>
      <c r="C450" s="225" t="s">
        <v>770</v>
      </c>
      <c r="D450" s="225" t="s">
        <v>930</v>
      </c>
      <c r="E450" s="226" t="s">
        <v>1708</v>
      </c>
      <c r="F450" s="227" t="s">
        <v>1709</v>
      </c>
      <c r="G450" s="228" t="s">
        <v>114</v>
      </c>
      <c r="H450" s="229">
        <v>1</v>
      </c>
      <c r="I450" s="230"/>
      <c r="J450" s="231">
        <f>ROUND(I450*H450,2)</f>
        <v>0</v>
      </c>
      <c r="K450" s="227" t="s">
        <v>1026</v>
      </c>
      <c r="L450" s="42"/>
      <c r="M450" s="232" t="s">
        <v>19</v>
      </c>
      <c r="N450" s="233" t="s">
        <v>41</v>
      </c>
      <c r="O450" s="82"/>
      <c r="P450" s="184">
        <f>O450*H450</f>
        <v>0</v>
      </c>
      <c r="Q450" s="184">
        <v>0</v>
      </c>
      <c r="R450" s="184">
        <f>Q450*H450</f>
        <v>0</v>
      </c>
      <c r="S450" s="184">
        <v>0</v>
      </c>
      <c r="T450" s="18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6" t="s">
        <v>1062</v>
      </c>
      <c r="AT450" s="186" t="s">
        <v>930</v>
      </c>
      <c r="AU450" s="186" t="s">
        <v>78</v>
      </c>
      <c r="AY450" s="15" t="s">
        <v>115</v>
      </c>
      <c r="BE450" s="187">
        <f>IF(N450="základní",J450,0)</f>
        <v>0</v>
      </c>
      <c r="BF450" s="187">
        <f>IF(N450="snížená",J450,0)</f>
        <v>0</v>
      </c>
      <c r="BG450" s="187">
        <f>IF(N450="zákl. přenesená",J450,0)</f>
        <v>0</v>
      </c>
      <c r="BH450" s="187">
        <f>IF(N450="sníž. přenesená",J450,0)</f>
        <v>0</v>
      </c>
      <c r="BI450" s="187">
        <f>IF(N450="nulová",J450,0)</f>
        <v>0</v>
      </c>
      <c r="BJ450" s="15" t="s">
        <v>78</v>
      </c>
      <c r="BK450" s="187">
        <f>ROUND(I450*H450,2)</f>
        <v>0</v>
      </c>
      <c r="BL450" s="15" t="s">
        <v>1062</v>
      </c>
      <c r="BM450" s="186" t="s">
        <v>1710</v>
      </c>
    </row>
    <row r="451" s="2" customFormat="1">
      <c r="A451" s="36"/>
      <c r="B451" s="37"/>
      <c r="C451" s="38"/>
      <c r="D451" s="188" t="s">
        <v>117</v>
      </c>
      <c r="E451" s="38"/>
      <c r="F451" s="189" t="s">
        <v>1709</v>
      </c>
      <c r="G451" s="38"/>
      <c r="H451" s="38"/>
      <c r="I451" s="190"/>
      <c r="J451" s="38"/>
      <c r="K451" s="38"/>
      <c r="L451" s="42"/>
      <c r="M451" s="191"/>
      <c r="N451" s="192"/>
      <c r="O451" s="82"/>
      <c r="P451" s="82"/>
      <c r="Q451" s="82"/>
      <c r="R451" s="82"/>
      <c r="S451" s="82"/>
      <c r="T451" s="83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5" t="s">
        <v>117</v>
      </c>
      <c r="AU451" s="15" t="s">
        <v>78</v>
      </c>
    </row>
    <row r="452" s="2" customFormat="1" ht="16.5" customHeight="1">
      <c r="A452" s="36"/>
      <c r="B452" s="37"/>
      <c r="C452" s="225" t="s">
        <v>774</v>
      </c>
      <c r="D452" s="225" t="s">
        <v>930</v>
      </c>
      <c r="E452" s="226" t="s">
        <v>1711</v>
      </c>
      <c r="F452" s="227" t="s">
        <v>1712</v>
      </c>
      <c r="G452" s="228" t="s">
        <v>114</v>
      </c>
      <c r="H452" s="229">
        <v>1</v>
      </c>
      <c r="I452" s="230"/>
      <c r="J452" s="231">
        <f>ROUND(I452*H452,2)</f>
        <v>0</v>
      </c>
      <c r="K452" s="227" t="s">
        <v>1026</v>
      </c>
      <c r="L452" s="42"/>
      <c r="M452" s="232" t="s">
        <v>19</v>
      </c>
      <c r="N452" s="233" t="s">
        <v>41</v>
      </c>
      <c r="O452" s="82"/>
      <c r="P452" s="184">
        <f>O452*H452</f>
        <v>0</v>
      </c>
      <c r="Q452" s="184">
        <v>0</v>
      </c>
      <c r="R452" s="184">
        <f>Q452*H452</f>
        <v>0</v>
      </c>
      <c r="S452" s="184">
        <v>0</v>
      </c>
      <c r="T452" s="185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6" t="s">
        <v>1062</v>
      </c>
      <c r="AT452" s="186" t="s">
        <v>930</v>
      </c>
      <c r="AU452" s="186" t="s">
        <v>78</v>
      </c>
      <c r="AY452" s="15" t="s">
        <v>115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5" t="s">
        <v>78</v>
      </c>
      <c r="BK452" s="187">
        <f>ROUND(I452*H452,2)</f>
        <v>0</v>
      </c>
      <c r="BL452" s="15" t="s">
        <v>1062</v>
      </c>
      <c r="BM452" s="186" t="s">
        <v>1713</v>
      </c>
    </row>
    <row r="453" s="2" customFormat="1">
      <c r="A453" s="36"/>
      <c r="B453" s="37"/>
      <c r="C453" s="38"/>
      <c r="D453" s="188" t="s">
        <v>117</v>
      </c>
      <c r="E453" s="38"/>
      <c r="F453" s="189" t="s">
        <v>1712</v>
      </c>
      <c r="G453" s="38"/>
      <c r="H453" s="38"/>
      <c r="I453" s="190"/>
      <c r="J453" s="38"/>
      <c r="K453" s="38"/>
      <c r="L453" s="42"/>
      <c r="M453" s="191"/>
      <c r="N453" s="192"/>
      <c r="O453" s="82"/>
      <c r="P453" s="82"/>
      <c r="Q453" s="82"/>
      <c r="R453" s="82"/>
      <c r="S453" s="82"/>
      <c r="T453" s="83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5" t="s">
        <v>117</v>
      </c>
      <c r="AU453" s="15" t="s">
        <v>78</v>
      </c>
    </row>
    <row r="454" s="2" customFormat="1" ht="16.5" customHeight="1">
      <c r="A454" s="36"/>
      <c r="B454" s="37"/>
      <c r="C454" s="225" t="s">
        <v>778</v>
      </c>
      <c r="D454" s="225" t="s">
        <v>930</v>
      </c>
      <c r="E454" s="226" t="s">
        <v>1714</v>
      </c>
      <c r="F454" s="227" t="s">
        <v>1715</v>
      </c>
      <c r="G454" s="228" t="s">
        <v>114</v>
      </c>
      <c r="H454" s="229">
        <v>1</v>
      </c>
      <c r="I454" s="230"/>
      <c r="J454" s="231">
        <f>ROUND(I454*H454,2)</f>
        <v>0</v>
      </c>
      <c r="K454" s="227" t="s">
        <v>1026</v>
      </c>
      <c r="L454" s="42"/>
      <c r="M454" s="232" t="s">
        <v>19</v>
      </c>
      <c r="N454" s="233" t="s">
        <v>41</v>
      </c>
      <c r="O454" s="82"/>
      <c r="P454" s="184">
        <f>O454*H454</f>
        <v>0</v>
      </c>
      <c r="Q454" s="184">
        <v>0</v>
      </c>
      <c r="R454" s="184">
        <f>Q454*H454</f>
        <v>0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1062</v>
      </c>
      <c r="AT454" s="186" t="s">
        <v>930</v>
      </c>
      <c r="AU454" s="186" t="s">
        <v>78</v>
      </c>
      <c r="AY454" s="15" t="s">
        <v>115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5" t="s">
        <v>78</v>
      </c>
      <c r="BK454" s="187">
        <f>ROUND(I454*H454,2)</f>
        <v>0</v>
      </c>
      <c r="BL454" s="15" t="s">
        <v>1062</v>
      </c>
      <c r="BM454" s="186" t="s">
        <v>1716</v>
      </c>
    </row>
    <row r="455" s="2" customFormat="1">
      <c r="A455" s="36"/>
      <c r="B455" s="37"/>
      <c r="C455" s="38"/>
      <c r="D455" s="188" t="s">
        <v>117</v>
      </c>
      <c r="E455" s="38"/>
      <c r="F455" s="189" t="s">
        <v>1715</v>
      </c>
      <c r="G455" s="38"/>
      <c r="H455" s="38"/>
      <c r="I455" s="190"/>
      <c r="J455" s="38"/>
      <c r="K455" s="38"/>
      <c r="L455" s="42"/>
      <c r="M455" s="191"/>
      <c r="N455" s="192"/>
      <c r="O455" s="82"/>
      <c r="P455" s="82"/>
      <c r="Q455" s="82"/>
      <c r="R455" s="82"/>
      <c r="S455" s="82"/>
      <c r="T455" s="83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5" t="s">
        <v>117</v>
      </c>
      <c r="AU455" s="15" t="s">
        <v>78</v>
      </c>
    </row>
    <row r="456" s="2" customFormat="1" ht="16.5" customHeight="1">
      <c r="A456" s="36"/>
      <c r="B456" s="37"/>
      <c r="C456" s="225" t="s">
        <v>782</v>
      </c>
      <c r="D456" s="225" t="s">
        <v>930</v>
      </c>
      <c r="E456" s="226" t="s">
        <v>1717</v>
      </c>
      <c r="F456" s="227" t="s">
        <v>1718</v>
      </c>
      <c r="G456" s="228" t="s">
        <v>114</v>
      </c>
      <c r="H456" s="229">
        <v>10</v>
      </c>
      <c r="I456" s="230"/>
      <c r="J456" s="231">
        <f>ROUND(I456*H456,2)</f>
        <v>0</v>
      </c>
      <c r="K456" s="227" t="s">
        <v>1026</v>
      </c>
      <c r="L456" s="42"/>
      <c r="M456" s="232" t="s">
        <v>19</v>
      </c>
      <c r="N456" s="233" t="s">
        <v>41</v>
      </c>
      <c r="O456" s="82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6" t="s">
        <v>1062</v>
      </c>
      <c r="AT456" s="186" t="s">
        <v>930</v>
      </c>
      <c r="AU456" s="186" t="s">
        <v>78</v>
      </c>
      <c r="AY456" s="15" t="s">
        <v>115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5" t="s">
        <v>78</v>
      </c>
      <c r="BK456" s="187">
        <f>ROUND(I456*H456,2)</f>
        <v>0</v>
      </c>
      <c r="BL456" s="15" t="s">
        <v>1062</v>
      </c>
      <c r="BM456" s="186" t="s">
        <v>1719</v>
      </c>
    </row>
    <row r="457" s="2" customFormat="1">
      <c r="A457" s="36"/>
      <c r="B457" s="37"/>
      <c r="C457" s="38"/>
      <c r="D457" s="188" t="s">
        <v>117</v>
      </c>
      <c r="E457" s="38"/>
      <c r="F457" s="189" t="s">
        <v>1718</v>
      </c>
      <c r="G457" s="38"/>
      <c r="H457" s="38"/>
      <c r="I457" s="190"/>
      <c r="J457" s="38"/>
      <c r="K457" s="38"/>
      <c r="L457" s="42"/>
      <c r="M457" s="191"/>
      <c r="N457" s="192"/>
      <c r="O457" s="82"/>
      <c r="P457" s="82"/>
      <c r="Q457" s="82"/>
      <c r="R457" s="82"/>
      <c r="S457" s="82"/>
      <c r="T457" s="83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5" t="s">
        <v>117</v>
      </c>
      <c r="AU457" s="15" t="s">
        <v>78</v>
      </c>
    </row>
    <row r="458" s="2" customFormat="1" ht="16.5" customHeight="1">
      <c r="A458" s="36"/>
      <c r="B458" s="37"/>
      <c r="C458" s="225" t="s">
        <v>874</v>
      </c>
      <c r="D458" s="225" t="s">
        <v>930</v>
      </c>
      <c r="E458" s="226" t="s">
        <v>1720</v>
      </c>
      <c r="F458" s="227" t="s">
        <v>1721</v>
      </c>
      <c r="G458" s="228" t="s">
        <v>114</v>
      </c>
      <c r="H458" s="229">
        <v>1</v>
      </c>
      <c r="I458" s="230"/>
      <c r="J458" s="231">
        <f>ROUND(I458*H458,2)</f>
        <v>0</v>
      </c>
      <c r="K458" s="227" t="s">
        <v>1026</v>
      </c>
      <c r="L458" s="42"/>
      <c r="M458" s="232" t="s">
        <v>19</v>
      </c>
      <c r="N458" s="233" t="s">
        <v>41</v>
      </c>
      <c r="O458" s="82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1062</v>
      </c>
      <c r="AT458" s="186" t="s">
        <v>930</v>
      </c>
      <c r="AU458" s="186" t="s">
        <v>78</v>
      </c>
      <c r="AY458" s="15" t="s">
        <v>115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5" t="s">
        <v>78</v>
      </c>
      <c r="BK458" s="187">
        <f>ROUND(I458*H458,2)</f>
        <v>0</v>
      </c>
      <c r="BL458" s="15" t="s">
        <v>1062</v>
      </c>
      <c r="BM458" s="186" t="s">
        <v>1722</v>
      </c>
    </row>
    <row r="459" s="2" customFormat="1">
      <c r="A459" s="36"/>
      <c r="B459" s="37"/>
      <c r="C459" s="38"/>
      <c r="D459" s="188" t="s">
        <v>117</v>
      </c>
      <c r="E459" s="38"/>
      <c r="F459" s="189" t="s">
        <v>1723</v>
      </c>
      <c r="G459" s="38"/>
      <c r="H459" s="38"/>
      <c r="I459" s="190"/>
      <c r="J459" s="38"/>
      <c r="K459" s="38"/>
      <c r="L459" s="42"/>
      <c r="M459" s="191"/>
      <c r="N459" s="192"/>
      <c r="O459" s="82"/>
      <c r="P459" s="82"/>
      <c r="Q459" s="82"/>
      <c r="R459" s="82"/>
      <c r="S459" s="82"/>
      <c r="T459" s="83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5" t="s">
        <v>117</v>
      </c>
      <c r="AU459" s="15" t="s">
        <v>78</v>
      </c>
    </row>
    <row r="460" s="2" customFormat="1" ht="16.5" customHeight="1">
      <c r="A460" s="36"/>
      <c r="B460" s="37"/>
      <c r="C460" s="225" t="s">
        <v>878</v>
      </c>
      <c r="D460" s="225" t="s">
        <v>930</v>
      </c>
      <c r="E460" s="226" t="s">
        <v>1724</v>
      </c>
      <c r="F460" s="227" t="s">
        <v>1725</v>
      </c>
      <c r="G460" s="228" t="s">
        <v>114</v>
      </c>
      <c r="H460" s="229">
        <v>1</v>
      </c>
      <c r="I460" s="230"/>
      <c r="J460" s="231">
        <f>ROUND(I460*H460,2)</f>
        <v>0</v>
      </c>
      <c r="K460" s="227" t="s">
        <v>1026</v>
      </c>
      <c r="L460" s="42"/>
      <c r="M460" s="232" t="s">
        <v>19</v>
      </c>
      <c r="N460" s="233" t="s">
        <v>41</v>
      </c>
      <c r="O460" s="82"/>
      <c r="P460" s="184">
        <f>O460*H460</f>
        <v>0</v>
      </c>
      <c r="Q460" s="184">
        <v>0</v>
      </c>
      <c r="R460" s="184">
        <f>Q460*H460</f>
        <v>0</v>
      </c>
      <c r="S460" s="184">
        <v>0</v>
      </c>
      <c r="T460" s="185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6" t="s">
        <v>1062</v>
      </c>
      <c r="AT460" s="186" t="s">
        <v>930</v>
      </c>
      <c r="AU460" s="186" t="s">
        <v>78</v>
      </c>
      <c r="AY460" s="15" t="s">
        <v>115</v>
      </c>
      <c r="BE460" s="187">
        <f>IF(N460="základní",J460,0)</f>
        <v>0</v>
      </c>
      <c r="BF460" s="187">
        <f>IF(N460="snížená",J460,0)</f>
        <v>0</v>
      </c>
      <c r="BG460" s="187">
        <f>IF(N460="zákl. přenesená",J460,0)</f>
        <v>0</v>
      </c>
      <c r="BH460" s="187">
        <f>IF(N460="sníž. přenesená",J460,0)</f>
        <v>0</v>
      </c>
      <c r="BI460" s="187">
        <f>IF(N460="nulová",J460,0)</f>
        <v>0</v>
      </c>
      <c r="BJ460" s="15" t="s">
        <v>78</v>
      </c>
      <c r="BK460" s="187">
        <f>ROUND(I460*H460,2)</f>
        <v>0</v>
      </c>
      <c r="BL460" s="15" t="s">
        <v>1062</v>
      </c>
      <c r="BM460" s="186" t="s">
        <v>1726</v>
      </c>
    </row>
    <row r="461" s="2" customFormat="1">
      <c r="A461" s="36"/>
      <c r="B461" s="37"/>
      <c r="C461" s="38"/>
      <c r="D461" s="188" t="s">
        <v>117</v>
      </c>
      <c r="E461" s="38"/>
      <c r="F461" s="189" t="s">
        <v>1727</v>
      </c>
      <c r="G461" s="38"/>
      <c r="H461" s="38"/>
      <c r="I461" s="190"/>
      <c r="J461" s="38"/>
      <c r="K461" s="38"/>
      <c r="L461" s="42"/>
      <c r="M461" s="191"/>
      <c r="N461" s="192"/>
      <c r="O461" s="82"/>
      <c r="P461" s="82"/>
      <c r="Q461" s="82"/>
      <c r="R461" s="82"/>
      <c r="S461" s="82"/>
      <c r="T461" s="83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5" t="s">
        <v>117</v>
      </c>
      <c r="AU461" s="15" t="s">
        <v>78</v>
      </c>
    </row>
    <row r="462" s="2" customFormat="1" ht="16.5" customHeight="1">
      <c r="A462" s="36"/>
      <c r="B462" s="37"/>
      <c r="C462" s="225" t="s">
        <v>882</v>
      </c>
      <c r="D462" s="225" t="s">
        <v>930</v>
      </c>
      <c r="E462" s="226" t="s">
        <v>1728</v>
      </c>
      <c r="F462" s="227" t="s">
        <v>1729</v>
      </c>
      <c r="G462" s="228" t="s">
        <v>114</v>
      </c>
      <c r="H462" s="229">
        <v>1</v>
      </c>
      <c r="I462" s="230"/>
      <c r="J462" s="231">
        <f>ROUND(I462*H462,2)</f>
        <v>0</v>
      </c>
      <c r="K462" s="227" t="s">
        <v>1026</v>
      </c>
      <c r="L462" s="42"/>
      <c r="M462" s="232" t="s">
        <v>19</v>
      </c>
      <c r="N462" s="233" t="s">
        <v>41</v>
      </c>
      <c r="O462" s="82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1062</v>
      </c>
      <c r="AT462" s="186" t="s">
        <v>930</v>
      </c>
      <c r="AU462" s="186" t="s">
        <v>78</v>
      </c>
      <c r="AY462" s="15" t="s">
        <v>115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5" t="s">
        <v>78</v>
      </c>
      <c r="BK462" s="187">
        <f>ROUND(I462*H462,2)</f>
        <v>0</v>
      </c>
      <c r="BL462" s="15" t="s">
        <v>1062</v>
      </c>
      <c r="BM462" s="186" t="s">
        <v>1730</v>
      </c>
    </row>
    <row r="463" s="2" customFormat="1">
      <c r="A463" s="36"/>
      <c r="B463" s="37"/>
      <c r="C463" s="38"/>
      <c r="D463" s="188" t="s">
        <v>117</v>
      </c>
      <c r="E463" s="38"/>
      <c r="F463" s="189" t="s">
        <v>1731</v>
      </c>
      <c r="G463" s="38"/>
      <c r="H463" s="38"/>
      <c r="I463" s="190"/>
      <c r="J463" s="38"/>
      <c r="K463" s="38"/>
      <c r="L463" s="42"/>
      <c r="M463" s="191"/>
      <c r="N463" s="192"/>
      <c r="O463" s="82"/>
      <c r="P463" s="82"/>
      <c r="Q463" s="82"/>
      <c r="R463" s="82"/>
      <c r="S463" s="82"/>
      <c r="T463" s="83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5" t="s">
        <v>117</v>
      </c>
      <c r="AU463" s="15" t="s">
        <v>78</v>
      </c>
    </row>
    <row r="464" s="2" customFormat="1" ht="16.5" customHeight="1">
      <c r="A464" s="36"/>
      <c r="B464" s="37"/>
      <c r="C464" s="225" t="s">
        <v>886</v>
      </c>
      <c r="D464" s="225" t="s">
        <v>930</v>
      </c>
      <c r="E464" s="226" t="s">
        <v>1732</v>
      </c>
      <c r="F464" s="227" t="s">
        <v>1733</v>
      </c>
      <c r="G464" s="228" t="s">
        <v>114</v>
      </c>
      <c r="H464" s="229">
        <v>1</v>
      </c>
      <c r="I464" s="230"/>
      <c r="J464" s="231">
        <f>ROUND(I464*H464,2)</f>
        <v>0</v>
      </c>
      <c r="K464" s="227" t="s">
        <v>1026</v>
      </c>
      <c r="L464" s="42"/>
      <c r="M464" s="232" t="s">
        <v>19</v>
      </c>
      <c r="N464" s="233" t="s">
        <v>41</v>
      </c>
      <c r="O464" s="82"/>
      <c r="P464" s="184">
        <f>O464*H464</f>
        <v>0</v>
      </c>
      <c r="Q464" s="184">
        <v>0</v>
      </c>
      <c r="R464" s="184">
        <f>Q464*H464</f>
        <v>0</v>
      </c>
      <c r="S464" s="184">
        <v>0</v>
      </c>
      <c r="T464" s="185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6" t="s">
        <v>1062</v>
      </c>
      <c r="AT464" s="186" t="s">
        <v>930</v>
      </c>
      <c r="AU464" s="186" t="s">
        <v>78</v>
      </c>
      <c r="AY464" s="15" t="s">
        <v>115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5" t="s">
        <v>78</v>
      </c>
      <c r="BK464" s="187">
        <f>ROUND(I464*H464,2)</f>
        <v>0</v>
      </c>
      <c r="BL464" s="15" t="s">
        <v>1062</v>
      </c>
      <c r="BM464" s="186" t="s">
        <v>1734</v>
      </c>
    </row>
    <row r="465" s="2" customFormat="1">
      <c r="A465" s="36"/>
      <c r="B465" s="37"/>
      <c r="C465" s="38"/>
      <c r="D465" s="188" t="s">
        <v>117</v>
      </c>
      <c r="E465" s="38"/>
      <c r="F465" s="189" t="s">
        <v>1735</v>
      </c>
      <c r="G465" s="38"/>
      <c r="H465" s="38"/>
      <c r="I465" s="190"/>
      <c r="J465" s="38"/>
      <c r="K465" s="38"/>
      <c r="L465" s="42"/>
      <c r="M465" s="191"/>
      <c r="N465" s="192"/>
      <c r="O465" s="82"/>
      <c r="P465" s="82"/>
      <c r="Q465" s="82"/>
      <c r="R465" s="82"/>
      <c r="S465" s="82"/>
      <c r="T465" s="83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5" t="s">
        <v>117</v>
      </c>
      <c r="AU465" s="15" t="s">
        <v>78</v>
      </c>
    </row>
    <row r="466" s="2" customFormat="1" ht="16.5" customHeight="1">
      <c r="A466" s="36"/>
      <c r="B466" s="37"/>
      <c r="C466" s="225" t="s">
        <v>890</v>
      </c>
      <c r="D466" s="225" t="s">
        <v>930</v>
      </c>
      <c r="E466" s="226" t="s">
        <v>1736</v>
      </c>
      <c r="F466" s="227" t="s">
        <v>1737</v>
      </c>
      <c r="G466" s="228" t="s">
        <v>114</v>
      </c>
      <c r="H466" s="229">
        <v>1</v>
      </c>
      <c r="I466" s="230"/>
      <c r="J466" s="231">
        <f>ROUND(I466*H466,2)</f>
        <v>0</v>
      </c>
      <c r="K466" s="227" t="s">
        <v>1026</v>
      </c>
      <c r="L466" s="42"/>
      <c r="M466" s="232" t="s">
        <v>19</v>
      </c>
      <c r="N466" s="233" t="s">
        <v>41</v>
      </c>
      <c r="O466" s="82"/>
      <c r="P466" s="184">
        <f>O466*H466</f>
        <v>0</v>
      </c>
      <c r="Q466" s="184">
        <v>0</v>
      </c>
      <c r="R466" s="184">
        <f>Q466*H466</f>
        <v>0</v>
      </c>
      <c r="S466" s="184">
        <v>0</v>
      </c>
      <c r="T466" s="185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6" t="s">
        <v>1062</v>
      </c>
      <c r="AT466" s="186" t="s">
        <v>930</v>
      </c>
      <c r="AU466" s="186" t="s">
        <v>78</v>
      </c>
      <c r="AY466" s="15" t="s">
        <v>115</v>
      </c>
      <c r="BE466" s="187">
        <f>IF(N466="základní",J466,0)</f>
        <v>0</v>
      </c>
      <c r="BF466" s="187">
        <f>IF(N466="snížená",J466,0)</f>
        <v>0</v>
      </c>
      <c r="BG466" s="187">
        <f>IF(N466="zákl. přenesená",J466,0)</f>
        <v>0</v>
      </c>
      <c r="BH466" s="187">
        <f>IF(N466="sníž. přenesená",J466,0)</f>
        <v>0</v>
      </c>
      <c r="BI466" s="187">
        <f>IF(N466="nulová",J466,0)</f>
        <v>0</v>
      </c>
      <c r="BJ466" s="15" t="s">
        <v>78</v>
      </c>
      <c r="BK466" s="187">
        <f>ROUND(I466*H466,2)</f>
        <v>0</v>
      </c>
      <c r="BL466" s="15" t="s">
        <v>1062</v>
      </c>
      <c r="BM466" s="186" t="s">
        <v>1738</v>
      </c>
    </row>
    <row r="467" s="2" customFormat="1">
      <c r="A467" s="36"/>
      <c r="B467" s="37"/>
      <c r="C467" s="38"/>
      <c r="D467" s="188" t="s">
        <v>117</v>
      </c>
      <c r="E467" s="38"/>
      <c r="F467" s="189" t="s">
        <v>1739</v>
      </c>
      <c r="G467" s="38"/>
      <c r="H467" s="38"/>
      <c r="I467" s="190"/>
      <c r="J467" s="38"/>
      <c r="K467" s="38"/>
      <c r="L467" s="42"/>
      <c r="M467" s="191"/>
      <c r="N467" s="192"/>
      <c r="O467" s="82"/>
      <c r="P467" s="82"/>
      <c r="Q467" s="82"/>
      <c r="R467" s="82"/>
      <c r="S467" s="82"/>
      <c r="T467" s="83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5" t="s">
        <v>117</v>
      </c>
      <c r="AU467" s="15" t="s">
        <v>78</v>
      </c>
    </row>
    <row r="468" s="2" customFormat="1" ht="16.5" customHeight="1">
      <c r="A468" s="36"/>
      <c r="B468" s="37"/>
      <c r="C468" s="225" t="s">
        <v>894</v>
      </c>
      <c r="D468" s="225" t="s">
        <v>930</v>
      </c>
      <c r="E468" s="226" t="s">
        <v>1740</v>
      </c>
      <c r="F468" s="227" t="s">
        <v>1741</v>
      </c>
      <c r="G468" s="228" t="s">
        <v>114</v>
      </c>
      <c r="H468" s="229">
        <v>1</v>
      </c>
      <c r="I468" s="230"/>
      <c r="J468" s="231">
        <f>ROUND(I468*H468,2)</f>
        <v>0</v>
      </c>
      <c r="K468" s="227" t="s">
        <v>1026</v>
      </c>
      <c r="L468" s="42"/>
      <c r="M468" s="232" t="s">
        <v>19</v>
      </c>
      <c r="N468" s="233" t="s">
        <v>41</v>
      </c>
      <c r="O468" s="82"/>
      <c r="P468" s="184">
        <f>O468*H468</f>
        <v>0</v>
      </c>
      <c r="Q468" s="184">
        <v>0</v>
      </c>
      <c r="R468" s="184">
        <f>Q468*H468</f>
        <v>0</v>
      </c>
      <c r="S468" s="184">
        <v>0</v>
      </c>
      <c r="T468" s="185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6" t="s">
        <v>1062</v>
      </c>
      <c r="AT468" s="186" t="s">
        <v>930</v>
      </c>
      <c r="AU468" s="186" t="s">
        <v>78</v>
      </c>
      <c r="AY468" s="15" t="s">
        <v>115</v>
      </c>
      <c r="BE468" s="187">
        <f>IF(N468="základní",J468,0)</f>
        <v>0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5" t="s">
        <v>78</v>
      </c>
      <c r="BK468" s="187">
        <f>ROUND(I468*H468,2)</f>
        <v>0</v>
      </c>
      <c r="BL468" s="15" t="s">
        <v>1062</v>
      </c>
      <c r="BM468" s="186" t="s">
        <v>1742</v>
      </c>
    </row>
    <row r="469" s="2" customFormat="1">
      <c r="A469" s="36"/>
      <c r="B469" s="37"/>
      <c r="C469" s="38"/>
      <c r="D469" s="188" t="s">
        <v>117</v>
      </c>
      <c r="E469" s="38"/>
      <c r="F469" s="189" t="s">
        <v>1743</v>
      </c>
      <c r="G469" s="38"/>
      <c r="H469" s="38"/>
      <c r="I469" s="190"/>
      <c r="J469" s="38"/>
      <c r="K469" s="38"/>
      <c r="L469" s="42"/>
      <c r="M469" s="191"/>
      <c r="N469" s="192"/>
      <c r="O469" s="82"/>
      <c r="P469" s="82"/>
      <c r="Q469" s="82"/>
      <c r="R469" s="82"/>
      <c r="S469" s="82"/>
      <c r="T469" s="83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5" t="s">
        <v>117</v>
      </c>
      <c r="AU469" s="15" t="s">
        <v>78</v>
      </c>
    </row>
    <row r="470" s="2" customFormat="1" ht="16.5" customHeight="1">
      <c r="A470" s="36"/>
      <c r="B470" s="37"/>
      <c r="C470" s="225" t="s">
        <v>898</v>
      </c>
      <c r="D470" s="225" t="s">
        <v>930</v>
      </c>
      <c r="E470" s="226" t="s">
        <v>1744</v>
      </c>
      <c r="F470" s="227" t="s">
        <v>1745</v>
      </c>
      <c r="G470" s="228" t="s">
        <v>114</v>
      </c>
      <c r="H470" s="229">
        <v>1</v>
      </c>
      <c r="I470" s="230"/>
      <c r="J470" s="231">
        <f>ROUND(I470*H470,2)</f>
        <v>0</v>
      </c>
      <c r="K470" s="227" t="s">
        <v>1026</v>
      </c>
      <c r="L470" s="42"/>
      <c r="M470" s="232" t="s">
        <v>19</v>
      </c>
      <c r="N470" s="233" t="s">
        <v>41</v>
      </c>
      <c r="O470" s="82"/>
      <c r="P470" s="184">
        <f>O470*H470</f>
        <v>0</v>
      </c>
      <c r="Q470" s="184">
        <v>0</v>
      </c>
      <c r="R470" s="184">
        <f>Q470*H470</f>
        <v>0</v>
      </c>
      <c r="S470" s="184">
        <v>0</v>
      </c>
      <c r="T470" s="185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6" t="s">
        <v>1062</v>
      </c>
      <c r="AT470" s="186" t="s">
        <v>930</v>
      </c>
      <c r="AU470" s="186" t="s">
        <v>78</v>
      </c>
      <c r="AY470" s="15" t="s">
        <v>115</v>
      </c>
      <c r="BE470" s="187">
        <f>IF(N470="základní",J470,0)</f>
        <v>0</v>
      </c>
      <c r="BF470" s="187">
        <f>IF(N470="snížená",J470,0)</f>
        <v>0</v>
      </c>
      <c r="BG470" s="187">
        <f>IF(N470="zákl. přenesená",J470,0)</f>
        <v>0</v>
      </c>
      <c r="BH470" s="187">
        <f>IF(N470="sníž. přenesená",J470,0)</f>
        <v>0</v>
      </c>
      <c r="BI470" s="187">
        <f>IF(N470="nulová",J470,0)</f>
        <v>0</v>
      </c>
      <c r="BJ470" s="15" t="s">
        <v>78</v>
      </c>
      <c r="BK470" s="187">
        <f>ROUND(I470*H470,2)</f>
        <v>0</v>
      </c>
      <c r="BL470" s="15" t="s">
        <v>1062</v>
      </c>
      <c r="BM470" s="186" t="s">
        <v>1746</v>
      </c>
    </row>
    <row r="471" s="2" customFormat="1">
      <c r="A471" s="36"/>
      <c r="B471" s="37"/>
      <c r="C471" s="38"/>
      <c r="D471" s="188" t="s">
        <v>117</v>
      </c>
      <c r="E471" s="38"/>
      <c r="F471" s="189" t="s">
        <v>1747</v>
      </c>
      <c r="G471" s="38"/>
      <c r="H471" s="38"/>
      <c r="I471" s="190"/>
      <c r="J471" s="38"/>
      <c r="K471" s="38"/>
      <c r="L471" s="42"/>
      <c r="M471" s="191"/>
      <c r="N471" s="192"/>
      <c r="O471" s="82"/>
      <c r="P471" s="82"/>
      <c r="Q471" s="82"/>
      <c r="R471" s="82"/>
      <c r="S471" s="82"/>
      <c r="T471" s="83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5" t="s">
        <v>117</v>
      </c>
      <c r="AU471" s="15" t="s">
        <v>78</v>
      </c>
    </row>
    <row r="472" s="2" customFormat="1" ht="16.5" customHeight="1">
      <c r="A472" s="36"/>
      <c r="B472" s="37"/>
      <c r="C472" s="225" t="s">
        <v>902</v>
      </c>
      <c r="D472" s="225" t="s">
        <v>930</v>
      </c>
      <c r="E472" s="226" t="s">
        <v>1748</v>
      </c>
      <c r="F472" s="227" t="s">
        <v>1749</v>
      </c>
      <c r="G472" s="228" t="s">
        <v>114</v>
      </c>
      <c r="H472" s="229">
        <v>1</v>
      </c>
      <c r="I472" s="230"/>
      <c r="J472" s="231">
        <f>ROUND(I472*H472,2)</f>
        <v>0</v>
      </c>
      <c r="K472" s="227" t="s">
        <v>1026</v>
      </c>
      <c r="L472" s="42"/>
      <c r="M472" s="232" t="s">
        <v>19</v>
      </c>
      <c r="N472" s="233" t="s">
        <v>41</v>
      </c>
      <c r="O472" s="82"/>
      <c r="P472" s="184">
        <f>O472*H472</f>
        <v>0</v>
      </c>
      <c r="Q472" s="184">
        <v>0</v>
      </c>
      <c r="R472" s="184">
        <f>Q472*H472</f>
        <v>0</v>
      </c>
      <c r="S472" s="184">
        <v>0</v>
      </c>
      <c r="T472" s="185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6" t="s">
        <v>1062</v>
      </c>
      <c r="AT472" s="186" t="s">
        <v>930</v>
      </c>
      <c r="AU472" s="186" t="s">
        <v>78</v>
      </c>
      <c r="AY472" s="15" t="s">
        <v>115</v>
      </c>
      <c r="BE472" s="187">
        <f>IF(N472="základní",J472,0)</f>
        <v>0</v>
      </c>
      <c r="BF472" s="187">
        <f>IF(N472="snížená",J472,0)</f>
        <v>0</v>
      </c>
      <c r="BG472" s="187">
        <f>IF(N472="zákl. přenesená",J472,0)</f>
        <v>0</v>
      </c>
      <c r="BH472" s="187">
        <f>IF(N472="sníž. přenesená",J472,0)</f>
        <v>0</v>
      </c>
      <c r="BI472" s="187">
        <f>IF(N472="nulová",J472,0)</f>
        <v>0</v>
      </c>
      <c r="BJ472" s="15" t="s">
        <v>78</v>
      </c>
      <c r="BK472" s="187">
        <f>ROUND(I472*H472,2)</f>
        <v>0</v>
      </c>
      <c r="BL472" s="15" t="s">
        <v>1062</v>
      </c>
      <c r="BM472" s="186" t="s">
        <v>1750</v>
      </c>
    </row>
    <row r="473" s="2" customFormat="1">
      <c r="A473" s="36"/>
      <c r="B473" s="37"/>
      <c r="C473" s="38"/>
      <c r="D473" s="188" t="s">
        <v>117</v>
      </c>
      <c r="E473" s="38"/>
      <c r="F473" s="189" t="s">
        <v>1751</v>
      </c>
      <c r="G473" s="38"/>
      <c r="H473" s="38"/>
      <c r="I473" s="190"/>
      <c r="J473" s="38"/>
      <c r="K473" s="38"/>
      <c r="L473" s="42"/>
      <c r="M473" s="191"/>
      <c r="N473" s="192"/>
      <c r="O473" s="82"/>
      <c r="P473" s="82"/>
      <c r="Q473" s="82"/>
      <c r="R473" s="82"/>
      <c r="S473" s="82"/>
      <c r="T473" s="83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117</v>
      </c>
      <c r="AU473" s="15" t="s">
        <v>78</v>
      </c>
    </row>
    <row r="474" s="2" customFormat="1" ht="16.5" customHeight="1">
      <c r="A474" s="36"/>
      <c r="B474" s="37"/>
      <c r="C474" s="225" t="s">
        <v>907</v>
      </c>
      <c r="D474" s="225" t="s">
        <v>930</v>
      </c>
      <c r="E474" s="226" t="s">
        <v>1752</v>
      </c>
      <c r="F474" s="227" t="s">
        <v>1753</v>
      </c>
      <c r="G474" s="228" t="s">
        <v>114</v>
      </c>
      <c r="H474" s="229">
        <v>1</v>
      </c>
      <c r="I474" s="230"/>
      <c r="J474" s="231">
        <f>ROUND(I474*H474,2)</f>
        <v>0</v>
      </c>
      <c r="K474" s="227" t="s">
        <v>1026</v>
      </c>
      <c r="L474" s="42"/>
      <c r="M474" s="232" t="s">
        <v>19</v>
      </c>
      <c r="N474" s="233" t="s">
        <v>41</v>
      </c>
      <c r="O474" s="82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1062</v>
      </c>
      <c r="AT474" s="186" t="s">
        <v>930</v>
      </c>
      <c r="AU474" s="186" t="s">
        <v>78</v>
      </c>
      <c r="AY474" s="15" t="s">
        <v>115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5" t="s">
        <v>78</v>
      </c>
      <c r="BK474" s="187">
        <f>ROUND(I474*H474,2)</f>
        <v>0</v>
      </c>
      <c r="BL474" s="15" t="s">
        <v>1062</v>
      </c>
      <c r="BM474" s="186" t="s">
        <v>1754</v>
      </c>
    </row>
    <row r="475" s="2" customFormat="1">
      <c r="A475" s="36"/>
      <c r="B475" s="37"/>
      <c r="C475" s="38"/>
      <c r="D475" s="188" t="s">
        <v>117</v>
      </c>
      <c r="E475" s="38"/>
      <c r="F475" s="189" t="s">
        <v>1755</v>
      </c>
      <c r="G475" s="38"/>
      <c r="H475" s="38"/>
      <c r="I475" s="190"/>
      <c r="J475" s="38"/>
      <c r="K475" s="38"/>
      <c r="L475" s="42"/>
      <c r="M475" s="191"/>
      <c r="N475" s="192"/>
      <c r="O475" s="82"/>
      <c r="P475" s="82"/>
      <c r="Q475" s="82"/>
      <c r="R475" s="82"/>
      <c r="S475" s="82"/>
      <c r="T475" s="83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5" t="s">
        <v>117</v>
      </c>
      <c r="AU475" s="15" t="s">
        <v>78</v>
      </c>
    </row>
    <row r="476" s="2" customFormat="1" ht="16.5" customHeight="1">
      <c r="A476" s="36"/>
      <c r="B476" s="37"/>
      <c r="C476" s="225" t="s">
        <v>911</v>
      </c>
      <c r="D476" s="225" t="s">
        <v>930</v>
      </c>
      <c r="E476" s="226" t="s">
        <v>1756</v>
      </c>
      <c r="F476" s="227" t="s">
        <v>1757</v>
      </c>
      <c r="G476" s="228" t="s">
        <v>114</v>
      </c>
      <c r="H476" s="229">
        <v>1</v>
      </c>
      <c r="I476" s="230"/>
      <c r="J476" s="231">
        <f>ROUND(I476*H476,2)</f>
        <v>0</v>
      </c>
      <c r="K476" s="227" t="s">
        <v>1026</v>
      </c>
      <c r="L476" s="42"/>
      <c r="M476" s="232" t="s">
        <v>19</v>
      </c>
      <c r="N476" s="233" t="s">
        <v>41</v>
      </c>
      <c r="O476" s="82"/>
      <c r="P476" s="184">
        <f>O476*H476</f>
        <v>0</v>
      </c>
      <c r="Q476" s="184">
        <v>0</v>
      </c>
      <c r="R476" s="184">
        <f>Q476*H476</f>
        <v>0</v>
      </c>
      <c r="S476" s="184">
        <v>0</v>
      </c>
      <c r="T476" s="185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6" t="s">
        <v>1062</v>
      </c>
      <c r="AT476" s="186" t="s">
        <v>930</v>
      </c>
      <c r="AU476" s="186" t="s">
        <v>78</v>
      </c>
      <c r="AY476" s="15" t="s">
        <v>115</v>
      </c>
      <c r="BE476" s="187">
        <f>IF(N476="základní",J476,0)</f>
        <v>0</v>
      </c>
      <c r="BF476" s="187">
        <f>IF(N476="snížená",J476,0)</f>
        <v>0</v>
      </c>
      <c r="BG476" s="187">
        <f>IF(N476="zákl. přenesená",J476,0)</f>
        <v>0</v>
      </c>
      <c r="BH476" s="187">
        <f>IF(N476="sníž. přenesená",J476,0)</f>
        <v>0</v>
      </c>
      <c r="BI476" s="187">
        <f>IF(N476="nulová",J476,0)</f>
        <v>0</v>
      </c>
      <c r="BJ476" s="15" t="s">
        <v>78</v>
      </c>
      <c r="BK476" s="187">
        <f>ROUND(I476*H476,2)</f>
        <v>0</v>
      </c>
      <c r="BL476" s="15" t="s">
        <v>1062</v>
      </c>
      <c r="BM476" s="186" t="s">
        <v>1758</v>
      </c>
    </row>
    <row r="477" s="2" customFormat="1">
      <c r="A477" s="36"/>
      <c r="B477" s="37"/>
      <c r="C477" s="38"/>
      <c r="D477" s="188" t="s">
        <v>117</v>
      </c>
      <c r="E477" s="38"/>
      <c r="F477" s="189" t="s">
        <v>1759</v>
      </c>
      <c r="G477" s="38"/>
      <c r="H477" s="38"/>
      <c r="I477" s="190"/>
      <c r="J477" s="38"/>
      <c r="K477" s="38"/>
      <c r="L477" s="42"/>
      <c r="M477" s="191"/>
      <c r="N477" s="192"/>
      <c r="O477" s="82"/>
      <c r="P477" s="82"/>
      <c r="Q477" s="82"/>
      <c r="R477" s="82"/>
      <c r="S477" s="82"/>
      <c r="T477" s="83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5" t="s">
        <v>117</v>
      </c>
      <c r="AU477" s="15" t="s">
        <v>78</v>
      </c>
    </row>
    <row r="478" s="2" customFormat="1" ht="16.5" customHeight="1">
      <c r="A478" s="36"/>
      <c r="B478" s="37"/>
      <c r="C478" s="225" t="s">
        <v>915</v>
      </c>
      <c r="D478" s="225" t="s">
        <v>930</v>
      </c>
      <c r="E478" s="226" t="s">
        <v>1760</v>
      </c>
      <c r="F478" s="227" t="s">
        <v>1761</v>
      </c>
      <c r="G478" s="228" t="s">
        <v>114</v>
      </c>
      <c r="H478" s="229">
        <v>1</v>
      </c>
      <c r="I478" s="230"/>
      <c r="J478" s="231">
        <f>ROUND(I478*H478,2)</f>
        <v>0</v>
      </c>
      <c r="K478" s="227" t="s">
        <v>1026</v>
      </c>
      <c r="L478" s="42"/>
      <c r="M478" s="232" t="s">
        <v>19</v>
      </c>
      <c r="N478" s="233" t="s">
        <v>41</v>
      </c>
      <c r="O478" s="82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86" t="s">
        <v>1062</v>
      </c>
      <c r="AT478" s="186" t="s">
        <v>930</v>
      </c>
      <c r="AU478" s="186" t="s">
        <v>78</v>
      </c>
      <c r="AY478" s="15" t="s">
        <v>115</v>
      </c>
      <c r="BE478" s="187">
        <f>IF(N478="základní",J478,0)</f>
        <v>0</v>
      </c>
      <c r="BF478" s="187">
        <f>IF(N478="snížená",J478,0)</f>
        <v>0</v>
      </c>
      <c r="BG478" s="187">
        <f>IF(N478="zákl. přenesená",J478,0)</f>
        <v>0</v>
      </c>
      <c r="BH478" s="187">
        <f>IF(N478="sníž. přenesená",J478,0)</f>
        <v>0</v>
      </c>
      <c r="BI478" s="187">
        <f>IF(N478="nulová",J478,0)</f>
        <v>0</v>
      </c>
      <c r="BJ478" s="15" t="s">
        <v>78</v>
      </c>
      <c r="BK478" s="187">
        <f>ROUND(I478*H478,2)</f>
        <v>0</v>
      </c>
      <c r="BL478" s="15" t="s">
        <v>1062</v>
      </c>
      <c r="BM478" s="186" t="s">
        <v>1762</v>
      </c>
    </row>
    <row r="479" s="2" customFormat="1">
      <c r="A479" s="36"/>
      <c r="B479" s="37"/>
      <c r="C479" s="38"/>
      <c r="D479" s="188" t="s">
        <v>117</v>
      </c>
      <c r="E479" s="38"/>
      <c r="F479" s="189" t="s">
        <v>1763</v>
      </c>
      <c r="G479" s="38"/>
      <c r="H479" s="38"/>
      <c r="I479" s="190"/>
      <c r="J479" s="38"/>
      <c r="K479" s="38"/>
      <c r="L479" s="42"/>
      <c r="M479" s="191"/>
      <c r="N479" s="192"/>
      <c r="O479" s="82"/>
      <c r="P479" s="82"/>
      <c r="Q479" s="82"/>
      <c r="R479" s="82"/>
      <c r="S479" s="82"/>
      <c r="T479" s="83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5" t="s">
        <v>117</v>
      </c>
      <c r="AU479" s="15" t="s">
        <v>78</v>
      </c>
    </row>
    <row r="480" s="2" customFormat="1" ht="16.5" customHeight="1">
      <c r="A480" s="36"/>
      <c r="B480" s="37"/>
      <c r="C480" s="225" t="s">
        <v>1764</v>
      </c>
      <c r="D480" s="225" t="s">
        <v>930</v>
      </c>
      <c r="E480" s="226" t="s">
        <v>1765</v>
      </c>
      <c r="F480" s="227" t="s">
        <v>1766</v>
      </c>
      <c r="G480" s="228" t="s">
        <v>114</v>
      </c>
      <c r="H480" s="229">
        <v>1</v>
      </c>
      <c r="I480" s="230"/>
      <c r="J480" s="231">
        <f>ROUND(I480*H480,2)</f>
        <v>0</v>
      </c>
      <c r="K480" s="227" t="s">
        <v>1026</v>
      </c>
      <c r="L480" s="42"/>
      <c r="M480" s="232" t="s">
        <v>19</v>
      </c>
      <c r="N480" s="233" t="s">
        <v>41</v>
      </c>
      <c r="O480" s="82"/>
      <c r="P480" s="184">
        <f>O480*H480</f>
        <v>0</v>
      </c>
      <c r="Q480" s="184">
        <v>0</v>
      </c>
      <c r="R480" s="184">
        <f>Q480*H480</f>
        <v>0</v>
      </c>
      <c r="S480" s="184">
        <v>0</v>
      </c>
      <c r="T480" s="18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6" t="s">
        <v>1062</v>
      </c>
      <c r="AT480" s="186" t="s">
        <v>930</v>
      </c>
      <c r="AU480" s="186" t="s">
        <v>78</v>
      </c>
      <c r="AY480" s="15" t="s">
        <v>115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5" t="s">
        <v>78</v>
      </c>
      <c r="BK480" s="187">
        <f>ROUND(I480*H480,2)</f>
        <v>0</v>
      </c>
      <c r="BL480" s="15" t="s">
        <v>1062</v>
      </c>
      <c r="BM480" s="186" t="s">
        <v>1767</v>
      </c>
    </row>
    <row r="481" s="2" customFormat="1">
      <c r="A481" s="36"/>
      <c r="B481" s="37"/>
      <c r="C481" s="38"/>
      <c r="D481" s="188" t="s">
        <v>117</v>
      </c>
      <c r="E481" s="38"/>
      <c r="F481" s="189" t="s">
        <v>1768</v>
      </c>
      <c r="G481" s="38"/>
      <c r="H481" s="38"/>
      <c r="I481" s="190"/>
      <c r="J481" s="38"/>
      <c r="K481" s="38"/>
      <c r="L481" s="42"/>
      <c r="M481" s="193"/>
      <c r="N481" s="194"/>
      <c r="O481" s="195"/>
      <c r="P481" s="195"/>
      <c r="Q481" s="195"/>
      <c r="R481" s="195"/>
      <c r="S481" s="195"/>
      <c r="T481" s="19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5" t="s">
        <v>117</v>
      </c>
      <c r="AU481" s="15" t="s">
        <v>78</v>
      </c>
    </row>
    <row r="482" s="2" customFormat="1" ht="6.96" customHeight="1">
      <c r="A482" s="36"/>
      <c r="B482" s="57"/>
      <c r="C482" s="58"/>
      <c r="D482" s="58"/>
      <c r="E482" s="58"/>
      <c r="F482" s="58"/>
      <c r="G482" s="58"/>
      <c r="H482" s="58"/>
      <c r="I482" s="58"/>
      <c r="J482" s="58"/>
      <c r="K482" s="58"/>
      <c r="L482" s="42"/>
      <c r="M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</row>
  </sheetData>
  <sheetProtection sheet="1" autoFilter="0" formatColumns="0" formatRows="0" objects="1" scenarios="1" spinCount="100000" saltValue="6fNq7VCkh1K5I8kN76PX8ga8WceepOMGnum2FFyLYaNioOCV8lPH1ec6xGURrU7JEHJY14Tq7ejaXrlPry6MQA==" hashValue="oKus9aNXwsGAi51RsAB8O13jHICg6+u1df2LOKID6IEi7xhit6gMLOjoKnfS3HFMOcubdMuw11UZmhO7xNyVoQ==" algorithmName="SHA-512" password="CC35"/>
  <autoFilter ref="C81:K48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Údržba, opravy a odstraňování závad u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1769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ROUND((SUM(BE83:BE119)),  2)</f>
        <v>0</v>
      </c>
      <c r="G33" s="36"/>
      <c r="H33" s="36"/>
      <c r="I33" s="146">
        <v>0.20999999999999999</v>
      </c>
      <c r="J33" s="145">
        <f>ROUND(((SUM(BE83:BE119))*I33),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ROUND((SUM(BF83:BF119)),  2)</f>
        <v>0</v>
      </c>
      <c r="G34" s="36"/>
      <c r="H34" s="36"/>
      <c r="I34" s="146">
        <v>0.14999999999999999</v>
      </c>
      <c r="J34" s="145">
        <f>ROUND(((SUM(BF83:BF119))*I34),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ROUND((SUM(BG83:BG119)),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ROUND((SUM(BH83:BH119)),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ROUND((SUM(BI83:BI119)),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94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PS100 - VON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SŽ 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95</v>
      </c>
      <c r="D57" s="160"/>
      <c r="E57" s="160"/>
      <c r="F57" s="160"/>
      <c r="G57" s="160"/>
      <c r="H57" s="160"/>
      <c r="I57" s="160"/>
      <c r="J57" s="161" t="s">
        <v>96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97</v>
      </c>
    </row>
    <row r="60" s="10" customFormat="1" ht="24.96" customHeight="1">
      <c r="A60" s="10"/>
      <c r="B60" s="197"/>
      <c r="C60" s="198"/>
      <c r="D60" s="199" t="s">
        <v>1770</v>
      </c>
      <c r="E60" s="200"/>
      <c r="F60" s="200"/>
      <c r="G60" s="200"/>
      <c r="H60" s="200"/>
      <c r="I60" s="200"/>
      <c r="J60" s="201">
        <f>J84</f>
        <v>0</v>
      </c>
      <c r="K60" s="198"/>
      <c r="L60" s="20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24.96" customHeight="1">
      <c r="A61" s="10"/>
      <c r="B61" s="197"/>
      <c r="C61" s="198"/>
      <c r="D61" s="199" t="s">
        <v>1771</v>
      </c>
      <c r="E61" s="200"/>
      <c r="F61" s="200"/>
      <c r="G61" s="200"/>
      <c r="H61" s="200"/>
      <c r="I61" s="200"/>
      <c r="J61" s="201">
        <f>J100</f>
        <v>0</v>
      </c>
      <c r="K61" s="198"/>
      <c r="L61" s="20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1" customFormat="1" ht="19.92" customHeight="1">
      <c r="A62" s="11"/>
      <c r="B62" s="203"/>
      <c r="C62" s="204"/>
      <c r="D62" s="205" t="s">
        <v>1772</v>
      </c>
      <c r="E62" s="206"/>
      <c r="F62" s="206"/>
      <c r="G62" s="206"/>
      <c r="H62" s="206"/>
      <c r="I62" s="206"/>
      <c r="J62" s="207">
        <f>J109</f>
        <v>0</v>
      </c>
      <c r="K62" s="204"/>
      <c r="L62" s="208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="11" customFormat="1" ht="19.92" customHeight="1">
      <c r="A63" s="11"/>
      <c r="B63" s="203"/>
      <c r="C63" s="204"/>
      <c r="D63" s="205" t="s">
        <v>1773</v>
      </c>
      <c r="E63" s="206"/>
      <c r="F63" s="206"/>
      <c r="G63" s="206"/>
      <c r="H63" s="206"/>
      <c r="I63" s="206"/>
      <c r="J63" s="207">
        <f>J113</f>
        <v>0</v>
      </c>
      <c r="K63" s="204"/>
      <c r="L63" s="208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98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58" t="str">
        <f>E7</f>
        <v>Údržba, opravy a odstraňování závad u SSZT PCE 2024</v>
      </c>
      <c r="F73" s="30"/>
      <c r="G73" s="30"/>
      <c r="H73" s="30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92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PS100 - VON</v>
      </c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SŽ OŘ Hradec Králové</v>
      </c>
      <c r="G77" s="38"/>
      <c r="H77" s="38"/>
      <c r="I77" s="30" t="s">
        <v>23</v>
      </c>
      <c r="J77" s="70" t="str">
        <f>IF(J12="","",J12)</f>
        <v>11. 9. 2023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30" t="s">
        <v>31</v>
      </c>
      <c r="J79" s="34" t="str">
        <f>E21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29</v>
      </c>
      <c r="D80" s="38"/>
      <c r="E80" s="38"/>
      <c r="F80" s="25" t="str">
        <f>IF(E18="","",E18)</f>
        <v>Vyplň údaj</v>
      </c>
      <c r="G80" s="38"/>
      <c r="H80" s="38"/>
      <c r="I80" s="30" t="s">
        <v>33</v>
      </c>
      <c r="J80" s="34" t="str">
        <f>E24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9" customFormat="1" ht="29.28" customHeight="1">
      <c r="A82" s="163"/>
      <c r="B82" s="164"/>
      <c r="C82" s="165" t="s">
        <v>99</v>
      </c>
      <c r="D82" s="166" t="s">
        <v>55</v>
      </c>
      <c r="E82" s="166" t="s">
        <v>51</v>
      </c>
      <c r="F82" s="166" t="s">
        <v>52</v>
      </c>
      <c r="G82" s="166" t="s">
        <v>100</v>
      </c>
      <c r="H82" s="166" t="s">
        <v>101</v>
      </c>
      <c r="I82" s="166" t="s">
        <v>102</v>
      </c>
      <c r="J82" s="166" t="s">
        <v>96</v>
      </c>
      <c r="K82" s="167" t="s">
        <v>103</v>
      </c>
      <c r="L82" s="168"/>
      <c r="M82" s="90" t="s">
        <v>19</v>
      </c>
      <c r="N82" s="91" t="s">
        <v>40</v>
      </c>
      <c r="O82" s="91" t="s">
        <v>104</v>
      </c>
      <c r="P82" s="91" t="s">
        <v>105</v>
      </c>
      <c r="Q82" s="91" t="s">
        <v>106</v>
      </c>
      <c r="R82" s="91" t="s">
        <v>107</v>
      </c>
      <c r="S82" s="91" t="s">
        <v>108</v>
      </c>
      <c r="T82" s="92" t="s">
        <v>109</v>
      </c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</row>
    <row r="83" s="2" customFormat="1" ht="22.8" customHeight="1">
      <c r="A83" s="36"/>
      <c r="B83" s="37"/>
      <c r="C83" s="97" t="s">
        <v>110</v>
      </c>
      <c r="D83" s="38"/>
      <c r="E83" s="38"/>
      <c r="F83" s="38"/>
      <c r="G83" s="38"/>
      <c r="H83" s="38"/>
      <c r="I83" s="38"/>
      <c r="J83" s="169">
        <f>BK83</f>
        <v>0</v>
      </c>
      <c r="K83" s="38"/>
      <c r="L83" s="42"/>
      <c r="M83" s="93"/>
      <c r="N83" s="170"/>
      <c r="O83" s="94"/>
      <c r="P83" s="171">
        <f>P84+P100</f>
        <v>0</v>
      </c>
      <c r="Q83" s="94"/>
      <c r="R83" s="171">
        <f>R84+R100</f>
        <v>0</v>
      </c>
      <c r="S83" s="94"/>
      <c r="T83" s="172">
        <f>T84+T100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69</v>
      </c>
      <c r="AU83" s="15" t="s">
        <v>97</v>
      </c>
      <c r="BK83" s="173">
        <f>BK84+BK100</f>
        <v>0</v>
      </c>
    </row>
    <row r="84" s="12" customFormat="1" ht="25.92" customHeight="1">
      <c r="A84" s="12"/>
      <c r="B84" s="209"/>
      <c r="C84" s="210"/>
      <c r="D84" s="211" t="s">
        <v>69</v>
      </c>
      <c r="E84" s="212" t="s">
        <v>1774</v>
      </c>
      <c r="F84" s="212" t="s">
        <v>1775</v>
      </c>
      <c r="G84" s="210"/>
      <c r="H84" s="210"/>
      <c r="I84" s="213"/>
      <c r="J84" s="214">
        <f>BK84</f>
        <v>0</v>
      </c>
      <c r="K84" s="210"/>
      <c r="L84" s="215"/>
      <c r="M84" s="216"/>
      <c r="N84" s="217"/>
      <c r="O84" s="217"/>
      <c r="P84" s="218">
        <f>SUM(P85:P99)</f>
        <v>0</v>
      </c>
      <c r="Q84" s="217"/>
      <c r="R84" s="218">
        <f>SUM(R85:R99)</f>
        <v>0</v>
      </c>
      <c r="S84" s="217"/>
      <c r="T84" s="219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0" t="s">
        <v>125</v>
      </c>
      <c r="AT84" s="221" t="s">
        <v>69</v>
      </c>
      <c r="AU84" s="221" t="s">
        <v>70</v>
      </c>
      <c r="AY84" s="220" t="s">
        <v>115</v>
      </c>
      <c r="BK84" s="222">
        <f>SUM(BK85:BK99)</f>
        <v>0</v>
      </c>
    </row>
    <row r="85" s="2" customFormat="1" ht="16.5" customHeight="1">
      <c r="A85" s="36"/>
      <c r="B85" s="37"/>
      <c r="C85" s="225" t="s">
        <v>78</v>
      </c>
      <c r="D85" s="225" t="s">
        <v>930</v>
      </c>
      <c r="E85" s="226" t="s">
        <v>1776</v>
      </c>
      <c r="F85" s="227" t="s">
        <v>1777</v>
      </c>
      <c r="G85" s="228" t="s">
        <v>963</v>
      </c>
      <c r="H85" s="229">
        <v>50</v>
      </c>
      <c r="I85" s="230"/>
      <c r="J85" s="231">
        <f>ROUND(I85*H85,2)</f>
        <v>0</v>
      </c>
      <c r="K85" s="227" t="s">
        <v>934</v>
      </c>
      <c r="L85" s="42"/>
      <c r="M85" s="232" t="s">
        <v>19</v>
      </c>
      <c r="N85" s="233" t="s">
        <v>41</v>
      </c>
      <c r="O85" s="82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78</v>
      </c>
      <c r="AT85" s="186" t="s">
        <v>930</v>
      </c>
      <c r="AU85" s="186" t="s">
        <v>78</v>
      </c>
      <c r="AY85" s="15" t="s">
        <v>115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5" t="s">
        <v>78</v>
      </c>
      <c r="BK85" s="187">
        <f>ROUND(I85*H85,2)</f>
        <v>0</v>
      </c>
      <c r="BL85" s="15" t="s">
        <v>78</v>
      </c>
      <c r="BM85" s="186" t="s">
        <v>1778</v>
      </c>
    </row>
    <row r="86" s="2" customFormat="1">
      <c r="A86" s="36"/>
      <c r="B86" s="37"/>
      <c r="C86" s="38"/>
      <c r="D86" s="188" t="s">
        <v>117</v>
      </c>
      <c r="E86" s="38"/>
      <c r="F86" s="189" t="s">
        <v>1779</v>
      </c>
      <c r="G86" s="38"/>
      <c r="H86" s="38"/>
      <c r="I86" s="190"/>
      <c r="J86" s="38"/>
      <c r="K86" s="38"/>
      <c r="L86" s="42"/>
      <c r="M86" s="191"/>
      <c r="N86" s="192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117</v>
      </c>
      <c r="AU86" s="15" t="s">
        <v>78</v>
      </c>
    </row>
    <row r="87" s="2" customFormat="1">
      <c r="A87" s="36"/>
      <c r="B87" s="37"/>
      <c r="C87" s="38"/>
      <c r="D87" s="234" t="s">
        <v>937</v>
      </c>
      <c r="E87" s="38"/>
      <c r="F87" s="235" t="s">
        <v>1780</v>
      </c>
      <c r="G87" s="38"/>
      <c r="H87" s="38"/>
      <c r="I87" s="190"/>
      <c r="J87" s="38"/>
      <c r="K87" s="38"/>
      <c r="L87" s="42"/>
      <c r="M87" s="191"/>
      <c r="N87" s="192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937</v>
      </c>
      <c r="AU87" s="15" t="s">
        <v>78</v>
      </c>
    </row>
    <row r="88" s="2" customFormat="1" ht="16.5" customHeight="1">
      <c r="A88" s="36"/>
      <c r="B88" s="37"/>
      <c r="C88" s="225" t="s">
        <v>80</v>
      </c>
      <c r="D88" s="225" t="s">
        <v>930</v>
      </c>
      <c r="E88" s="226" t="s">
        <v>1781</v>
      </c>
      <c r="F88" s="227" t="s">
        <v>1782</v>
      </c>
      <c r="G88" s="228" t="s">
        <v>963</v>
      </c>
      <c r="H88" s="229">
        <v>25</v>
      </c>
      <c r="I88" s="230"/>
      <c r="J88" s="231">
        <f>ROUND(I88*H88,2)</f>
        <v>0</v>
      </c>
      <c r="K88" s="227" t="s">
        <v>934</v>
      </c>
      <c r="L88" s="42"/>
      <c r="M88" s="232" t="s">
        <v>19</v>
      </c>
      <c r="N88" s="233" t="s">
        <v>41</v>
      </c>
      <c r="O88" s="82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78</v>
      </c>
      <c r="AT88" s="186" t="s">
        <v>930</v>
      </c>
      <c r="AU88" s="186" t="s">
        <v>78</v>
      </c>
      <c r="AY88" s="15" t="s">
        <v>115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5" t="s">
        <v>78</v>
      </c>
      <c r="BK88" s="187">
        <f>ROUND(I88*H88,2)</f>
        <v>0</v>
      </c>
      <c r="BL88" s="15" t="s">
        <v>78</v>
      </c>
      <c r="BM88" s="186" t="s">
        <v>1783</v>
      </c>
    </row>
    <row r="89" s="2" customFormat="1">
      <c r="A89" s="36"/>
      <c r="B89" s="37"/>
      <c r="C89" s="38"/>
      <c r="D89" s="188" t="s">
        <v>117</v>
      </c>
      <c r="E89" s="38"/>
      <c r="F89" s="189" t="s">
        <v>1784</v>
      </c>
      <c r="G89" s="38"/>
      <c r="H89" s="38"/>
      <c r="I89" s="190"/>
      <c r="J89" s="38"/>
      <c r="K89" s="38"/>
      <c r="L89" s="42"/>
      <c r="M89" s="191"/>
      <c r="N89" s="19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117</v>
      </c>
      <c r="AU89" s="15" t="s">
        <v>78</v>
      </c>
    </row>
    <row r="90" s="2" customFormat="1">
      <c r="A90" s="36"/>
      <c r="B90" s="37"/>
      <c r="C90" s="38"/>
      <c r="D90" s="234" t="s">
        <v>937</v>
      </c>
      <c r="E90" s="38"/>
      <c r="F90" s="235" t="s">
        <v>1785</v>
      </c>
      <c r="G90" s="38"/>
      <c r="H90" s="38"/>
      <c r="I90" s="190"/>
      <c r="J90" s="38"/>
      <c r="K90" s="38"/>
      <c r="L90" s="42"/>
      <c r="M90" s="191"/>
      <c r="N90" s="19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937</v>
      </c>
      <c r="AU90" s="15" t="s">
        <v>78</v>
      </c>
    </row>
    <row r="91" s="2" customFormat="1" ht="16.5" customHeight="1">
      <c r="A91" s="36"/>
      <c r="B91" s="37"/>
      <c r="C91" s="225" t="s">
        <v>121</v>
      </c>
      <c r="D91" s="225" t="s">
        <v>930</v>
      </c>
      <c r="E91" s="226" t="s">
        <v>1786</v>
      </c>
      <c r="F91" s="227" t="s">
        <v>1787</v>
      </c>
      <c r="G91" s="228" t="s">
        <v>963</v>
      </c>
      <c r="H91" s="229">
        <v>25</v>
      </c>
      <c r="I91" s="230"/>
      <c r="J91" s="231">
        <f>ROUND(I91*H91,2)</f>
        <v>0</v>
      </c>
      <c r="K91" s="227" t="s">
        <v>934</v>
      </c>
      <c r="L91" s="42"/>
      <c r="M91" s="232" t="s">
        <v>19</v>
      </c>
      <c r="N91" s="233" t="s">
        <v>41</v>
      </c>
      <c r="O91" s="82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78</v>
      </c>
      <c r="AT91" s="186" t="s">
        <v>930</v>
      </c>
      <c r="AU91" s="186" t="s">
        <v>78</v>
      </c>
      <c r="AY91" s="15" t="s">
        <v>115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5" t="s">
        <v>78</v>
      </c>
      <c r="BK91" s="187">
        <f>ROUND(I91*H91,2)</f>
        <v>0</v>
      </c>
      <c r="BL91" s="15" t="s">
        <v>78</v>
      </c>
      <c r="BM91" s="186" t="s">
        <v>1788</v>
      </c>
    </row>
    <row r="92" s="2" customFormat="1">
      <c r="A92" s="36"/>
      <c r="B92" s="37"/>
      <c r="C92" s="38"/>
      <c r="D92" s="188" t="s">
        <v>117</v>
      </c>
      <c r="E92" s="38"/>
      <c r="F92" s="189" t="s">
        <v>1789</v>
      </c>
      <c r="G92" s="38"/>
      <c r="H92" s="38"/>
      <c r="I92" s="190"/>
      <c r="J92" s="38"/>
      <c r="K92" s="38"/>
      <c r="L92" s="42"/>
      <c r="M92" s="191"/>
      <c r="N92" s="19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117</v>
      </c>
      <c r="AU92" s="15" t="s">
        <v>78</v>
      </c>
    </row>
    <row r="93" s="2" customFormat="1">
      <c r="A93" s="36"/>
      <c r="B93" s="37"/>
      <c r="C93" s="38"/>
      <c r="D93" s="234" t="s">
        <v>937</v>
      </c>
      <c r="E93" s="38"/>
      <c r="F93" s="235" t="s">
        <v>1790</v>
      </c>
      <c r="G93" s="38"/>
      <c r="H93" s="38"/>
      <c r="I93" s="190"/>
      <c r="J93" s="38"/>
      <c r="K93" s="38"/>
      <c r="L93" s="42"/>
      <c r="M93" s="191"/>
      <c r="N93" s="192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937</v>
      </c>
      <c r="AU93" s="15" t="s">
        <v>78</v>
      </c>
    </row>
    <row r="94" s="2" customFormat="1" ht="16.5" customHeight="1">
      <c r="A94" s="36"/>
      <c r="B94" s="37"/>
      <c r="C94" s="225" t="s">
        <v>125</v>
      </c>
      <c r="D94" s="225" t="s">
        <v>930</v>
      </c>
      <c r="E94" s="226" t="s">
        <v>1791</v>
      </c>
      <c r="F94" s="227" t="s">
        <v>1792</v>
      </c>
      <c r="G94" s="228" t="s">
        <v>963</v>
      </c>
      <c r="H94" s="229">
        <v>25</v>
      </c>
      <c r="I94" s="230"/>
      <c r="J94" s="231">
        <f>ROUND(I94*H94,2)</f>
        <v>0</v>
      </c>
      <c r="K94" s="227" t="s">
        <v>934</v>
      </c>
      <c r="L94" s="42"/>
      <c r="M94" s="232" t="s">
        <v>19</v>
      </c>
      <c r="N94" s="233" t="s">
        <v>41</v>
      </c>
      <c r="O94" s="82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78</v>
      </c>
      <c r="AT94" s="186" t="s">
        <v>930</v>
      </c>
      <c r="AU94" s="186" t="s">
        <v>78</v>
      </c>
      <c r="AY94" s="15" t="s">
        <v>115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5" t="s">
        <v>78</v>
      </c>
      <c r="BK94" s="187">
        <f>ROUND(I94*H94,2)</f>
        <v>0</v>
      </c>
      <c r="BL94" s="15" t="s">
        <v>78</v>
      </c>
      <c r="BM94" s="186" t="s">
        <v>1793</v>
      </c>
    </row>
    <row r="95" s="2" customFormat="1">
      <c r="A95" s="36"/>
      <c r="B95" s="37"/>
      <c r="C95" s="38"/>
      <c r="D95" s="188" t="s">
        <v>117</v>
      </c>
      <c r="E95" s="38"/>
      <c r="F95" s="189" t="s">
        <v>1794</v>
      </c>
      <c r="G95" s="38"/>
      <c r="H95" s="38"/>
      <c r="I95" s="190"/>
      <c r="J95" s="38"/>
      <c r="K95" s="38"/>
      <c r="L95" s="42"/>
      <c r="M95" s="191"/>
      <c r="N95" s="19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117</v>
      </c>
      <c r="AU95" s="15" t="s">
        <v>78</v>
      </c>
    </row>
    <row r="96" s="2" customFormat="1">
      <c r="A96" s="36"/>
      <c r="B96" s="37"/>
      <c r="C96" s="38"/>
      <c r="D96" s="234" t="s">
        <v>937</v>
      </c>
      <c r="E96" s="38"/>
      <c r="F96" s="235" t="s">
        <v>1795</v>
      </c>
      <c r="G96" s="38"/>
      <c r="H96" s="38"/>
      <c r="I96" s="190"/>
      <c r="J96" s="38"/>
      <c r="K96" s="38"/>
      <c r="L96" s="42"/>
      <c r="M96" s="191"/>
      <c r="N96" s="19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937</v>
      </c>
      <c r="AU96" s="15" t="s">
        <v>78</v>
      </c>
    </row>
    <row r="97" s="2" customFormat="1" ht="16.5" customHeight="1">
      <c r="A97" s="36"/>
      <c r="B97" s="37"/>
      <c r="C97" s="225" t="s">
        <v>130</v>
      </c>
      <c r="D97" s="225" t="s">
        <v>930</v>
      </c>
      <c r="E97" s="226" t="s">
        <v>1796</v>
      </c>
      <c r="F97" s="227" t="s">
        <v>1797</v>
      </c>
      <c r="G97" s="228" t="s">
        <v>963</v>
      </c>
      <c r="H97" s="229">
        <v>25</v>
      </c>
      <c r="I97" s="230"/>
      <c r="J97" s="231">
        <f>ROUND(I97*H97,2)</f>
        <v>0</v>
      </c>
      <c r="K97" s="227" t="s">
        <v>934</v>
      </c>
      <c r="L97" s="42"/>
      <c r="M97" s="232" t="s">
        <v>19</v>
      </c>
      <c r="N97" s="233" t="s">
        <v>41</v>
      </c>
      <c r="O97" s="82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78</v>
      </c>
      <c r="AT97" s="186" t="s">
        <v>930</v>
      </c>
      <c r="AU97" s="186" t="s">
        <v>78</v>
      </c>
      <c r="AY97" s="15" t="s">
        <v>115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5" t="s">
        <v>78</v>
      </c>
      <c r="BK97" s="187">
        <f>ROUND(I97*H97,2)</f>
        <v>0</v>
      </c>
      <c r="BL97" s="15" t="s">
        <v>78</v>
      </c>
      <c r="BM97" s="186" t="s">
        <v>1798</v>
      </c>
    </row>
    <row r="98" s="2" customFormat="1">
      <c r="A98" s="36"/>
      <c r="B98" s="37"/>
      <c r="C98" s="38"/>
      <c r="D98" s="188" t="s">
        <v>117</v>
      </c>
      <c r="E98" s="38"/>
      <c r="F98" s="189" t="s">
        <v>1799</v>
      </c>
      <c r="G98" s="38"/>
      <c r="H98" s="38"/>
      <c r="I98" s="190"/>
      <c r="J98" s="38"/>
      <c r="K98" s="38"/>
      <c r="L98" s="42"/>
      <c r="M98" s="191"/>
      <c r="N98" s="192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117</v>
      </c>
      <c r="AU98" s="15" t="s">
        <v>78</v>
      </c>
    </row>
    <row r="99" s="2" customFormat="1">
      <c r="A99" s="36"/>
      <c r="B99" s="37"/>
      <c r="C99" s="38"/>
      <c r="D99" s="234" t="s">
        <v>937</v>
      </c>
      <c r="E99" s="38"/>
      <c r="F99" s="235" t="s">
        <v>1800</v>
      </c>
      <c r="G99" s="38"/>
      <c r="H99" s="38"/>
      <c r="I99" s="190"/>
      <c r="J99" s="38"/>
      <c r="K99" s="38"/>
      <c r="L99" s="42"/>
      <c r="M99" s="191"/>
      <c r="N99" s="19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937</v>
      </c>
      <c r="AU99" s="15" t="s">
        <v>78</v>
      </c>
    </row>
    <row r="100" s="12" customFormat="1" ht="25.92" customHeight="1">
      <c r="A100" s="12"/>
      <c r="B100" s="209"/>
      <c r="C100" s="210"/>
      <c r="D100" s="211" t="s">
        <v>69</v>
      </c>
      <c r="E100" s="212" t="s">
        <v>1801</v>
      </c>
      <c r="F100" s="212" t="s">
        <v>1802</v>
      </c>
      <c r="G100" s="210"/>
      <c r="H100" s="210"/>
      <c r="I100" s="213"/>
      <c r="J100" s="214">
        <f>BK100</f>
        <v>0</v>
      </c>
      <c r="K100" s="210"/>
      <c r="L100" s="215"/>
      <c r="M100" s="216"/>
      <c r="N100" s="217"/>
      <c r="O100" s="217"/>
      <c r="P100" s="218">
        <f>P101+SUM(P102:P109)+P113</f>
        <v>0</v>
      </c>
      <c r="Q100" s="217"/>
      <c r="R100" s="218">
        <f>R101+SUM(R102:R109)+R113</f>
        <v>0</v>
      </c>
      <c r="S100" s="217"/>
      <c r="T100" s="219">
        <f>T101+SUM(T102:T109)+T113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0" t="s">
        <v>130</v>
      </c>
      <c r="AT100" s="221" t="s">
        <v>69</v>
      </c>
      <c r="AU100" s="221" t="s">
        <v>70</v>
      </c>
      <c r="AY100" s="220" t="s">
        <v>115</v>
      </c>
      <c r="BK100" s="222">
        <f>BK101+SUM(BK102:BK109)+BK113</f>
        <v>0</v>
      </c>
    </row>
    <row r="101" s="2" customFormat="1" ht="24.15" customHeight="1">
      <c r="A101" s="36"/>
      <c r="B101" s="37"/>
      <c r="C101" s="225" t="s">
        <v>146</v>
      </c>
      <c r="D101" s="225" t="s">
        <v>930</v>
      </c>
      <c r="E101" s="226" t="s">
        <v>1803</v>
      </c>
      <c r="F101" s="227" t="s">
        <v>1804</v>
      </c>
      <c r="G101" s="228" t="s">
        <v>963</v>
      </c>
      <c r="H101" s="229">
        <v>60</v>
      </c>
      <c r="I101" s="230"/>
      <c r="J101" s="231">
        <f>ROUND(I101*H101,2)</f>
        <v>0</v>
      </c>
      <c r="K101" s="227" t="s">
        <v>1026</v>
      </c>
      <c r="L101" s="42"/>
      <c r="M101" s="232" t="s">
        <v>19</v>
      </c>
      <c r="N101" s="233" t="s">
        <v>41</v>
      </c>
      <c r="O101" s="82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78</v>
      </c>
      <c r="AT101" s="186" t="s">
        <v>930</v>
      </c>
      <c r="AU101" s="186" t="s">
        <v>78</v>
      </c>
      <c r="AY101" s="15" t="s">
        <v>115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5" t="s">
        <v>78</v>
      </c>
      <c r="BK101" s="187">
        <f>ROUND(I101*H101,2)</f>
        <v>0</v>
      </c>
      <c r="BL101" s="15" t="s">
        <v>78</v>
      </c>
      <c r="BM101" s="186" t="s">
        <v>1805</v>
      </c>
    </row>
    <row r="102" s="2" customFormat="1">
      <c r="A102" s="36"/>
      <c r="B102" s="37"/>
      <c r="C102" s="38"/>
      <c r="D102" s="188" t="s">
        <v>117</v>
      </c>
      <c r="E102" s="38"/>
      <c r="F102" s="189" t="s">
        <v>1806</v>
      </c>
      <c r="G102" s="38"/>
      <c r="H102" s="38"/>
      <c r="I102" s="190"/>
      <c r="J102" s="38"/>
      <c r="K102" s="38"/>
      <c r="L102" s="42"/>
      <c r="M102" s="191"/>
      <c r="N102" s="19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117</v>
      </c>
      <c r="AU102" s="15" t="s">
        <v>78</v>
      </c>
    </row>
    <row r="103" s="2" customFormat="1" ht="21.75" customHeight="1">
      <c r="A103" s="36"/>
      <c r="B103" s="37"/>
      <c r="C103" s="225" t="s">
        <v>150</v>
      </c>
      <c r="D103" s="225" t="s">
        <v>930</v>
      </c>
      <c r="E103" s="226" t="s">
        <v>1807</v>
      </c>
      <c r="F103" s="227" t="s">
        <v>1808</v>
      </c>
      <c r="G103" s="228" t="s">
        <v>963</v>
      </c>
      <c r="H103" s="229">
        <v>60</v>
      </c>
      <c r="I103" s="230"/>
      <c r="J103" s="231">
        <f>ROUND(I103*H103,2)</f>
        <v>0</v>
      </c>
      <c r="K103" s="227" t="s">
        <v>1026</v>
      </c>
      <c r="L103" s="42"/>
      <c r="M103" s="232" t="s">
        <v>19</v>
      </c>
      <c r="N103" s="233" t="s">
        <v>41</v>
      </c>
      <c r="O103" s="82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78</v>
      </c>
      <c r="AT103" s="186" t="s">
        <v>930</v>
      </c>
      <c r="AU103" s="186" t="s">
        <v>78</v>
      </c>
      <c r="AY103" s="15" t="s">
        <v>115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5" t="s">
        <v>78</v>
      </c>
      <c r="BK103" s="187">
        <f>ROUND(I103*H103,2)</f>
        <v>0</v>
      </c>
      <c r="BL103" s="15" t="s">
        <v>78</v>
      </c>
      <c r="BM103" s="186" t="s">
        <v>1809</v>
      </c>
    </row>
    <row r="104" s="2" customFormat="1">
      <c r="A104" s="36"/>
      <c r="B104" s="37"/>
      <c r="C104" s="38"/>
      <c r="D104" s="188" t="s">
        <v>117</v>
      </c>
      <c r="E104" s="38"/>
      <c r="F104" s="189" t="s">
        <v>1810</v>
      </c>
      <c r="G104" s="38"/>
      <c r="H104" s="38"/>
      <c r="I104" s="190"/>
      <c r="J104" s="38"/>
      <c r="K104" s="38"/>
      <c r="L104" s="42"/>
      <c r="M104" s="191"/>
      <c r="N104" s="192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117</v>
      </c>
      <c r="AU104" s="15" t="s">
        <v>78</v>
      </c>
    </row>
    <row r="105" s="2" customFormat="1" ht="16.5" customHeight="1">
      <c r="A105" s="36"/>
      <c r="B105" s="37"/>
      <c r="C105" s="225" t="s">
        <v>154</v>
      </c>
      <c r="D105" s="225" t="s">
        <v>930</v>
      </c>
      <c r="E105" s="226" t="s">
        <v>1811</v>
      </c>
      <c r="F105" s="227" t="s">
        <v>1812</v>
      </c>
      <c r="G105" s="228" t="s">
        <v>963</v>
      </c>
      <c r="H105" s="229">
        <v>40</v>
      </c>
      <c r="I105" s="230"/>
      <c r="J105" s="231">
        <f>ROUND(I105*H105,2)</f>
        <v>0</v>
      </c>
      <c r="K105" s="227" t="s">
        <v>1026</v>
      </c>
      <c r="L105" s="42"/>
      <c r="M105" s="232" t="s">
        <v>19</v>
      </c>
      <c r="N105" s="233" t="s">
        <v>41</v>
      </c>
      <c r="O105" s="82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78</v>
      </c>
      <c r="AT105" s="186" t="s">
        <v>930</v>
      </c>
      <c r="AU105" s="186" t="s">
        <v>78</v>
      </c>
      <c r="AY105" s="15" t="s">
        <v>115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5" t="s">
        <v>78</v>
      </c>
      <c r="BK105" s="187">
        <f>ROUND(I105*H105,2)</f>
        <v>0</v>
      </c>
      <c r="BL105" s="15" t="s">
        <v>78</v>
      </c>
      <c r="BM105" s="186" t="s">
        <v>1813</v>
      </c>
    </row>
    <row r="106" s="2" customFormat="1">
      <c r="A106" s="36"/>
      <c r="B106" s="37"/>
      <c r="C106" s="38"/>
      <c r="D106" s="188" t="s">
        <v>117</v>
      </c>
      <c r="E106" s="38"/>
      <c r="F106" s="189" t="s">
        <v>1812</v>
      </c>
      <c r="G106" s="38"/>
      <c r="H106" s="38"/>
      <c r="I106" s="190"/>
      <c r="J106" s="38"/>
      <c r="K106" s="38"/>
      <c r="L106" s="42"/>
      <c r="M106" s="191"/>
      <c r="N106" s="192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117</v>
      </c>
      <c r="AU106" s="15" t="s">
        <v>78</v>
      </c>
    </row>
    <row r="107" s="2" customFormat="1" ht="16.5" customHeight="1">
      <c r="A107" s="36"/>
      <c r="B107" s="37"/>
      <c r="C107" s="225" t="s">
        <v>158</v>
      </c>
      <c r="D107" s="225" t="s">
        <v>930</v>
      </c>
      <c r="E107" s="226" t="s">
        <v>1814</v>
      </c>
      <c r="F107" s="227" t="s">
        <v>1815</v>
      </c>
      <c r="G107" s="228" t="s">
        <v>963</v>
      </c>
      <c r="H107" s="229">
        <v>30</v>
      </c>
      <c r="I107" s="230"/>
      <c r="J107" s="231">
        <f>ROUND(I107*H107,2)</f>
        <v>0</v>
      </c>
      <c r="K107" s="227" t="s">
        <v>1026</v>
      </c>
      <c r="L107" s="42"/>
      <c r="M107" s="232" t="s">
        <v>19</v>
      </c>
      <c r="N107" s="233" t="s">
        <v>41</v>
      </c>
      <c r="O107" s="8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78</v>
      </c>
      <c r="AT107" s="186" t="s">
        <v>930</v>
      </c>
      <c r="AU107" s="186" t="s">
        <v>78</v>
      </c>
      <c r="AY107" s="15" t="s">
        <v>115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5" t="s">
        <v>78</v>
      </c>
      <c r="BK107" s="187">
        <f>ROUND(I107*H107,2)</f>
        <v>0</v>
      </c>
      <c r="BL107" s="15" t="s">
        <v>78</v>
      </c>
      <c r="BM107" s="186" t="s">
        <v>1816</v>
      </c>
    </row>
    <row r="108" s="2" customFormat="1">
      <c r="A108" s="36"/>
      <c r="B108" s="37"/>
      <c r="C108" s="38"/>
      <c r="D108" s="188" t="s">
        <v>117</v>
      </c>
      <c r="E108" s="38"/>
      <c r="F108" s="189" t="s">
        <v>1815</v>
      </c>
      <c r="G108" s="38"/>
      <c r="H108" s="38"/>
      <c r="I108" s="190"/>
      <c r="J108" s="38"/>
      <c r="K108" s="38"/>
      <c r="L108" s="42"/>
      <c r="M108" s="191"/>
      <c r="N108" s="192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117</v>
      </c>
      <c r="AU108" s="15" t="s">
        <v>78</v>
      </c>
    </row>
    <row r="109" s="12" customFormat="1" ht="22.8" customHeight="1">
      <c r="A109" s="12"/>
      <c r="B109" s="209"/>
      <c r="C109" s="210"/>
      <c r="D109" s="211" t="s">
        <v>69</v>
      </c>
      <c r="E109" s="223" t="s">
        <v>1817</v>
      </c>
      <c r="F109" s="223" t="s">
        <v>1818</v>
      </c>
      <c r="G109" s="210"/>
      <c r="H109" s="210"/>
      <c r="I109" s="213"/>
      <c r="J109" s="224">
        <f>BK109</f>
        <v>0</v>
      </c>
      <c r="K109" s="210"/>
      <c r="L109" s="215"/>
      <c r="M109" s="216"/>
      <c r="N109" s="217"/>
      <c r="O109" s="217"/>
      <c r="P109" s="218">
        <f>SUM(P110:P112)</f>
        <v>0</v>
      </c>
      <c r="Q109" s="217"/>
      <c r="R109" s="218">
        <f>SUM(R110:R112)</f>
        <v>0</v>
      </c>
      <c r="S109" s="217"/>
      <c r="T109" s="21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0" t="s">
        <v>130</v>
      </c>
      <c r="AT109" s="221" t="s">
        <v>69</v>
      </c>
      <c r="AU109" s="221" t="s">
        <v>78</v>
      </c>
      <c r="AY109" s="220" t="s">
        <v>115</v>
      </c>
      <c r="BK109" s="222">
        <f>SUM(BK110:BK112)</f>
        <v>0</v>
      </c>
    </row>
    <row r="110" s="2" customFormat="1" ht="16.5" customHeight="1">
      <c r="A110" s="36"/>
      <c r="B110" s="37"/>
      <c r="C110" s="225" t="s">
        <v>162</v>
      </c>
      <c r="D110" s="225" t="s">
        <v>930</v>
      </c>
      <c r="E110" s="226" t="s">
        <v>1819</v>
      </c>
      <c r="F110" s="227" t="s">
        <v>1820</v>
      </c>
      <c r="G110" s="228" t="s">
        <v>963</v>
      </c>
      <c r="H110" s="229">
        <v>40</v>
      </c>
      <c r="I110" s="230"/>
      <c r="J110" s="231">
        <f>ROUND(I110*H110,2)</f>
        <v>0</v>
      </c>
      <c r="K110" s="227" t="s">
        <v>934</v>
      </c>
      <c r="L110" s="42"/>
      <c r="M110" s="232" t="s">
        <v>19</v>
      </c>
      <c r="N110" s="233" t="s">
        <v>41</v>
      </c>
      <c r="O110" s="82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78</v>
      </c>
      <c r="AT110" s="186" t="s">
        <v>930</v>
      </c>
      <c r="AU110" s="186" t="s">
        <v>80</v>
      </c>
      <c r="AY110" s="15" t="s">
        <v>115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5" t="s">
        <v>78</v>
      </c>
      <c r="BK110" s="187">
        <f>ROUND(I110*H110,2)</f>
        <v>0</v>
      </c>
      <c r="BL110" s="15" t="s">
        <v>78</v>
      </c>
      <c r="BM110" s="186" t="s">
        <v>1821</v>
      </c>
    </row>
    <row r="111" s="2" customFormat="1">
      <c r="A111" s="36"/>
      <c r="B111" s="37"/>
      <c r="C111" s="38"/>
      <c r="D111" s="188" t="s">
        <v>117</v>
      </c>
      <c r="E111" s="38"/>
      <c r="F111" s="189" t="s">
        <v>1820</v>
      </c>
      <c r="G111" s="38"/>
      <c r="H111" s="38"/>
      <c r="I111" s="190"/>
      <c r="J111" s="38"/>
      <c r="K111" s="38"/>
      <c r="L111" s="42"/>
      <c r="M111" s="191"/>
      <c r="N111" s="19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117</v>
      </c>
      <c r="AU111" s="15" t="s">
        <v>80</v>
      </c>
    </row>
    <row r="112" s="2" customFormat="1">
      <c r="A112" s="36"/>
      <c r="B112" s="37"/>
      <c r="C112" s="38"/>
      <c r="D112" s="234" t="s">
        <v>937</v>
      </c>
      <c r="E112" s="38"/>
      <c r="F112" s="235" t="s">
        <v>1822</v>
      </c>
      <c r="G112" s="38"/>
      <c r="H112" s="38"/>
      <c r="I112" s="190"/>
      <c r="J112" s="38"/>
      <c r="K112" s="38"/>
      <c r="L112" s="42"/>
      <c r="M112" s="191"/>
      <c r="N112" s="192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937</v>
      </c>
      <c r="AU112" s="15" t="s">
        <v>80</v>
      </c>
    </row>
    <row r="113" s="12" customFormat="1" ht="22.8" customHeight="1">
      <c r="A113" s="12"/>
      <c r="B113" s="209"/>
      <c r="C113" s="210"/>
      <c r="D113" s="211" t="s">
        <v>69</v>
      </c>
      <c r="E113" s="223" t="s">
        <v>1823</v>
      </c>
      <c r="F113" s="223" t="s">
        <v>1824</v>
      </c>
      <c r="G113" s="210"/>
      <c r="H113" s="210"/>
      <c r="I113" s="213"/>
      <c r="J113" s="224">
        <f>BK113</f>
        <v>0</v>
      </c>
      <c r="K113" s="210"/>
      <c r="L113" s="215"/>
      <c r="M113" s="216"/>
      <c r="N113" s="217"/>
      <c r="O113" s="217"/>
      <c r="P113" s="218">
        <f>SUM(P114:P119)</f>
        <v>0</v>
      </c>
      <c r="Q113" s="217"/>
      <c r="R113" s="218">
        <f>SUM(R114:R119)</f>
        <v>0</v>
      </c>
      <c r="S113" s="217"/>
      <c r="T113" s="219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0" t="s">
        <v>130</v>
      </c>
      <c r="AT113" s="221" t="s">
        <v>69</v>
      </c>
      <c r="AU113" s="221" t="s">
        <v>78</v>
      </c>
      <c r="AY113" s="220" t="s">
        <v>115</v>
      </c>
      <c r="BK113" s="222">
        <f>SUM(BK114:BK119)</f>
        <v>0</v>
      </c>
    </row>
    <row r="114" s="2" customFormat="1" ht="16.5" customHeight="1">
      <c r="A114" s="36"/>
      <c r="B114" s="37"/>
      <c r="C114" s="225" t="s">
        <v>134</v>
      </c>
      <c r="D114" s="225" t="s">
        <v>930</v>
      </c>
      <c r="E114" s="226" t="s">
        <v>1825</v>
      </c>
      <c r="F114" s="227" t="s">
        <v>1826</v>
      </c>
      <c r="G114" s="228" t="s">
        <v>963</v>
      </c>
      <c r="H114" s="229">
        <v>250</v>
      </c>
      <c r="I114" s="230"/>
      <c r="J114" s="231">
        <f>ROUND(I114*H114,2)</f>
        <v>0</v>
      </c>
      <c r="K114" s="227" t="s">
        <v>19</v>
      </c>
      <c r="L114" s="42"/>
      <c r="M114" s="232" t="s">
        <v>19</v>
      </c>
      <c r="N114" s="233" t="s">
        <v>41</v>
      </c>
      <c r="O114" s="8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78</v>
      </c>
      <c r="AT114" s="186" t="s">
        <v>930</v>
      </c>
      <c r="AU114" s="186" t="s">
        <v>80</v>
      </c>
      <c r="AY114" s="15" t="s">
        <v>115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5" t="s">
        <v>78</v>
      </c>
      <c r="BK114" s="187">
        <f>ROUND(I114*H114,2)</f>
        <v>0</v>
      </c>
      <c r="BL114" s="15" t="s">
        <v>78</v>
      </c>
      <c r="BM114" s="186" t="s">
        <v>1827</v>
      </c>
    </row>
    <row r="115" s="2" customFormat="1">
      <c r="A115" s="36"/>
      <c r="B115" s="37"/>
      <c r="C115" s="38"/>
      <c r="D115" s="188" t="s">
        <v>117</v>
      </c>
      <c r="E115" s="38"/>
      <c r="F115" s="189" t="s">
        <v>1828</v>
      </c>
      <c r="G115" s="38"/>
      <c r="H115" s="38"/>
      <c r="I115" s="190"/>
      <c r="J115" s="38"/>
      <c r="K115" s="38"/>
      <c r="L115" s="42"/>
      <c r="M115" s="191"/>
      <c r="N115" s="19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117</v>
      </c>
      <c r="AU115" s="15" t="s">
        <v>80</v>
      </c>
    </row>
    <row r="116" s="2" customFormat="1" ht="16.5" customHeight="1">
      <c r="A116" s="36"/>
      <c r="B116" s="37"/>
      <c r="C116" s="225" t="s">
        <v>138</v>
      </c>
      <c r="D116" s="225" t="s">
        <v>930</v>
      </c>
      <c r="E116" s="226" t="s">
        <v>1829</v>
      </c>
      <c r="F116" s="227" t="s">
        <v>1830</v>
      </c>
      <c r="G116" s="228" t="s">
        <v>963</v>
      </c>
      <c r="H116" s="229">
        <v>400</v>
      </c>
      <c r="I116" s="230"/>
      <c r="J116" s="231">
        <f>ROUND(I116*H116,2)</f>
        <v>0</v>
      </c>
      <c r="K116" s="227" t="s">
        <v>19</v>
      </c>
      <c r="L116" s="42"/>
      <c r="M116" s="232" t="s">
        <v>19</v>
      </c>
      <c r="N116" s="233" t="s">
        <v>41</v>
      </c>
      <c r="O116" s="82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78</v>
      </c>
      <c r="AT116" s="186" t="s">
        <v>930</v>
      </c>
      <c r="AU116" s="186" t="s">
        <v>80</v>
      </c>
      <c r="AY116" s="15" t="s">
        <v>115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5" t="s">
        <v>78</v>
      </c>
      <c r="BK116" s="187">
        <f>ROUND(I116*H116,2)</f>
        <v>0</v>
      </c>
      <c r="BL116" s="15" t="s">
        <v>78</v>
      </c>
      <c r="BM116" s="186" t="s">
        <v>1831</v>
      </c>
    </row>
    <row r="117" s="2" customFormat="1">
      <c r="A117" s="36"/>
      <c r="B117" s="37"/>
      <c r="C117" s="38"/>
      <c r="D117" s="188" t="s">
        <v>117</v>
      </c>
      <c r="E117" s="38"/>
      <c r="F117" s="189" t="s">
        <v>1830</v>
      </c>
      <c r="G117" s="38"/>
      <c r="H117" s="38"/>
      <c r="I117" s="190"/>
      <c r="J117" s="38"/>
      <c r="K117" s="38"/>
      <c r="L117" s="42"/>
      <c r="M117" s="191"/>
      <c r="N117" s="192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117</v>
      </c>
      <c r="AU117" s="15" t="s">
        <v>80</v>
      </c>
    </row>
    <row r="118" s="2" customFormat="1" ht="16.5" customHeight="1">
      <c r="A118" s="36"/>
      <c r="B118" s="37"/>
      <c r="C118" s="225" t="s">
        <v>142</v>
      </c>
      <c r="D118" s="225" t="s">
        <v>930</v>
      </c>
      <c r="E118" s="226" t="s">
        <v>1832</v>
      </c>
      <c r="F118" s="227" t="s">
        <v>1833</v>
      </c>
      <c r="G118" s="228" t="s">
        <v>963</v>
      </c>
      <c r="H118" s="229">
        <v>150</v>
      </c>
      <c r="I118" s="230"/>
      <c r="J118" s="231">
        <f>ROUND(I118*H118,2)</f>
        <v>0</v>
      </c>
      <c r="K118" s="227" t="s">
        <v>19</v>
      </c>
      <c r="L118" s="42"/>
      <c r="M118" s="232" t="s">
        <v>19</v>
      </c>
      <c r="N118" s="233" t="s">
        <v>41</v>
      </c>
      <c r="O118" s="82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78</v>
      </c>
      <c r="AT118" s="186" t="s">
        <v>930</v>
      </c>
      <c r="AU118" s="186" t="s">
        <v>80</v>
      </c>
      <c r="AY118" s="15" t="s">
        <v>115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5" t="s">
        <v>78</v>
      </c>
      <c r="BK118" s="187">
        <f>ROUND(I118*H118,2)</f>
        <v>0</v>
      </c>
      <c r="BL118" s="15" t="s">
        <v>78</v>
      </c>
      <c r="BM118" s="186" t="s">
        <v>1834</v>
      </c>
    </row>
    <row r="119" s="2" customFormat="1">
      <c r="A119" s="36"/>
      <c r="B119" s="37"/>
      <c r="C119" s="38"/>
      <c r="D119" s="188" t="s">
        <v>117</v>
      </c>
      <c r="E119" s="38"/>
      <c r="F119" s="189" t="s">
        <v>1833</v>
      </c>
      <c r="G119" s="38"/>
      <c r="H119" s="38"/>
      <c r="I119" s="190"/>
      <c r="J119" s="38"/>
      <c r="K119" s="38"/>
      <c r="L119" s="42"/>
      <c r="M119" s="193"/>
      <c r="N119" s="194"/>
      <c r="O119" s="195"/>
      <c r="P119" s="195"/>
      <c r="Q119" s="195"/>
      <c r="R119" s="195"/>
      <c r="S119" s="195"/>
      <c r="T119" s="19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117</v>
      </c>
      <c r="AU119" s="15" t="s">
        <v>80</v>
      </c>
    </row>
    <row r="120" s="2" customFormat="1" ht="6.96" customHeight="1">
      <c r="A120" s="36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42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sheetProtection sheet="1" autoFilter="0" formatColumns="0" formatRows="0" objects="1" scenarios="1" spinCount="100000" saltValue="VmFvJJllJPQPtOP55sY4/oqlQq/Wti4MwtifvBJ6iWDY3JPODka1Ooq1ug32rvonu152k94GsdFWEjERx1JZ3g==" hashValue="+sODFBONjQabstUwjPdwKkSSuP57Ga347FLFL4rB+KSzBvAOFYdVaUN8DxEZH7FOsHU61QZzsF3GxVvY/tUSDQ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HZS1212"/>
    <hyperlink ref="F90" r:id="rId2" display="https://podminky.urs.cz/item/CS_URS_2023_02/HZS2132"/>
    <hyperlink ref="F93" r:id="rId3" display="https://podminky.urs.cz/item/CS_URS_2023_02/HZS4111"/>
    <hyperlink ref="F96" r:id="rId4" display="https://podminky.urs.cz/item/CS_URS_2023_02/HZS4131"/>
    <hyperlink ref="F99" r:id="rId5" display="https://podminky.urs.cz/item/CS_URS_2023_02/HZS4141"/>
    <hyperlink ref="F112" r:id="rId6" display="https://podminky.urs.cz/item/CS_URS_2023_02/01324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1835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1836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1837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1838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1839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1840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1841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1842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1843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1844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1845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83</v>
      </c>
      <c r="F18" s="247" t="s">
        <v>1846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1847</v>
      </c>
      <c r="F19" s="247" t="s">
        <v>1848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77</v>
      </c>
      <c r="F20" s="247" t="s">
        <v>1849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89</v>
      </c>
      <c r="F21" s="247" t="s">
        <v>1850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1058</v>
      </c>
      <c r="F22" s="247" t="s">
        <v>1059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1851</v>
      </c>
      <c r="F23" s="247" t="s">
        <v>1852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1853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1854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1855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1856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1857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1858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1859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1860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1861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99</v>
      </c>
      <c r="F36" s="247"/>
      <c r="G36" s="247" t="s">
        <v>1862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1863</v>
      </c>
      <c r="F37" s="247"/>
      <c r="G37" s="247" t="s">
        <v>1864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51</v>
      </c>
      <c r="F38" s="247"/>
      <c r="G38" s="247" t="s">
        <v>1865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52</v>
      </c>
      <c r="F39" s="247"/>
      <c r="G39" s="247" t="s">
        <v>1866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100</v>
      </c>
      <c r="F40" s="247"/>
      <c r="G40" s="247" t="s">
        <v>1867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101</v>
      </c>
      <c r="F41" s="247"/>
      <c r="G41" s="247" t="s">
        <v>1868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1869</v>
      </c>
      <c r="F42" s="247"/>
      <c r="G42" s="247" t="s">
        <v>1870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1871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1872</v>
      </c>
      <c r="F44" s="247"/>
      <c r="G44" s="247" t="s">
        <v>1873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103</v>
      </c>
      <c r="F45" s="247"/>
      <c r="G45" s="247" t="s">
        <v>1874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1875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1876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1877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1878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1879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1880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1881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1882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1883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1884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1885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1886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1887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1888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1889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1890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1891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1892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1893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1894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1895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1896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1897</v>
      </c>
      <c r="D76" s="265"/>
      <c r="E76" s="265"/>
      <c r="F76" s="265" t="s">
        <v>1898</v>
      </c>
      <c r="G76" s="266"/>
      <c r="H76" s="265" t="s">
        <v>52</v>
      </c>
      <c r="I76" s="265" t="s">
        <v>55</v>
      </c>
      <c r="J76" s="265" t="s">
        <v>1899</v>
      </c>
      <c r="K76" s="264"/>
    </row>
    <row r="77" s="1" customFormat="1" ht="17.25" customHeight="1">
      <c r="B77" s="262"/>
      <c r="C77" s="267" t="s">
        <v>1900</v>
      </c>
      <c r="D77" s="267"/>
      <c r="E77" s="267"/>
      <c r="F77" s="268" t="s">
        <v>1901</v>
      </c>
      <c r="G77" s="269"/>
      <c r="H77" s="267"/>
      <c r="I77" s="267"/>
      <c r="J77" s="267" t="s">
        <v>1902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51</v>
      </c>
      <c r="D79" s="272"/>
      <c r="E79" s="272"/>
      <c r="F79" s="273" t="s">
        <v>1903</v>
      </c>
      <c r="G79" s="274"/>
      <c r="H79" s="250" t="s">
        <v>1904</v>
      </c>
      <c r="I79" s="250" t="s">
        <v>1905</v>
      </c>
      <c r="J79" s="250">
        <v>20</v>
      </c>
      <c r="K79" s="264"/>
    </row>
    <row r="80" s="1" customFormat="1" ht="15" customHeight="1">
      <c r="B80" s="262"/>
      <c r="C80" s="250" t="s">
        <v>1906</v>
      </c>
      <c r="D80" s="250"/>
      <c r="E80" s="250"/>
      <c r="F80" s="273" t="s">
        <v>1903</v>
      </c>
      <c r="G80" s="274"/>
      <c r="H80" s="250" t="s">
        <v>1907</v>
      </c>
      <c r="I80" s="250" t="s">
        <v>1905</v>
      </c>
      <c r="J80" s="250">
        <v>120</v>
      </c>
      <c r="K80" s="264"/>
    </row>
    <row r="81" s="1" customFormat="1" ht="15" customHeight="1">
      <c r="B81" s="275"/>
      <c r="C81" s="250" t="s">
        <v>1908</v>
      </c>
      <c r="D81" s="250"/>
      <c r="E81" s="250"/>
      <c r="F81" s="273" t="s">
        <v>1909</v>
      </c>
      <c r="G81" s="274"/>
      <c r="H81" s="250" t="s">
        <v>1910</v>
      </c>
      <c r="I81" s="250" t="s">
        <v>1905</v>
      </c>
      <c r="J81" s="250">
        <v>50</v>
      </c>
      <c r="K81" s="264"/>
    </row>
    <row r="82" s="1" customFormat="1" ht="15" customHeight="1">
      <c r="B82" s="275"/>
      <c r="C82" s="250" t="s">
        <v>1911</v>
      </c>
      <c r="D82" s="250"/>
      <c r="E82" s="250"/>
      <c r="F82" s="273" t="s">
        <v>1903</v>
      </c>
      <c r="G82" s="274"/>
      <c r="H82" s="250" t="s">
        <v>1912</v>
      </c>
      <c r="I82" s="250" t="s">
        <v>1913</v>
      </c>
      <c r="J82" s="250"/>
      <c r="K82" s="264"/>
    </row>
    <row r="83" s="1" customFormat="1" ht="15" customHeight="1">
      <c r="B83" s="275"/>
      <c r="C83" s="276" t="s">
        <v>1914</v>
      </c>
      <c r="D83" s="276"/>
      <c r="E83" s="276"/>
      <c r="F83" s="277" t="s">
        <v>1909</v>
      </c>
      <c r="G83" s="276"/>
      <c r="H83" s="276" t="s">
        <v>1915</v>
      </c>
      <c r="I83" s="276" t="s">
        <v>1905</v>
      </c>
      <c r="J83" s="276">
        <v>15</v>
      </c>
      <c r="K83" s="264"/>
    </row>
    <row r="84" s="1" customFormat="1" ht="15" customHeight="1">
      <c r="B84" s="275"/>
      <c r="C84" s="276" t="s">
        <v>1916</v>
      </c>
      <c r="D84" s="276"/>
      <c r="E84" s="276"/>
      <c r="F84" s="277" t="s">
        <v>1909</v>
      </c>
      <c r="G84" s="276"/>
      <c r="H84" s="276" t="s">
        <v>1917</v>
      </c>
      <c r="I84" s="276" t="s">
        <v>1905</v>
      </c>
      <c r="J84" s="276">
        <v>15</v>
      </c>
      <c r="K84" s="264"/>
    </row>
    <row r="85" s="1" customFormat="1" ht="15" customHeight="1">
      <c r="B85" s="275"/>
      <c r="C85" s="276" t="s">
        <v>1918</v>
      </c>
      <c r="D85" s="276"/>
      <c r="E85" s="276"/>
      <c r="F85" s="277" t="s">
        <v>1909</v>
      </c>
      <c r="G85" s="276"/>
      <c r="H85" s="276" t="s">
        <v>1919</v>
      </c>
      <c r="I85" s="276" t="s">
        <v>1905</v>
      </c>
      <c r="J85" s="276">
        <v>20</v>
      </c>
      <c r="K85" s="264"/>
    </row>
    <row r="86" s="1" customFormat="1" ht="15" customHeight="1">
      <c r="B86" s="275"/>
      <c r="C86" s="276" t="s">
        <v>1920</v>
      </c>
      <c r="D86" s="276"/>
      <c r="E86" s="276"/>
      <c r="F86" s="277" t="s">
        <v>1909</v>
      </c>
      <c r="G86" s="276"/>
      <c r="H86" s="276" t="s">
        <v>1921</v>
      </c>
      <c r="I86" s="276" t="s">
        <v>1905</v>
      </c>
      <c r="J86" s="276">
        <v>20</v>
      </c>
      <c r="K86" s="264"/>
    </row>
    <row r="87" s="1" customFormat="1" ht="15" customHeight="1">
      <c r="B87" s="275"/>
      <c r="C87" s="250" t="s">
        <v>1922</v>
      </c>
      <c r="D87" s="250"/>
      <c r="E87" s="250"/>
      <c r="F87" s="273" t="s">
        <v>1909</v>
      </c>
      <c r="G87" s="274"/>
      <c r="H87" s="250" t="s">
        <v>1923</v>
      </c>
      <c r="I87" s="250" t="s">
        <v>1905</v>
      </c>
      <c r="J87" s="250">
        <v>50</v>
      </c>
      <c r="K87" s="264"/>
    </row>
    <row r="88" s="1" customFormat="1" ht="15" customHeight="1">
      <c r="B88" s="275"/>
      <c r="C88" s="250" t="s">
        <v>1924</v>
      </c>
      <c r="D88" s="250"/>
      <c r="E88" s="250"/>
      <c r="F88" s="273" t="s">
        <v>1909</v>
      </c>
      <c r="G88" s="274"/>
      <c r="H88" s="250" t="s">
        <v>1925</v>
      </c>
      <c r="I88" s="250" t="s">
        <v>1905</v>
      </c>
      <c r="J88" s="250">
        <v>20</v>
      </c>
      <c r="K88" s="264"/>
    </row>
    <row r="89" s="1" customFormat="1" ht="15" customHeight="1">
      <c r="B89" s="275"/>
      <c r="C89" s="250" t="s">
        <v>1926</v>
      </c>
      <c r="D89" s="250"/>
      <c r="E89" s="250"/>
      <c r="F89" s="273" t="s">
        <v>1909</v>
      </c>
      <c r="G89" s="274"/>
      <c r="H89" s="250" t="s">
        <v>1927</v>
      </c>
      <c r="I89" s="250" t="s">
        <v>1905</v>
      </c>
      <c r="J89" s="250">
        <v>20</v>
      </c>
      <c r="K89" s="264"/>
    </row>
    <row r="90" s="1" customFormat="1" ht="15" customHeight="1">
      <c r="B90" s="275"/>
      <c r="C90" s="250" t="s">
        <v>1928</v>
      </c>
      <c r="D90" s="250"/>
      <c r="E90" s="250"/>
      <c r="F90" s="273" t="s">
        <v>1909</v>
      </c>
      <c r="G90" s="274"/>
      <c r="H90" s="250" t="s">
        <v>1929</v>
      </c>
      <c r="I90" s="250" t="s">
        <v>1905</v>
      </c>
      <c r="J90" s="250">
        <v>50</v>
      </c>
      <c r="K90" s="264"/>
    </row>
    <row r="91" s="1" customFormat="1" ht="15" customHeight="1">
      <c r="B91" s="275"/>
      <c r="C91" s="250" t="s">
        <v>1930</v>
      </c>
      <c r="D91" s="250"/>
      <c r="E91" s="250"/>
      <c r="F91" s="273" t="s">
        <v>1909</v>
      </c>
      <c r="G91" s="274"/>
      <c r="H91" s="250" t="s">
        <v>1930</v>
      </c>
      <c r="I91" s="250" t="s">
        <v>1905</v>
      </c>
      <c r="J91" s="250">
        <v>50</v>
      </c>
      <c r="K91" s="264"/>
    </row>
    <row r="92" s="1" customFormat="1" ht="15" customHeight="1">
      <c r="B92" s="275"/>
      <c r="C92" s="250" t="s">
        <v>1931</v>
      </c>
      <c r="D92" s="250"/>
      <c r="E92" s="250"/>
      <c r="F92" s="273" t="s">
        <v>1909</v>
      </c>
      <c r="G92" s="274"/>
      <c r="H92" s="250" t="s">
        <v>1932</v>
      </c>
      <c r="I92" s="250" t="s">
        <v>1905</v>
      </c>
      <c r="J92" s="250">
        <v>255</v>
      </c>
      <c r="K92" s="264"/>
    </row>
    <row r="93" s="1" customFormat="1" ht="15" customHeight="1">
      <c r="B93" s="275"/>
      <c r="C93" s="250" t="s">
        <v>1933</v>
      </c>
      <c r="D93" s="250"/>
      <c r="E93" s="250"/>
      <c r="F93" s="273" t="s">
        <v>1903</v>
      </c>
      <c r="G93" s="274"/>
      <c r="H93" s="250" t="s">
        <v>1934</v>
      </c>
      <c r="I93" s="250" t="s">
        <v>1935</v>
      </c>
      <c r="J93" s="250"/>
      <c r="K93" s="264"/>
    </row>
    <row r="94" s="1" customFormat="1" ht="15" customHeight="1">
      <c r="B94" s="275"/>
      <c r="C94" s="250" t="s">
        <v>1936</v>
      </c>
      <c r="D94" s="250"/>
      <c r="E94" s="250"/>
      <c r="F94" s="273" t="s">
        <v>1903</v>
      </c>
      <c r="G94" s="274"/>
      <c r="H94" s="250" t="s">
        <v>1937</v>
      </c>
      <c r="I94" s="250" t="s">
        <v>1938</v>
      </c>
      <c r="J94" s="250"/>
      <c r="K94" s="264"/>
    </row>
    <row r="95" s="1" customFormat="1" ht="15" customHeight="1">
      <c r="B95" s="275"/>
      <c r="C95" s="250" t="s">
        <v>1939</v>
      </c>
      <c r="D95" s="250"/>
      <c r="E95" s="250"/>
      <c r="F95" s="273" t="s">
        <v>1903</v>
      </c>
      <c r="G95" s="274"/>
      <c r="H95" s="250" t="s">
        <v>1939</v>
      </c>
      <c r="I95" s="250" t="s">
        <v>1938</v>
      </c>
      <c r="J95" s="250"/>
      <c r="K95" s="264"/>
    </row>
    <row r="96" s="1" customFormat="1" ht="15" customHeight="1">
      <c r="B96" s="275"/>
      <c r="C96" s="250" t="s">
        <v>36</v>
      </c>
      <c r="D96" s="250"/>
      <c r="E96" s="250"/>
      <c r="F96" s="273" t="s">
        <v>1903</v>
      </c>
      <c r="G96" s="274"/>
      <c r="H96" s="250" t="s">
        <v>1940</v>
      </c>
      <c r="I96" s="250" t="s">
        <v>1938</v>
      </c>
      <c r="J96" s="250"/>
      <c r="K96" s="264"/>
    </row>
    <row r="97" s="1" customFormat="1" ht="15" customHeight="1">
      <c r="B97" s="275"/>
      <c r="C97" s="250" t="s">
        <v>46</v>
      </c>
      <c r="D97" s="250"/>
      <c r="E97" s="250"/>
      <c r="F97" s="273" t="s">
        <v>1903</v>
      </c>
      <c r="G97" s="274"/>
      <c r="H97" s="250" t="s">
        <v>1941</v>
      </c>
      <c r="I97" s="250" t="s">
        <v>1938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1942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1897</v>
      </c>
      <c r="D103" s="265"/>
      <c r="E103" s="265"/>
      <c r="F103" s="265" t="s">
        <v>1898</v>
      </c>
      <c r="G103" s="266"/>
      <c r="H103" s="265" t="s">
        <v>52</v>
      </c>
      <c r="I103" s="265" t="s">
        <v>55</v>
      </c>
      <c r="J103" s="265" t="s">
        <v>1899</v>
      </c>
      <c r="K103" s="264"/>
    </row>
    <row r="104" s="1" customFormat="1" ht="17.25" customHeight="1">
      <c r="B104" s="262"/>
      <c r="C104" s="267" t="s">
        <v>1900</v>
      </c>
      <c r="D104" s="267"/>
      <c r="E104" s="267"/>
      <c r="F104" s="268" t="s">
        <v>1901</v>
      </c>
      <c r="G104" s="269"/>
      <c r="H104" s="267"/>
      <c r="I104" s="267"/>
      <c r="J104" s="267" t="s">
        <v>1902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51</v>
      </c>
      <c r="D106" s="272"/>
      <c r="E106" s="272"/>
      <c r="F106" s="273" t="s">
        <v>1903</v>
      </c>
      <c r="G106" s="250"/>
      <c r="H106" s="250" t="s">
        <v>1943</v>
      </c>
      <c r="I106" s="250" t="s">
        <v>1905</v>
      </c>
      <c r="J106" s="250">
        <v>20</v>
      </c>
      <c r="K106" s="264"/>
    </row>
    <row r="107" s="1" customFormat="1" ht="15" customHeight="1">
      <c r="B107" s="262"/>
      <c r="C107" s="250" t="s">
        <v>1906</v>
      </c>
      <c r="D107" s="250"/>
      <c r="E107" s="250"/>
      <c r="F107" s="273" t="s">
        <v>1903</v>
      </c>
      <c r="G107" s="250"/>
      <c r="H107" s="250" t="s">
        <v>1943</v>
      </c>
      <c r="I107" s="250" t="s">
        <v>1905</v>
      </c>
      <c r="J107" s="250">
        <v>120</v>
      </c>
      <c r="K107" s="264"/>
    </row>
    <row r="108" s="1" customFormat="1" ht="15" customHeight="1">
      <c r="B108" s="275"/>
      <c r="C108" s="250" t="s">
        <v>1908</v>
      </c>
      <c r="D108" s="250"/>
      <c r="E108" s="250"/>
      <c r="F108" s="273" t="s">
        <v>1909</v>
      </c>
      <c r="G108" s="250"/>
      <c r="H108" s="250" t="s">
        <v>1943</v>
      </c>
      <c r="I108" s="250" t="s">
        <v>1905</v>
      </c>
      <c r="J108" s="250">
        <v>50</v>
      </c>
      <c r="K108" s="264"/>
    </row>
    <row r="109" s="1" customFormat="1" ht="15" customHeight="1">
      <c r="B109" s="275"/>
      <c r="C109" s="250" t="s">
        <v>1911</v>
      </c>
      <c r="D109" s="250"/>
      <c r="E109" s="250"/>
      <c r="F109" s="273" t="s">
        <v>1903</v>
      </c>
      <c r="G109" s="250"/>
      <c r="H109" s="250" t="s">
        <v>1943</v>
      </c>
      <c r="I109" s="250" t="s">
        <v>1913</v>
      </c>
      <c r="J109" s="250"/>
      <c r="K109" s="264"/>
    </row>
    <row r="110" s="1" customFormat="1" ht="15" customHeight="1">
      <c r="B110" s="275"/>
      <c r="C110" s="250" t="s">
        <v>1922</v>
      </c>
      <c r="D110" s="250"/>
      <c r="E110" s="250"/>
      <c r="F110" s="273" t="s">
        <v>1909</v>
      </c>
      <c r="G110" s="250"/>
      <c r="H110" s="250" t="s">
        <v>1943</v>
      </c>
      <c r="I110" s="250" t="s">
        <v>1905</v>
      </c>
      <c r="J110" s="250">
        <v>50</v>
      </c>
      <c r="K110" s="264"/>
    </row>
    <row r="111" s="1" customFormat="1" ht="15" customHeight="1">
      <c r="B111" s="275"/>
      <c r="C111" s="250" t="s">
        <v>1930</v>
      </c>
      <c r="D111" s="250"/>
      <c r="E111" s="250"/>
      <c r="F111" s="273" t="s">
        <v>1909</v>
      </c>
      <c r="G111" s="250"/>
      <c r="H111" s="250" t="s">
        <v>1943</v>
      </c>
      <c r="I111" s="250" t="s">
        <v>1905</v>
      </c>
      <c r="J111" s="250">
        <v>50</v>
      </c>
      <c r="K111" s="264"/>
    </row>
    <row r="112" s="1" customFormat="1" ht="15" customHeight="1">
      <c r="B112" s="275"/>
      <c r="C112" s="250" t="s">
        <v>1928</v>
      </c>
      <c r="D112" s="250"/>
      <c r="E112" s="250"/>
      <c r="F112" s="273" t="s">
        <v>1909</v>
      </c>
      <c r="G112" s="250"/>
      <c r="H112" s="250" t="s">
        <v>1943</v>
      </c>
      <c r="I112" s="250" t="s">
        <v>1905</v>
      </c>
      <c r="J112" s="250">
        <v>50</v>
      </c>
      <c r="K112" s="264"/>
    </row>
    <row r="113" s="1" customFormat="1" ht="15" customHeight="1">
      <c r="B113" s="275"/>
      <c r="C113" s="250" t="s">
        <v>51</v>
      </c>
      <c r="D113" s="250"/>
      <c r="E113" s="250"/>
      <c r="F113" s="273" t="s">
        <v>1903</v>
      </c>
      <c r="G113" s="250"/>
      <c r="H113" s="250" t="s">
        <v>1944</v>
      </c>
      <c r="I113" s="250" t="s">
        <v>1905</v>
      </c>
      <c r="J113" s="250">
        <v>20</v>
      </c>
      <c r="K113" s="264"/>
    </row>
    <row r="114" s="1" customFormat="1" ht="15" customHeight="1">
      <c r="B114" s="275"/>
      <c r="C114" s="250" t="s">
        <v>1945</v>
      </c>
      <c r="D114" s="250"/>
      <c r="E114" s="250"/>
      <c r="F114" s="273" t="s">
        <v>1903</v>
      </c>
      <c r="G114" s="250"/>
      <c r="H114" s="250" t="s">
        <v>1946</v>
      </c>
      <c r="I114" s="250" t="s">
        <v>1905</v>
      </c>
      <c r="J114" s="250">
        <v>120</v>
      </c>
      <c r="K114" s="264"/>
    </row>
    <row r="115" s="1" customFormat="1" ht="15" customHeight="1">
      <c r="B115" s="275"/>
      <c r="C115" s="250" t="s">
        <v>36</v>
      </c>
      <c r="D115" s="250"/>
      <c r="E115" s="250"/>
      <c r="F115" s="273" t="s">
        <v>1903</v>
      </c>
      <c r="G115" s="250"/>
      <c r="H115" s="250" t="s">
        <v>1947</v>
      </c>
      <c r="I115" s="250" t="s">
        <v>1938</v>
      </c>
      <c r="J115" s="250"/>
      <c r="K115" s="264"/>
    </row>
    <row r="116" s="1" customFormat="1" ht="15" customHeight="1">
      <c r="B116" s="275"/>
      <c r="C116" s="250" t="s">
        <v>46</v>
      </c>
      <c r="D116" s="250"/>
      <c r="E116" s="250"/>
      <c r="F116" s="273" t="s">
        <v>1903</v>
      </c>
      <c r="G116" s="250"/>
      <c r="H116" s="250" t="s">
        <v>1948</v>
      </c>
      <c r="I116" s="250" t="s">
        <v>1938</v>
      </c>
      <c r="J116" s="250"/>
      <c r="K116" s="264"/>
    </row>
    <row r="117" s="1" customFormat="1" ht="15" customHeight="1">
      <c r="B117" s="275"/>
      <c r="C117" s="250" t="s">
        <v>55</v>
      </c>
      <c r="D117" s="250"/>
      <c r="E117" s="250"/>
      <c r="F117" s="273" t="s">
        <v>1903</v>
      </c>
      <c r="G117" s="250"/>
      <c r="H117" s="250" t="s">
        <v>1949</v>
      </c>
      <c r="I117" s="250" t="s">
        <v>1950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1951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1897</v>
      </c>
      <c r="D123" s="265"/>
      <c r="E123" s="265"/>
      <c r="F123" s="265" t="s">
        <v>1898</v>
      </c>
      <c r="G123" s="266"/>
      <c r="H123" s="265" t="s">
        <v>52</v>
      </c>
      <c r="I123" s="265" t="s">
        <v>55</v>
      </c>
      <c r="J123" s="265" t="s">
        <v>1899</v>
      </c>
      <c r="K123" s="294"/>
    </row>
    <row r="124" s="1" customFormat="1" ht="17.25" customHeight="1">
      <c r="B124" s="293"/>
      <c r="C124" s="267" t="s">
        <v>1900</v>
      </c>
      <c r="D124" s="267"/>
      <c r="E124" s="267"/>
      <c r="F124" s="268" t="s">
        <v>1901</v>
      </c>
      <c r="G124" s="269"/>
      <c r="H124" s="267"/>
      <c r="I124" s="267"/>
      <c r="J124" s="267" t="s">
        <v>1902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1906</v>
      </c>
      <c r="D126" s="272"/>
      <c r="E126" s="272"/>
      <c r="F126" s="273" t="s">
        <v>1903</v>
      </c>
      <c r="G126" s="250"/>
      <c r="H126" s="250" t="s">
        <v>1943</v>
      </c>
      <c r="I126" s="250" t="s">
        <v>1905</v>
      </c>
      <c r="J126" s="250">
        <v>120</v>
      </c>
      <c r="K126" s="298"/>
    </row>
    <row r="127" s="1" customFormat="1" ht="15" customHeight="1">
      <c r="B127" s="295"/>
      <c r="C127" s="250" t="s">
        <v>1952</v>
      </c>
      <c r="D127" s="250"/>
      <c r="E127" s="250"/>
      <c r="F127" s="273" t="s">
        <v>1903</v>
      </c>
      <c r="G127" s="250"/>
      <c r="H127" s="250" t="s">
        <v>1953</v>
      </c>
      <c r="I127" s="250" t="s">
        <v>1905</v>
      </c>
      <c r="J127" s="250" t="s">
        <v>1954</v>
      </c>
      <c r="K127" s="298"/>
    </row>
    <row r="128" s="1" customFormat="1" ht="15" customHeight="1">
      <c r="B128" s="295"/>
      <c r="C128" s="250" t="s">
        <v>1851</v>
      </c>
      <c r="D128" s="250"/>
      <c r="E128" s="250"/>
      <c r="F128" s="273" t="s">
        <v>1903</v>
      </c>
      <c r="G128" s="250"/>
      <c r="H128" s="250" t="s">
        <v>1955</v>
      </c>
      <c r="I128" s="250" t="s">
        <v>1905</v>
      </c>
      <c r="J128" s="250" t="s">
        <v>1954</v>
      </c>
      <c r="K128" s="298"/>
    </row>
    <row r="129" s="1" customFormat="1" ht="15" customHeight="1">
      <c r="B129" s="295"/>
      <c r="C129" s="250" t="s">
        <v>1914</v>
      </c>
      <c r="D129" s="250"/>
      <c r="E129" s="250"/>
      <c r="F129" s="273" t="s">
        <v>1909</v>
      </c>
      <c r="G129" s="250"/>
      <c r="H129" s="250" t="s">
        <v>1915</v>
      </c>
      <c r="I129" s="250" t="s">
        <v>1905</v>
      </c>
      <c r="J129" s="250">
        <v>15</v>
      </c>
      <c r="K129" s="298"/>
    </row>
    <row r="130" s="1" customFormat="1" ht="15" customHeight="1">
      <c r="B130" s="295"/>
      <c r="C130" s="276" t="s">
        <v>1916</v>
      </c>
      <c r="D130" s="276"/>
      <c r="E130" s="276"/>
      <c r="F130" s="277" t="s">
        <v>1909</v>
      </c>
      <c r="G130" s="276"/>
      <c r="H130" s="276" t="s">
        <v>1917</v>
      </c>
      <c r="I130" s="276" t="s">
        <v>1905</v>
      </c>
      <c r="J130" s="276">
        <v>15</v>
      </c>
      <c r="K130" s="298"/>
    </row>
    <row r="131" s="1" customFormat="1" ht="15" customHeight="1">
      <c r="B131" s="295"/>
      <c r="C131" s="276" t="s">
        <v>1918</v>
      </c>
      <c r="D131" s="276"/>
      <c r="E131" s="276"/>
      <c r="F131" s="277" t="s">
        <v>1909</v>
      </c>
      <c r="G131" s="276"/>
      <c r="H131" s="276" t="s">
        <v>1919</v>
      </c>
      <c r="I131" s="276" t="s">
        <v>1905</v>
      </c>
      <c r="J131" s="276">
        <v>20</v>
      </c>
      <c r="K131" s="298"/>
    </row>
    <row r="132" s="1" customFormat="1" ht="15" customHeight="1">
      <c r="B132" s="295"/>
      <c r="C132" s="276" t="s">
        <v>1920</v>
      </c>
      <c r="D132" s="276"/>
      <c r="E132" s="276"/>
      <c r="F132" s="277" t="s">
        <v>1909</v>
      </c>
      <c r="G132" s="276"/>
      <c r="H132" s="276" t="s">
        <v>1921</v>
      </c>
      <c r="I132" s="276" t="s">
        <v>1905</v>
      </c>
      <c r="J132" s="276">
        <v>20</v>
      </c>
      <c r="K132" s="298"/>
    </row>
    <row r="133" s="1" customFormat="1" ht="15" customHeight="1">
      <c r="B133" s="295"/>
      <c r="C133" s="250" t="s">
        <v>1908</v>
      </c>
      <c r="D133" s="250"/>
      <c r="E133" s="250"/>
      <c r="F133" s="273" t="s">
        <v>1909</v>
      </c>
      <c r="G133" s="250"/>
      <c r="H133" s="250" t="s">
        <v>1943</v>
      </c>
      <c r="I133" s="250" t="s">
        <v>1905</v>
      </c>
      <c r="J133" s="250">
        <v>50</v>
      </c>
      <c r="K133" s="298"/>
    </row>
    <row r="134" s="1" customFormat="1" ht="15" customHeight="1">
      <c r="B134" s="295"/>
      <c r="C134" s="250" t="s">
        <v>1922</v>
      </c>
      <c r="D134" s="250"/>
      <c r="E134" s="250"/>
      <c r="F134" s="273" t="s">
        <v>1909</v>
      </c>
      <c r="G134" s="250"/>
      <c r="H134" s="250" t="s">
        <v>1943</v>
      </c>
      <c r="I134" s="250" t="s">
        <v>1905</v>
      </c>
      <c r="J134" s="250">
        <v>50</v>
      </c>
      <c r="K134" s="298"/>
    </row>
    <row r="135" s="1" customFormat="1" ht="15" customHeight="1">
      <c r="B135" s="295"/>
      <c r="C135" s="250" t="s">
        <v>1928</v>
      </c>
      <c r="D135" s="250"/>
      <c r="E135" s="250"/>
      <c r="F135" s="273" t="s">
        <v>1909</v>
      </c>
      <c r="G135" s="250"/>
      <c r="H135" s="250" t="s">
        <v>1943</v>
      </c>
      <c r="I135" s="250" t="s">
        <v>1905</v>
      </c>
      <c r="J135" s="250">
        <v>50</v>
      </c>
      <c r="K135" s="298"/>
    </row>
    <row r="136" s="1" customFormat="1" ht="15" customHeight="1">
      <c r="B136" s="295"/>
      <c r="C136" s="250" t="s">
        <v>1930</v>
      </c>
      <c r="D136" s="250"/>
      <c r="E136" s="250"/>
      <c r="F136" s="273" t="s">
        <v>1909</v>
      </c>
      <c r="G136" s="250"/>
      <c r="H136" s="250" t="s">
        <v>1943</v>
      </c>
      <c r="I136" s="250" t="s">
        <v>1905</v>
      </c>
      <c r="J136" s="250">
        <v>50</v>
      </c>
      <c r="K136" s="298"/>
    </row>
    <row r="137" s="1" customFormat="1" ht="15" customHeight="1">
      <c r="B137" s="295"/>
      <c r="C137" s="250" t="s">
        <v>1931</v>
      </c>
      <c r="D137" s="250"/>
      <c r="E137" s="250"/>
      <c r="F137" s="273" t="s">
        <v>1909</v>
      </c>
      <c r="G137" s="250"/>
      <c r="H137" s="250" t="s">
        <v>1956</v>
      </c>
      <c r="I137" s="250" t="s">
        <v>1905</v>
      </c>
      <c r="J137" s="250">
        <v>255</v>
      </c>
      <c r="K137" s="298"/>
    </row>
    <row r="138" s="1" customFormat="1" ht="15" customHeight="1">
      <c r="B138" s="295"/>
      <c r="C138" s="250" t="s">
        <v>1933</v>
      </c>
      <c r="D138" s="250"/>
      <c r="E138" s="250"/>
      <c r="F138" s="273" t="s">
        <v>1903</v>
      </c>
      <c r="G138" s="250"/>
      <c r="H138" s="250" t="s">
        <v>1957</v>
      </c>
      <c r="I138" s="250" t="s">
        <v>1935</v>
      </c>
      <c r="J138" s="250"/>
      <c r="K138" s="298"/>
    </row>
    <row r="139" s="1" customFormat="1" ht="15" customHeight="1">
      <c r="B139" s="295"/>
      <c r="C139" s="250" t="s">
        <v>1936</v>
      </c>
      <c r="D139" s="250"/>
      <c r="E139" s="250"/>
      <c r="F139" s="273" t="s">
        <v>1903</v>
      </c>
      <c r="G139" s="250"/>
      <c r="H139" s="250" t="s">
        <v>1958</v>
      </c>
      <c r="I139" s="250" t="s">
        <v>1938</v>
      </c>
      <c r="J139" s="250"/>
      <c r="K139" s="298"/>
    </row>
    <row r="140" s="1" customFormat="1" ht="15" customHeight="1">
      <c r="B140" s="295"/>
      <c r="C140" s="250" t="s">
        <v>1939</v>
      </c>
      <c r="D140" s="250"/>
      <c r="E140" s="250"/>
      <c r="F140" s="273" t="s">
        <v>1903</v>
      </c>
      <c r="G140" s="250"/>
      <c r="H140" s="250" t="s">
        <v>1939</v>
      </c>
      <c r="I140" s="250" t="s">
        <v>1938</v>
      </c>
      <c r="J140" s="250"/>
      <c r="K140" s="298"/>
    </row>
    <row r="141" s="1" customFormat="1" ht="15" customHeight="1">
      <c r="B141" s="295"/>
      <c r="C141" s="250" t="s">
        <v>36</v>
      </c>
      <c r="D141" s="250"/>
      <c r="E141" s="250"/>
      <c r="F141" s="273" t="s">
        <v>1903</v>
      </c>
      <c r="G141" s="250"/>
      <c r="H141" s="250" t="s">
        <v>1959</v>
      </c>
      <c r="I141" s="250" t="s">
        <v>1938</v>
      </c>
      <c r="J141" s="250"/>
      <c r="K141" s="298"/>
    </row>
    <row r="142" s="1" customFormat="1" ht="15" customHeight="1">
      <c r="B142" s="295"/>
      <c r="C142" s="250" t="s">
        <v>1960</v>
      </c>
      <c r="D142" s="250"/>
      <c r="E142" s="250"/>
      <c r="F142" s="273" t="s">
        <v>1903</v>
      </c>
      <c r="G142" s="250"/>
      <c r="H142" s="250" t="s">
        <v>1961</v>
      </c>
      <c r="I142" s="250" t="s">
        <v>1938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1962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1897</v>
      </c>
      <c r="D148" s="265"/>
      <c r="E148" s="265"/>
      <c r="F148" s="265" t="s">
        <v>1898</v>
      </c>
      <c r="G148" s="266"/>
      <c r="H148" s="265" t="s">
        <v>52</v>
      </c>
      <c r="I148" s="265" t="s">
        <v>55</v>
      </c>
      <c r="J148" s="265" t="s">
        <v>1899</v>
      </c>
      <c r="K148" s="264"/>
    </row>
    <row r="149" s="1" customFormat="1" ht="17.25" customHeight="1">
      <c r="B149" s="262"/>
      <c r="C149" s="267" t="s">
        <v>1900</v>
      </c>
      <c r="D149" s="267"/>
      <c r="E149" s="267"/>
      <c r="F149" s="268" t="s">
        <v>1901</v>
      </c>
      <c r="G149" s="269"/>
      <c r="H149" s="267"/>
      <c r="I149" s="267"/>
      <c r="J149" s="267" t="s">
        <v>1902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1906</v>
      </c>
      <c r="D151" s="250"/>
      <c r="E151" s="250"/>
      <c r="F151" s="303" t="s">
        <v>1903</v>
      </c>
      <c r="G151" s="250"/>
      <c r="H151" s="302" t="s">
        <v>1943</v>
      </c>
      <c r="I151" s="302" t="s">
        <v>1905</v>
      </c>
      <c r="J151" s="302">
        <v>120</v>
      </c>
      <c r="K151" s="298"/>
    </row>
    <row r="152" s="1" customFormat="1" ht="15" customHeight="1">
      <c r="B152" s="275"/>
      <c r="C152" s="302" t="s">
        <v>1952</v>
      </c>
      <c r="D152" s="250"/>
      <c r="E152" s="250"/>
      <c r="F152" s="303" t="s">
        <v>1903</v>
      </c>
      <c r="G152" s="250"/>
      <c r="H152" s="302" t="s">
        <v>1963</v>
      </c>
      <c r="I152" s="302" t="s">
        <v>1905</v>
      </c>
      <c r="J152" s="302" t="s">
        <v>1954</v>
      </c>
      <c r="K152" s="298"/>
    </row>
    <row r="153" s="1" customFormat="1" ht="15" customHeight="1">
      <c r="B153" s="275"/>
      <c r="C153" s="302" t="s">
        <v>1851</v>
      </c>
      <c r="D153" s="250"/>
      <c r="E153" s="250"/>
      <c r="F153" s="303" t="s">
        <v>1903</v>
      </c>
      <c r="G153" s="250"/>
      <c r="H153" s="302" t="s">
        <v>1964</v>
      </c>
      <c r="I153" s="302" t="s">
        <v>1905</v>
      </c>
      <c r="J153" s="302" t="s">
        <v>1954</v>
      </c>
      <c r="K153" s="298"/>
    </row>
    <row r="154" s="1" customFormat="1" ht="15" customHeight="1">
      <c r="B154" s="275"/>
      <c r="C154" s="302" t="s">
        <v>1908</v>
      </c>
      <c r="D154" s="250"/>
      <c r="E154" s="250"/>
      <c r="F154" s="303" t="s">
        <v>1909</v>
      </c>
      <c r="G154" s="250"/>
      <c r="H154" s="302" t="s">
        <v>1943</v>
      </c>
      <c r="I154" s="302" t="s">
        <v>1905</v>
      </c>
      <c r="J154" s="302">
        <v>50</v>
      </c>
      <c r="K154" s="298"/>
    </row>
    <row r="155" s="1" customFormat="1" ht="15" customHeight="1">
      <c r="B155" s="275"/>
      <c r="C155" s="302" t="s">
        <v>1911</v>
      </c>
      <c r="D155" s="250"/>
      <c r="E155" s="250"/>
      <c r="F155" s="303" t="s">
        <v>1903</v>
      </c>
      <c r="G155" s="250"/>
      <c r="H155" s="302" t="s">
        <v>1943</v>
      </c>
      <c r="I155" s="302" t="s">
        <v>1913</v>
      </c>
      <c r="J155" s="302"/>
      <c r="K155" s="298"/>
    </row>
    <row r="156" s="1" customFormat="1" ht="15" customHeight="1">
      <c r="B156" s="275"/>
      <c r="C156" s="302" t="s">
        <v>1922</v>
      </c>
      <c r="D156" s="250"/>
      <c r="E156" s="250"/>
      <c r="F156" s="303" t="s">
        <v>1909</v>
      </c>
      <c r="G156" s="250"/>
      <c r="H156" s="302" t="s">
        <v>1943</v>
      </c>
      <c r="I156" s="302" t="s">
        <v>1905</v>
      </c>
      <c r="J156" s="302">
        <v>50</v>
      </c>
      <c r="K156" s="298"/>
    </row>
    <row r="157" s="1" customFormat="1" ht="15" customHeight="1">
      <c r="B157" s="275"/>
      <c r="C157" s="302" t="s">
        <v>1930</v>
      </c>
      <c r="D157" s="250"/>
      <c r="E157" s="250"/>
      <c r="F157" s="303" t="s">
        <v>1909</v>
      </c>
      <c r="G157" s="250"/>
      <c r="H157" s="302" t="s">
        <v>1943</v>
      </c>
      <c r="I157" s="302" t="s">
        <v>1905</v>
      </c>
      <c r="J157" s="302">
        <v>50</v>
      </c>
      <c r="K157" s="298"/>
    </row>
    <row r="158" s="1" customFormat="1" ht="15" customHeight="1">
      <c r="B158" s="275"/>
      <c r="C158" s="302" t="s">
        <v>1928</v>
      </c>
      <c r="D158" s="250"/>
      <c r="E158" s="250"/>
      <c r="F158" s="303" t="s">
        <v>1909</v>
      </c>
      <c r="G158" s="250"/>
      <c r="H158" s="302" t="s">
        <v>1943</v>
      </c>
      <c r="I158" s="302" t="s">
        <v>1905</v>
      </c>
      <c r="J158" s="302">
        <v>50</v>
      </c>
      <c r="K158" s="298"/>
    </row>
    <row r="159" s="1" customFormat="1" ht="15" customHeight="1">
      <c r="B159" s="275"/>
      <c r="C159" s="302" t="s">
        <v>95</v>
      </c>
      <c r="D159" s="250"/>
      <c r="E159" s="250"/>
      <c r="F159" s="303" t="s">
        <v>1903</v>
      </c>
      <c r="G159" s="250"/>
      <c r="H159" s="302" t="s">
        <v>1965</v>
      </c>
      <c r="I159" s="302" t="s">
        <v>1905</v>
      </c>
      <c r="J159" s="302" t="s">
        <v>1966</v>
      </c>
      <c r="K159" s="298"/>
    </row>
    <row r="160" s="1" customFormat="1" ht="15" customHeight="1">
      <c r="B160" s="275"/>
      <c r="C160" s="302" t="s">
        <v>1967</v>
      </c>
      <c r="D160" s="250"/>
      <c r="E160" s="250"/>
      <c r="F160" s="303" t="s">
        <v>1903</v>
      </c>
      <c r="G160" s="250"/>
      <c r="H160" s="302" t="s">
        <v>1968</v>
      </c>
      <c r="I160" s="302" t="s">
        <v>1938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1969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1897</v>
      </c>
      <c r="D166" s="265"/>
      <c r="E166" s="265"/>
      <c r="F166" s="265" t="s">
        <v>1898</v>
      </c>
      <c r="G166" s="307"/>
      <c r="H166" s="308" t="s">
        <v>52</v>
      </c>
      <c r="I166" s="308" t="s">
        <v>55</v>
      </c>
      <c r="J166" s="265" t="s">
        <v>1899</v>
      </c>
      <c r="K166" s="242"/>
    </row>
    <row r="167" s="1" customFormat="1" ht="17.25" customHeight="1">
      <c r="B167" s="243"/>
      <c r="C167" s="267" t="s">
        <v>1900</v>
      </c>
      <c r="D167" s="267"/>
      <c r="E167" s="267"/>
      <c r="F167" s="268" t="s">
        <v>1901</v>
      </c>
      <c r="G167" s="309"/>
      <c r="H167" s="310"/>
      <c r="I167" s="310"/>
      <c r="J167" s="267" t="s">
        <v>1902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1906</v>
      </c>
      <c r="D169" s="250"/>
      <c r="E169" s="250"/>
      <c r="F169" s="273" t="s">
        <v>1903</v>
      </c>
      <c r="G169" s="250"/>
      <c r="H169" s="250" t="s">
        <v>1943</v>
      </c>
      <c r="I169" s="250" t="s">
        <v>1905</v>
      </c>
      <c r="J169" s="250">
        <v>120</v>
      </c>
      <c r="K169" s="298"/>
    </row>
    <row r="170" s="1" customFormat="1" ht="15" customHeight="1">
      <c r="B170" s="275"/>
      <c r="C170" s="250" t="s">
        <v>1952</v>
      </c>
      <c r="D170" s="250"/>
      <c r="E170" s="250"/>
      <c r="F170" s="273" t="s">
        <v>1903</v>
      </c>
      <c r="G170" s="250"/>
      <c r="H170" s="250" t="s">
        <v>1953</v>
      </c>
      <c r="I170" s="250" t="s">
        <v>1905</v>
      </c>
      <c r="J170" s="250" t="s">
        <v>1954</v>
      </c>
      <c r="K170" s="298"/>
    </row>
    <row r="171" s="1" customFormat="1" ht="15" customHeight="1">
      <c r="B171" s="275"/>
      <c r="C171" s="250" t="s">
        <v>1851</v>
      </c>
      <c r="D171" s="250"/>
      <c r="E171" s="250"/>
      <c r="F171" s="273" t="s">
        <v>1903</v>
      </c>
      <c r="G171" s="250"/>
      <c r="H171" s="250" t="s">
        <v>1970</v>
      </c>
      <c r="I171" s="250" t="s">
        <v>1905</v>
      </c>
      <c r="J171" s="250" t="s">
        <v>1954</v>
      </c>
      <c r="K171" s="298"/>
    </row>
    <row r="172" s="1" customFormat="1" ht="15" customHeight="1">
      <c r="B172" s="275"/>
      <c r="C172" s="250" t="s">
        <v>1908</v>
      </c>
      <c r="D172" s="250"/>
      <c r="E172" s="250"/>
      <c r="F172" s="273" t="s">
        <v>1909</v>
      </c>
      <c r="G172" s="250"/>
      <c r="H172" s="250" t="s">
        <v>1970</v>
      </c>
      <c r="I172" s="250" t="s">
        <v>1905</v>
      </c>
      <c r="J172" s="250">
        <v>50</v>
      </c>
      <c r="K172" s="298"/>
    </row>
    <row r="173" s="1" customFormat="1" ht="15" customHeight="1">
      <c r="B173" s="275"/>
      <c r="C173" s="250" t="s">
        <v>1911</v>
      </c>
      <c r="D173" s="250"/>
      <c r="E173" s="250"/>
      <c r="F173" s="273" t="s">
        <v>1903</v>
      </c>
      <c r="G173" s="250"/>
      <c r="H173" s="250" t="s">
        <v>1970</v>
      </c>
      <c r="I173" s="250" t="s">
        <v>1913</v>
      </c>
      <c r="J173" s="250"/>
      <c r="K173" s="298"/>
    </row>
    <row r="174" s="1" customFormat="1" ht="15" customHeight="1">
      <c r="B174" s="275"/>
      <c r="C174" s="250" t="s">
        <v>1922</v>
      </c>
      <c r="D174" s="250"/>
      <c r="E174" s="250"/>
      <c r="F174" s="273" t="s">
        <v>1909</v>
      </c>
      <c r="G174" s="250"/>
      <c r="H174" s="250" t="s">
        <v>1970</v>
      </c>
      <c r="I174" s="250" t="s">
        <v>1905</v>
      </c>
      <c r="J174" s="250">
        <v>50</v>
      </c>
      <c r="K174" s="298"/>
    </row>
    <row r="175" s="1" customFormat="1" ht="15" customHeight="1">
      <c r="B175" s="275"/>
      <c r="C175" s="250" t="s">
        <v>1930</v>
      </c>
      <c r="D175" s="250"/>
      <c r="E175" s="250"/>
      <c r="F175" s="273" t="s">
        <v>1909</v>
      </c>
      <c r="G175" s="250"/>
      <c r="H175" s="250" t="s">
        <v>1970</v>
      </c>
      <c r="I175" s="250" t="s">
        <v>1905</v>
      </c>
      <c r="J175" s="250">
        <v>50</v>
      </c>
      <c r="K175" s="298"/>
    </row>
    <row r="176" s="1" customFormat="1" ht="15" customHeight="1">
      <c r="B176" s="275"/>
      <c r="C176" s="250" t="s">
        <v>1928</v>
      </c>
      <c r="D176" s="250"/>
      <c r="E176" s="250"/>
      <c r="F176" s="273" t="s">
        <v>1909</v>
      </c>
      <c r="G176" s="250"/>
      <c r="H176" s="250" t="s">
        <v>1970</v>
      </c>
      <c r="I176" s="250" t="s">
        <v>1905</v>
      </c>
      <c r="J176" s="250">
        <v>50</v>
      </c>
      <c r="K176" s="298"/>
    </row>
    <row r="177" s="1" customFormat="1" ht="15" customHeight="1">
      <c r="B177" s="275"/>
      <c r="C177" s="250" t="s">
        <v>99</v>
      </c>
      <c r="D177" s="250"/>
      <c r="E177" s="250"/>
      <c r="F177" s="273" t="s">
        <v>1903</v>
      </c>
      <c r="G177" s="250"/>
      <c r="H177" s="250" t="s">
        <v>1971</v>
      </c>
      <c r="I177" s="250" t="s">
        <v>1972</v>
      </c>
      <c r="J177" s="250"/>
      <c r="K177" s="298"/>
    </row>
    <row r="178" s="1" customFormat="1" ht="15" customHeight="1">
      <c r="B178" s="275"/>
      <c r="C178" s="250" t="s">
        <v>55</v>
      </c>
      <c r="D178" s="250"/>
      <c r="E178" s="250"/>
      <c r="F178" s="273" t="s">
        <v>1903</v>
      </c>
      <c r="G178" s="250"/>
      <c r="H178" s="250" t="s">
        <v>1973</v>
      </c>
      <c r="I178" s="250" t="s">
        <v>1974</v>
      </c>
      <c r="J178" s="250">
        <v>1</v>
      </c>
      <c r="K178" s="298"/>
    </row>
    <row r="179" s="1" customFormat="1" ht="15" customHeight="1">
      <c r="B179" s="275"/>
      <c r="C179" s="250" t="s">
        <v>51</v>
      </c>
      <c r="D179" s="250"/>
      <c r="E179" s="250"/>
      <c r="F179" s="273" t="s">
        <v>1903</v>
      </c>
      <c r="G179" s="250"/>
      <c r="H179" s="250" t="s">
        <v>1975</v>
      </c>
      <c r="I179" s="250" t="s">
        <v>1905</v>
      </c>
      <c r="J179" s="250">
        <v>20</v>
      </c>
      <c r="K179" s="298"/>
    </row>
    <row r="180" s="1" customFormat="1" ht="15" customHeight="1">
      <c r="B180" s="275"/>
      <c r="C180" s="250" t="s">
        <v>52</v>
      </c>
      <c r="D180" s="250"/>
      <c r="E180" s="250"/>
      <c r="F180" s="273" t="s">
        <v>1903</v>
      </c>
      <c r="G180" s="250"/>
      <c r="H180" s="250" t="s">
        <v>1976</v>
      </c>
      <c r="I180" s="250" t="s">
        <v>1905</v>
      </c>
      <c r="J180" s="250">
        <v>255</v>
      </c>
      <c r="K180" s="298"/>
    </row>
    <row r="181" s="1" customFormat="1" ht="15" customHeight="1">
      <c r="B181" s="275"/>
      <c r="C181" s="250" t="s">
        <v>100</v>
      </c>
      <c r="D181" s="250"/>
      <c r="E181" s="250"/>
      <c r="F181" s="273" t="s">
        <v>1903</v>
      </c>
      <c r="G181" s="250"/>
      <c r="H181" s="250" t="s">
        <v>1867</v>
      </c>
      <c r="I181" s="250" t="s">
        <v>1905</v>
      </c>
      <c r="J181" s="250">
        <v>10</v>
      </c>
      <c r="K181" s="298"/>
    </row>
    <row r="182" s="1" customFormat="1" ht="15" customHeight="1">
      <c r="B182" s="275"/>
      <c r="C182" s="250" t="s">
        <v>101</v>
      </c>
      <c r="D182" s="250"/>
      <c r="E182" s="250"/>
      <c r="F182" s="273" t="s">
        <v>1903</v>
      </c>
      <c r="G182" s="250"/>
      <c r="H182" s="250" t="s">
        <v>1977</v>
      </c>
      <c r="I182" s="250" t="s">
        <v>1938</v>
      </c>
      <c r="J182" s="250"/>
      <c r="K182" s="298"/>
    </row>
    <row r="183" s="1" customFormat="1" ht="15" customHeight="1">
      <c r="B183" s="275"/>
      <c r="C183" s="250" t="s">
        <v>1978</v>
      </c>
      <c r="D183" s="250"/>
      <c r="E183" s="250"/>
      <c r="F183" s="273" t="s">
        <v>1903</v>
      </c>
      <c r="G183" s="250"/>
      <c r="H183" s="250" t="s">
        <v>1979</v>
      </c>
      <c r="I183" s="250" t="s">
        <v>1938</v>
      </c>
      <c r="J183" s="250"/>
      <c r="K183" s="298"/>
    </row>
    <row r="184" s="1" customFormat="1" ht="15" customHeight="1">
      <c r="B184" s="275"/>
      <c r="C184" s="250" t="s">
        <v>1967</v>
      </c>
      <c r="D184" s="250"/>
      <c r="E184" s="250"/>
      <c r="F184" s="273" t="s">
        <v>1903</v>
      </c>
      <c r="G184" s="250"/>
      <c r="H184" s="250" t="s">
        <v>1980</v>
      </c>
      <c r="I184" s="250" t="s">
        <v>1938</v>
      </c>
      <c r="J184" s="250"/>
      <c r="K184" s="298"/>
    </row>
    <row r="185" s="1" customFormat="1" ht="15" customHeight="1">
      <c r="B185" s="275"/>
      <c r="C185" s="250" t="s">
        <v>103</v>
      </c>
      <c r="D185" s="250"/>
      <c r="E185" s="250"/>
      <c r="F185" s="273" t="s">
        <v>1909</v>
      </c>
      <c r="G185" s="250"/>
      <c r="H185" s="250" t="s">
        <v>1981</v>
      </c>
      <c r="I185" s="250" t="s">
        <v>1905</v>
      </c>
      <c r="J185" s="250">
        <v>50</v>
      </c>
      <c r="K185" s="298"/>
    </row>
    <row r="186" s="1" customFormat="1" ht="15" customHeight="1">
      <c r="B186" s="275"/>
      <c r="C186" s="250" t="s">
        <v>1982</v>
      </c>
      <c r="D186" s="250"/>
      <c r="E186" s="250"/>
      <c r="F186" s="273" t="s">
        <v>1909</v>
      </c>
      <c r="G186" s="250"/>
      <c r="H186" s="250" t="s">
        <v>1983</v>
      </c>
      <c r="I186" s="250" t="s">
        <v>1984</v>
      </c>
      <c r="J186" s="250"/>
      <c r="K186" s="298"/>
    </row>
    <row r="187" s="1" customFormat="1" ht="15" customHeight="1">
      <c r="B187" s="275"/>
      <c r="C187" s="250" t="s">
        <v>1985</v>
      </c>
      <c r="D187" s="250"/>
      <c r="E187" s="250"/>
      <c r="F187" s="273" t="s">
        <v>1909</v>
      </c>
      <c r="G187" s="250"/>
      <c r="H187" s="250" t="s">
        <v>1986</v>
      </c>
      <c r="I187" s="250" t="s">
        <v>1984</v>
      </c>
      <c r="J187" s="250"/>
      <c r="K187" s="298"/>
    </row>
    <row r="188" s="1" customFormat="1" ht="15" customHeight="1">
      <c r="B188" s="275"/>
      <c r="C188" s="250" t="s">
        <v>1987</v>
      </c>
      <c r="D188" s="250"/>
      <c r="E188" s="250"/>
      <c r="F188" s="273" t="s">
        <v>1909</v>
      </c>
      <c r="G188" s="250"/>
      <c r="H188" s="250" t="s">
        <v>1988</v>
      </c>
      <c r="I188" s="250" t="s">
        <v>1984</v>
      </c>
      <c r="J188" s="250"/>
      <c r="K188" s="298"/>
    </row>
    <row r="189" s="1" customFormat="1" ht="15" customHeight="1">
      <c r="B189" s="275"/>
      <c r="C189" s="311" t="s">
        <v>1989</v>
      </c>
      <c r="D189" s="250"/>
      <c r="E189" s="250"/>
      <c r="F189" s="273" t="s">
        <v>1909</v>
      </c>
      <c r="G189" s="250"/>
      <c r="H189" s="250" t="s">
        <v>1990</v>
      </c>
      <c r="I189" s="250" t="s">
        <v>1991</v>
      </c>
      <c r="J189" s="312" t="s">
        <v>1992</v>
      </c>
      <c r="K189" s="298"/>
    </row>
    <row r="190" s="1" customFormat="1" ht="15" customHeight="1">
      <c r="B190" s="275"/>
      <c r="C190" s="311" t="s">
        <v>40</v>
      </c>
      <c r="D190" s="250"/>
      <c r="E190" s="250"/>
      <c r="F190" s="273" t="s">
        <v>1903</v>
      </c>
      <c r="G190" s="250"/>
      <c r="H190" s="247" t="s">
        <v>1993</v>
      </c>
      <c r="I190" s="250" t="s">
        <v>1994</v>
      </c>
      <c r="J190" s="250"/>
      <c r="K190" s="298"/>
    </row>
    <row r="191" s="1" customFormat="1" ht="15" customHeight="1">
      <c r="B191" s="275"/>
      <c r="C191" s="311" t="s">
        <v>1995</v>
      </c>
      <c r="D191" s="250"/>
      <c r="E191" s="250"/>
      <c r="F191" s="273" t="s">
        <v>1903</v>
      </c>
      <c r="G191" s="250"/>
      <c r="H191" s="250" t="s">
        <v>1996</v>
      </c>
      <c r="I191" s="250" t="s">
        <v>1938</v>
      </c>
      <c r="J191" s="250"/>
      <c r="K191" s="298"/>
    </row>
    <row r="192" s="1" customFormat="1" ht="15" customHeight="1">
      <c r="B192" s="275"/>
      <c r="C192" s="311" t="s">
        <v>1997</v>
      </c>
      <c r="D192" s="250"/>
      <c r="E192" s="250"/>
      <c r="F192" s="273" t="s">
        <v>1903</v>
      </c>
      <c r="G192" s="250"/>
      <c r="H192" s="250" t="s">
        <v>1998</v>
      </c>
      <c r="I192" s="250" t="s">
        <v>1938</v>
      </c>
      <c r="J192" s="250"/>
      <c r="K192" s="298"/>
    </row>
    <row r="193" s="1" customFormat="1" ht="15" customHeight="1">
      <c r="B193" s="275"/>
      <c r="C193" s="311" t="s">
        <v>1999</v>
      </c>
      <c r="D193" s="250"/>
      <c r="E193" s="250"/>
      <c r="F193" s="273" t="s">
        <v>1909</v>
      </c>
      <c r="G193" s="250"/>
      <c r="H193" s="250" t="s">
        <v>2000</v>
      </c>
      <c r="I193" s="250" t="s">
        <v>1938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2001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2002</v>
      </c>
      <c r="D200" s="314"/>
      <c r="E200" s="314"/>
      <c r="F200" s="314" t="s">
        <v>2003</v>
      </c>
      <c r="G200" s="315"/>
      <c r="H200" s="314" t="s">
        <v>2004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1994</v>
      </c>
      <c r="D202" s="250"/>
      <c r="E202" s="250"/>
      <c r="F202" s="273" t="s">
        <v>41</v>
      </c>
      <c r="G202" s="250"/>
      <c r="H202" s="250" t="s">
        <v>2005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42</v>
      </c>
      <c r="G203" s="250"/>
      <c r="H203" s="250" t="s">
        <v>2006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45</v>
      </c>
      <c r="G204" s="250"/>
      <c r="H204" s="250" t="s">
        <v>2007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43</v>
      </c>
      <c r="G205" s="250"/>
      <c r="H205" s="250" t="s">
        <v>2008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44</v>
      </c>
      <c r="G206" s="250"/>
      <c r="H206" s="250" t="s">
        <v>2009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1950</v>
      </c>
      <c r="D208" s="250"/>
      <c r="E208" s="250"/>
      <c r="F208" s="273" t="s">
        <v>83</v>
      </c>
      <c r="G208" s="250"/>
      <c r="H208" s="250" t="s">
        <v>2010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77</v>
      </c>
      <c r="G209" s="250"/>
      <c r="H209" s="250" t="s">
        <v>1849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1847</v>
      </c>
      <c r="G210" s="250"/>
      <c r="H210" s="250" t="s">
        <v>2011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89</v>
      </c>
      <c r="G211" s="311"/>
      <c r="H211" s="302" t="s">
        <v>1850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1058</v>
      </c>
      <c r="G212" s="311"/>
      <c r="H212" s="302" t="s">
        <v>1824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1974</v>
      </c>
      <c r="D214" s="250"/>
      <c r="E214" s="250"/>
      <c r="F214" s="273">
        <v>1</v>
      </c>
      <c r="G214" s="311"/>
      <c r="H214" s="302" t="s">
        <v>2012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2013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2014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2015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2023-09-11T09:36:35Z</dcterms:created>
  <dcterms:modified xsi:type="dcterms:W3CDTF">2023-09-11T09:36:44Z</dcterms:modified>
</cp:coreProperties>
</file>