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2023\SSZT Pz\85_23 Údržba, opravy a odstraňování závad u SSZT OŘ PHA 2024 - 2025 - SSZT Pz\3. Ke zveřejnění na E-ZAKu\"/>
    </mc:Choice>
  </mc:AlternateContent>
  <bookViews>
    <workbookView xWindow="-120" yWindow="-120" windowWidth="29040" windowHeight="15840" activeTab="1"/>
  </bookViews>
  <sheets>
    <sheet name="PS-01 - ÚOŽI " sheetId="2" r:id="rId1"/>
    <sheet name="PS-02 - ÚRS" sheetId="3" r:id="rId2"/>
    <sheet name="PS-03 - doprava" sheetId="4" r:id="rId3"/>
  </sheets>
  <definedNames>
    <definedName name="_xlnm._FilterDatabase" localSheetId="0" hidden="1">'PS-01 - ÚOŽI '!$C$120:$H$324</definedName>
    <definedName name="_xlnm._FilterDatabase" localSheetId="1" hidden="1">'PS-02 - ÚRS'!$C$123:$H$157</definedName>
    <definedName name="_xlnm._FilterDatabase" localSheetId="2" hidden="1">'PS-03 - doprava'!$C$119:$H$150</definedName>
    <definedName name="_xlnm.Print_Titles" localSheetId="0">'PS-01 - ÚOŽI '!$120:$120</definedName>
    <definedName name="_xlnm.Print_Titles" localSheetId="1">'PS-02 - ÚRS'!$123:$123</definedName>
    <definedName name="_xlnm.Print_Titles" localSheetId="2">'PS-03 - doprava'!$119:$119</definedName>
    <definedName name="_xlnm.Print_Area" localSheetId="0">'PS-01 - ÚOŽI '!$C$106:$H$324</definedName>
    <definedName name="_xlnm.Print_Area" localSheetId="1">'PS-02 - ÚRS'!$C$109:$H$157</definedName>
    <definedName name="_xlnm.Print_Area" localSheetId="2">'PS-03 - doprava'!$C$105:$H$150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150" i="4" l="1"/>
  <c r="BE150" i="4"/>
  <c r="BD150" i="4"/>
  <c r="BC150" i="4"/>
  <c r="Q150" i="4"/>
  <c r="O150" i="4"/>
  <c r="M150" i="4"/>
  <c r="BF149" i="4"/>
  <c r="BE149" i="4"/>
  <c r="BD149" i="4"/>
  <c r="BC149" i="4"/>
  <c r="Q149" i="4"/>
  <c r="O149" i="4"/>
  <c r="M149" i="4"/>
  <c r="BF148" i="4"/>
  <c r="BE148" i="4"/>
  <c r="BD148" i="4"/>
  <c r="BC148" i="4"/>
  <c r="Q148" i="4"/>
  <c r="O148" i="4"/>
  <c r="M148" i="4"/>
  <c r="BF147" i="4"/>
  <c r="BE147" i="4"/>
  <c r="BD147" i="4"/>
  <c r="BC147" i="4"/>
  <c r="Q147" i="4"/>
  <c r="O147" i="4"/>
  <c r="M147" i="4"/>
  <c r="BF145" i="4"/>
  <c r="BE145" i="4"/>
  <c r="BD145" i="4"/>
  <c r="BC145" i="4"/>
  <c r="Q145" i="4"/>
  <c r="O145" i="4"/>
  <c r="M145" i="4"/>
  <c r="BF143" i="4"/>
  <c r="BE143" i="4"/>
  <c r="BD143" i="4"/>
  <c r="BC143" i="4"/>
  <c r="Q143" i="4"/>
  <c r="O143" i="4"/>
  <c r="M143" i="4"/>
  <c r="BF141" i="4"/>
  <c r="BE141" i="4"/>
  <c r="BD141" i="4"/>
  <c r="BC141" i="4"/>
  <c r="Q141" i="4"/>
  <c r="O141" i="4"/>
  <c r="M141" i="4"/>
  <c r="BF139" i="4"/>
  <c r="BE139" i="4"/>
  <c r="BD139" i="4"/>
  <c r="BC139" i="4"/>
  <c r="Q139" i="4"/>
  <c r="O139" i="4"/>
  <c r="M139" i="4"/>
  <c r="BF137" i="4"/>
  <c r="BE137" i="4"/>
  <c r="BD137" i="4"/>
  <c r="BC137" i="4"/>
  <c r="Q137" i="4"/>
  <c r="O137" i="4"/>
  <c r="M137" i="4"/>
  <c r="BF135" i="4"/>
  <c r="BE135" i="4"/>
  <c r="BD135" i="4"/>
  <c r="BC135" i="4"/>
  <c r="Q135" i="4"/>
  <c r="O135" i="4"/>
  <c r="M135" i="4"/>
  <c r="BF133" i="4"/>
  <c r="BE133" i="4"/>
  <c r="BD133" i="4"/>
  <c r="BC133" i="4"/>
  <c r="Q133" i="4"/>
  <c r="O133" i="4"/>
  <c r="M133" i="4"/>
  <c r="BF131" i="4"/>
  <c r="BE131" i="4"/>
  <c r="BD131" i="4"/>
  <c r="BC131" i="4"/>
  <c r="Q131" i="4"/>
  <c r="O131" i="4"/>
  <c r="M131" i="4"/>
  <c r="BF129" i="4"/>
  <c r="BE129" i="4"/>
  <c r="BD129" i="4"/>
  <c r="BC129" i="4"/>
  <c r="Q129" i="4"/>
  <c r="O129" i="4"/>
  <c r="M129" i="4"/>
  <c r="BF127" i="4"/>
  <c r="BE127" i="4"/>
  <c r="BD127" i="4"/>
  <c r="BC127" i="4"/>
  <c r="Q127" i="4"/>
  <c r="O127" i="4"/>
  <c r="M127" i="4"/>
  <c r="BF125" i="4"/>
  <c r="BE125" i="4"/>
  <c r="BD125" i="4"/>
  <c r="BC125" i="4"/>
  <c r="Q125" i="4"/>
  <c r="O125" i="4"/>
  <c r="M125" i="4"/>
  <c r="BF123" i="4"/>
  <c r="BE123" i="4"/>
  <c r="BD123" i="4"/>
  <c r="BC123" i="4"/>
  <c r="Q123" i="4"/>
  <c r="O123" i="4"/>
  <c r="M123" i="4"/>
  <c r="BF121" i="4"/>
  <c r="BE121" i="4"/>
  <c r="BD121" i="4"/>
  <c r="BC121" i="4"/>
  <c r="Q121" i="4"/>
  <c r="O121" i="4"/>
  <c r="M121" i="4"/>
  <c r="F117" i="4"/>
  <c r="E112" i="4"/>
  <c r="F94" i="4"/>
  <c r="F93" i="4"/>
  <c r="F91" i="4"/>
  <c r="E89" i="4"/>
  <c r="E7" i="4"/>
  <c r="E85" i="4" s="1"/>
  <c r="BF157" i="3"/>
  <c r="BE157" i="3"/>
  <c r="BD157" i="3"/>
  <c r="BC157" i="3"/>
  <c r="Q157" i="3"/>
  <c r="O157" i="3"/>
  <c r="M157" i="3"/>
  <c r="BF156" i="3"/>
  <c r="BE156" i="3"/>
  <c r="BD156" i="3"/>
  <c r="BC156" i="3"/>
  <c r="Q156" i="3"/>
  <c r="O156" i="3"/>
  <c r="M156" i="3"/>
  <c r="BF155" i="3"/>
  <c r="BE155" i="3"/>
  <c r="BD155" i="3"/>
  <c r="BC155" i="3"/>
  <c r="Q155" i="3"/>
  <c r="O155" i="3"/>
  <c r="M155" i="3"/>
  <c r="BF154" i="3"/>
  <c r="BE154" i="3"/>
  <c r="BD154" i="3"/>
  <c r="BC154" i="3"/>
  <c r="Q154" i="3"/>
  <c r="O154" i="3"/>
  <c r="M154" i="3"/>
  <c r="BF153" i="3"/>
  <c r="BE153" i="3"/>
  <c r="BD153" i="3"/>
  <c r="BC153" i="3"/>
  <c r="Q153" i="3"/>
  <c r="O153" i="3"/>
  <c r="M153" i="3"/>
  <c r="BF152" i="3"/>
  <c r="BE152" i="3"/>
  <c r="BD152" i="3"/>
  <c r="BC152" i="3"/>
  <c r="Q152" i="3"/>
  <c r="O152" i="3"/>
  <c r="M152" i="3"/>
  <c r="BF151" i="3"/>
  <c r="BE151" i="3"/>
  <c r="BD151" i="3"/>
  <c r="BC151" i="3"/>
  <c r="Q151" i="3"/>
  <c r="O151" i="3"/>
  <c r="M151" i="3"/>
  <c r="BF150" i="3"/>
  <c r="BE150" i="3"/>
  <c r="BD150" i="3"/>
  <c r="BC150" i="3"/>
  <c r="Q150" i="3"/>
  <c r="O150" i="3"/>
  <c r="M150" i="3"/>
  <c r="BF149" i="3"/>
  <c r="BE149" i="3"/>
  <c r="BD149" i="3"/>
  <c r="BC149" i="3"/>
  <c r="Q149" i="3"/>
  <c r="O149" i="3"/>
  <c r="M149" i="3"/>
  <c r="BF146" i="3"/>
  <c r="BE146" i="3"/>
  <c r="BD146" i="3"/>
  <c r="BC146" i="3"/>
  <c r="Q146" i="3"/>
  <c r="O146" i="3"/>
  <c r="M146" i="3"/>
  <c r="BF145" i="3"/>
  <c r="BE145" i="3"/>
  <c r="BD145" i="3"/>
  <c r="BC145" i="3"/>
  <c r="Q145" i="3"/>
  <c r="O145" i="3"/>
  <c r="M145" i="3"/>
  <c r="BF144" i="3"/>
  <c r="BE144" i="3"/>
  <c r="BD144" i="3"/>
  <c r="BC144" i="3"/>
  <c r="Q144" i="3"/>
  <c r="O144" i="3"/>
  <c r="M144" i="3"/>
  <c r="BF143" i="3"/>
  <c r="BE143" i="3"/>
  <c r="BD143" i="3"/>
  <c r="BC143" i="3"/>
  <c r="Q143" i="3"/>
  <c r="O143" i="3"/>
  <c r="M143" i="3"/>
  <c r="BF142" i="3"/>
  <c r="BE142" i="3"/>
  <c r="BD142" i="3"/>
  <c r="BC142" i="3"/>
  <c r="Q142" i="3"/>
  <c r="O142" i="3"/>
  <c r="M142" i="3"/>
  <c r="BF141" i="3"/>
  <c r="BE141" i="3"/>
  <c r="BD141" i="3"/>
  <c r="BC141" i="3"/>
  <c r="Q141" i="3"/>
  <c r="O141" i="3"/>
  <c r="M141" i="3"/>
  <c r="BF138" i="3"/>
  <c r="BE138" i="3"/>
  <c r="BD138" i="3"/>
  <c r="BC138" i="3"/>
  <c r="Q138" i="3"/>
  <c r="O138" i="3"/>
  <c r="M138" i="3"/>
  <c r="BF137" i="3"/>
  <c r="BE137" i="3"/>
  <c r="BD137" i="3"/>
  <c r="BC137" i="3"/>
  <c r="Q137" i="3"/>
  <c r="O137" i="3"/>
  <c r="M137" i="3"/>
  <c r="BF136" i="3"/>
  <c r="BE136" i="3"/>
  <c r="BD136" i="3"/>
  <c r="BC136" i="3"/>
  <c r="Q136" i="3"/>
  <c r="O136" i="3"/>
  <c r="M136" i="3"/>
  <c r="BF135" i="3"/>
  <c r="BE135" i="3"/>
  <c r="BD135" i="3"/>
  <c r="BC135" i="3"/>
  <c r="Q135" i="3"/>
  <c r="O135" i="3"/>
  <c r="M135" i="3"/>
  <c r="BF134" i="3"/>
  <c r="BE134" i="3"/>
  <c r="BD134" i="3"/>
  <c r="BC134" i="3"/>
  <c r="Q134" i="3"/>
  <c r="O134" i="3"/>
  <c r="M134" i="3"/>
  <c r="BF133" i="3"/>
  <c r="BE133" i="3"/>
  <c r="BD133" i="3"/>
  <c r="BC133" i="3"/>
  <c r="Q133" i="3"/>
  <c r="O133" i="3"/>
  <c r="M133" i="3"/>
  <c r="BF132" i="3"/>
  <c r="BE132" i="3"/>
  <c r="BD132" i="3"/>
  <c r="BC132" i="3"/>
  <c r="Q132" i="3"/>
  <c r="O132" i="3"/>
  <c r="M132" i="3"/>
  <c r="BF131" i="3"/>
  <c r="BE131" i="3"/>
  <c r="BD131" i="3"/>
  <c r="BC131" i="3"/>
  <c r="Q131" i="3"/>
  <c r="O131" i="3"/>
  <c r="M131" i="3"/>
  <c r="BF130" i="3"/>
  <c r="BE130" i="3"/>
  <c r="BD130" i="3"/>
  <c r="BC130" i="3"/>
  <c r="Q130" i="3"/>
  <c r="O130" i="3"/>
  <c r="M130" i="3"/>
  <c r="BF129" i="3"/>
  <c r="BE129" i="3"/>
  <c r="BD129" i="3"/>
  <c r="BC129" i="3"/>
  <c r="Q129" i="3"/>
  <c r="O129" i="3"/>
  <c r="M129" i="3"/>
  <c r="BF128" i="3"/>
  <c r="BE128" i="3"/>
  <c r="BD128" i="3"/>
  <c r="BC128" i="3"/>
  <c r="Q128" i="3"/>
  <c r="O128" i="3"/>
  <c r="M128" i="3"/>
  <c r="BF127" i="3"/>
  <c r="BE127" i="3"/>
  <c r="BD127" i="3"/>
  <c r="BC127" i="3"/>
  <c r="Q127" i="3"/>
  <c r="O127" i="3"/>
  <c r="M127" i="3"/>
  <c r="BF126" i="3"/>
  <c r="BE126" i="3"/>
  <c r="BD126" i="3"/>
  <c r="BC126" i="3"/>
  <c r="Q126" i="3"/>
  <c r="O126" i="3"/>
  <c r="M126" i="3"/>
  <c r="BF125" i="3"/>
  <c r="BE125" i="3"/>
  <c r="BD125" i="3"/>
  <c r="BC125" i="3"/>
  <c r="Q125" i="3"/>
  <c r="O125" i="3"/>
  <c r="M125" i="3"/>
  <c r="F121" i="3"/>
  <c r="E116" i="3"/>
  <c r="F94" i="3"/>
  <c r="F93" i="3"/>
  <c r="F91" i="3"/>
  <c r="E89" i="3"/>
  <c r="E7" i="3"/>
  <c r="E85" i="3" s="1"/>
  <c r="BF324" i="2"/>
  <c r="BE324" i="2"/>
  <c r="BD324" i="2"/>
  <c r="BC324" i="2"/>
  <c r="Q324" i="2"/>
  <c r="O324" i="2"/>
  <c r="M324" i="2"/>
  <c r="BF323" i="2"/>
  <c r="BE323" i="2"/>
  <c r="BD323" i="2"/>
  <c r="BC323" i="2"/>
  <c r="Q323" i="2"/>
  <c r="O323" i="2"/>
  <c r="M323" i="2"/>
  <c r="BF322" i="2"/>
  <c r="BE322" i="2"/>
  <c r="BD322" i="2"/>
  <c r="BC322" i="2"/>
  <c r="Q322" i="2"/>
  <c r="O322" i="2"/>
  <c r="M322" i="2"/>
  <c r="BF321" i="2"/>
  <c r="BE321" i="2"/>
  <c r="BD321" i="2"/>
  <c r="BC321" i="2"/>
  <c r="Q321" i="2"/>
  <c r="O321" i="2"/>
  <c r="M321" i="2"/>
  <c r="BF320" i="2"/>
  <c r="BE320" i="2"/>
  <c r="BD320" i="2"/>
  <c r="BC320" i="2"/>
  <c r="Q320" i="2"/>
  <c r="O320" i="2"/>
  <c r="M320" i="2"/>
  <c r="BF319" i="2"/>
  <c r="BE319" i="2"/>
  <c r="BD319" i="2"/>
  <c r="BC319" i="2"/>
  <c r="Q319" i="2"/>
  <c r="O319" i="2"/>
  <c r="M319" i="2"/>
  <c r="BF318" i="2"/>
  <c r="BE318" i="2"/>
  <c r="BD318" i="2"/>
  <c r="BC318" i="2"/>
  <c r="Q318" i="2"/>
  <c r="O318" i="2"/>
  <c r="M318" i="2"/>
  <c r="BF317" i="2"/>
  <c r="BE317" i="2"/>
  <c r="BD317" i="2"/>
  <c r="BC317" i="2"/>
  <c r="Q317" i="2"/>
  <c r="O317" i="2"/>
  <c r="M317" i="2"/>
  <c r="BF316" i="2"/>
  <c r="BE316" i="2"/>
  <c r="BD316" i="2"/>
  <c r="BC316" i="2"/>
  <c r="Q316" i="2"/>
  <c r="O316" i="2"/>
  <c r="M316" i="2"/>
  <c r="BF315" i="2"/>
  <c r="BE315" i="2"/>
  <c r="BD315" i="2"/>
  <c r="BC315" i="2"/>
  <c r="Q315" i="2"/>
  <c r="O315" i="2"/>
  <c r="M315" i="2"/>
  <c r="BF314" i="2"/>
  <c r="BE314" i="2"/>
  <c r="BD314" i="2"/>
  <c r="BC314" i="2"/>
  <c r="Q314" i="2"/>
  <c r="O314" i="2"/>
  <c r="M314" i="2"/>
  <c r="BF313" i="2"/>
  <c r="BE313" i="2"/>
  <c r="BD313" i="2"/>
  <c r="BC313" i="2"/>
  <c r="Q313" i="2"/>
  <c r="O313" i="2"/>
  <c r="M313" i="2"/>
  <c r="BF312" i="2"/>
  <c r="BE312" i="2"/>
  <c r="BD312" i="2"/>
  <c r="BC312" i="2"/>
  <c r="Q312" i="2"/>
  <c r="O312" i="2"/>
  <c r="M312" i="2"/>
  <c r="BF311" i="2"/>
  <c r="BE311" i="2"/>
  <c r="BD311" i="2"/>
  <c r="BC311" i="2"/>
  <c r="Q311" i="2"/>
  <c r="O311" i="2"/>
  <c r="M311" i="2"/>
  <c r="BF310" i="2"/>
  <c r="BE310" i="2"/>
  <c r="BD310" i="2"/>
  <c r="BC310" i="2"/>
  <c r="Q310" i="2"/>
  <c r="O310" i="2"/>
  <c r="M310" i="2"/>
  <c r="BF309" i="2"/>
  <c r="BE309" i="2"/>
  <c r="BD309" i="2"/>
  <c r="BC309" i="2"/>
  <c r="Q309" i="2"/>
  <c r="O309" i="2"/>
  <c r="M309" i="2"/>
  <c r="BF308" i="2"/>
  <c r="BE308" i="2"/>
  <c r="BD308" i="2"/>
  <c r="BC308" i="2"/>
  <c r="Q308" i="2"/>
  <c r="O308" i="2"/>
  <c r="M308" i="2"/>
  <c r="BF307" i="2"/>
  <c r="BE307" i="2"/>
  <c r="BD307" i="2"/>
  <c r="BC307" i="2"/>
  <c r="Q307" i="2"/>
  <c r="O307" i="2"/>
  <c r="M307" i="2"/>
  <c r="BF306" i="2"/>
  <c r="BE306" i="2"/>
  <c r="BD306" i="2"/>
  <c r="BC306" i="2"/>
  <c r="Q306" i="2"/>
  <c r="O306" i="2"/>
  <c r="M306" i="2"/>
  <c r="BF305" i="2"/>
  <c r="BE305" i="2"/>
  <c r="BD305" i="2"/>
  <c r="BC305" i="2"/>
  <c r="Q305" i="2"/>
  <c r="O305" i="2"/>
  <c r="M305" i="2"/>
  <c r="BF304" i="2"/>
  <c r="BE304" i="2"/>
  <c r="BD304" i="2"/>
  <c r="BC304" i="2"/>
  <c r="Q304" i="2"/>
  <c r="O304" i="2"/>
  <c r="M304" i="2"/>
  <c r="BF303" i="2"/>
  <c r="BE303" i="2"/>
  <c r="BD303" i="2"/>
  <c r="BC303" i="2"/>
  <c r="Q303" i="2"/>
  <c r="O303" i="2"/>
  <c r="M303" i="2"/>
  <c r="BF302" i="2"/>
  <c r="BE302" i="2"/>
  <c r="BD302" i="2"/>
  <c r="BC302" i="2"/>
  <c r="Q302" i="2"/>
  <c r="O302" i="2"/>
  <c r="M302" i="2"/>
  <c r="BF301" i="2"/>
  <c r="BE301" i="2"/>
  <c r="BD301" i="2"/>
  <c r="BC301" i="2"/>
  <c r="Q301" i="2"/>
  <c r="O301" i="2"/>
  <c r="M301" i="2"/>
  <c r="BF300" i="2"/>
  <c r="BE300" i="2"/>
  <c r="BD300" i="2"/>
  <c r="BC300" i="2"/>
  <c r="Q300" i="2"/>
  <c r="O300" i="2"/>
  <c r="M300" i="2"/>
  <c r="BF299" i="2"/>
  <c r="BE299" i="2"/>
  <c r="BD299" i="2"/>
  <c r="BC299" i="2"/>
  <c r="Q299" i="2"/>
  <c r="O299" i="2"/>
  <c r="M299" i="2"/>
  <c r="BF298" i="2"/>
  <c r="BE298" i="2"/>
  <c r="BD298" i="2"/>
  <c r="BC298" i="2"/>
  <c r="Q298" i="2"/>
  <c r="O298" i="2"/>
  <c r="M298" i="2"/>
  <c r="BF297" i="2"/>
  <c r="BE297" i="2"/>
  <c r="BD297" i="2"/>
  <c r="BC297" i="2"/>
  <c r="Q297" i="2"/>
  <c r="O297" i="2"/>
  <c r="M297" i="2"/>
  <c r="BF296" i="2"/>
  <c r="BE296" i="2"/>
  <c r="BD296" i="2"/>
  <c r="BC296" i="2"/>
  <c r="Q296" i="2"/>
  <c r="O296" i="2"/>
  <c r="M296" i="2"/>
  <c r="BF295" i="2"/>
  <c r="BE295" i="2"/>
  <c r="BD295" i="2"/>
  <c r="BC295" i="2"/>
  <c r="Q295" i="2"/>
  <c r="O295" i="2"/>
  <c r="M295" i="2"/>
  <c r="BF294" i="2"/>
  <c r="BE294" i="2"/>
  <c r="BD294" i="2"/>
  <c r="BC294" i="2"/>
  <c r="Q294" i="2"/>
  <c r="O294" i="2"/>
  <c r="M294" i="2"/>
  <c r="BF293" i="2"/>
  <c r="BE293" i="2"/>
  <c r="BD293" i="2"/>
  <c r="BC293" i="2"/>
  <c r="Q293" i="2"/>
  <c r="O293" i="2"/>
  <c r="M293" i="2"/>
  <c r="BF292" i="2"/>
  <c r="BE292" i="2"/>
  <c r="BD292" i="2"/>
  <c r="BC292" i="2"/>
  <c r="Q292" i="2"/>
  <c r="O292" i="2"/>
  <c r="M292" i="2"/>
  <c r="BF291" i="2"/>
  <c r="BE291" i="2"/>
  <c r="BD291" i="2"/>
  <c r="BC291" i="2"/>
  <c r="Q291" i="2"/>
  <c r="O291" i="2"/>
  <c r="M291" i="2"/>
  <c r="BF290" i="2"/>
  <c r="BE290" i="2"/>
  <c r="BD290" i="2"/>
  <c r="BC290" i="2"/>
  <c r="Q290" i="2"/>
  <c r="O290" i="2"/>
  <c r="M290" i="2"/>
  <c r="BF289" i="2"/>
  <c r="BE289" i="2"/>
  <c r="BD289" i="2"/>
  <c r="BC289" i="2"/>
  <c r="Q289" i="2"/>
  <c r="O289" i="2"/>
  <c r="M289" i="2"/>
  <c r="BF288" i="2"/>
  <c r="BE288" i="2"/>
  <c r="BD288" i="2"/>
  <c r="BC288" i="2"/>
  <c r="Q288" i="2"/>
  <c r="O288" i="2"/>
  <c r="M288" i="2"/>
  <c r="BF287" i="2"/>
  <c r="BE287" i="2"/>
  <c r="BD287" i="2"/>
  <c r="BC287" i="2"/>
  <c r="Q287" i="2"/>
  <c r="O287" i="2"/>
  <c r="M287" i="2"/>
  <c r="BF286" i="2"/>
  <c r="BE286" i="2"/>
  <c r="BD286" i="2"/>
  <c r="BC286" i="2"/>
  <c r="Q286" i="2"/>
  <c r="O286" i="2"/>
  <c r="M286" i="2"/>
  <c r="BF285" i="2"/>
  <c r="BE285" i="2"/>
  <c r="BD285" i="2"/>
  <c r="BC285" i="2"/>
  <c r="Q285" i="2"/>
  <c r="O285" i="2"/>
  <c r="M285" i="2"/>
  <c r="BF284" i="2"/>
  <c r="BE284" i="2"/>
  <c r="BD284" i="2"/>
  <c r="BC284" i="2"/>
  <c r="Q284" i="2"/>
  <c r="O284" i="2"/>
  <c r="M284" i="2"/>
  <c r="BF283" i="2"/>
  <c r="BE283" i="2"/>
  <c r="BD283" i="2"/>
  <c r="BC283" i="2"/>
  <c r="Q283" i="2"/>
  <c r="O283" i="2"/>
  <c r="M283" i="2"/>
  <c r="BF282" i="2"/>
  <c r="BE282" i="2"/>
  <c r="BD282" i="2"/>
  <c r="BC282" i="2"/>
  <c r="Q282" i="2"/>
  <c r="O282" i="2"/>
  <c r="M282" i="2"/>
  <c r="BF281" i="2"/>
  <c r="BE281" i="2"/>
  <c r="BD281" i="2"/>
  <c r="BC281" i="2"/>
  <c r="Q281" i="2"/>
  <c r="O281" i="2"/>
  <c r="M281" i="2"/>
  <c r="BF280" i="2"/>
  <c r="BE280" i="2"/>
  <c r="BD280" i="2"/>
  <c r="BC280" i="2"/>
  <c r="Q280" i="2"/>
  <c r="O280" i="2"/>
  <c r="M280" i="2"/>
  <c r="BF279" i="2"/>
  <c r="BE279" i="2"/>
  <c r="BD279" i="2"/>
  <c r="BC279" i="2"/>
  <c r="Q279" i="2"/>
  <c r="O279" i="2"/>
  <c r="M279" i="2"/>
  <c r="BF278" i="2"/>
  <c r="BE278" i="2"/>
  <c r="BD278" i="2"/>
  <c r="BC278" i="2"/>
  <c r="Q278" i="2"/>
  <c r="O278" i="2"/>
  <c r="M278" i="2"/>
  <c r="BF277" i="2"/>
  <c r="BE277" i="2"/>
  <c r="BD277" i="2"/>
  <c r="BC277" i="2"/>
  <c r="Q277" i="2"/>
  <c r="O277" i="2"/>
  <c r="M277" i="2"/>
  <c r="BF276" i="2"/>
  <c r="BE276" i="2"/>
  <c r="BD276" i="2"/>
  <c r="BC276" i="2"/>
  <c r="Q276" i="2"/>
  <c r="O276" i="2"/>
  <c r="M276" i="2"/>
  <c r="BF275" i="2"/>
  <c r="BE275" i="2"/>
  <c r="BD275" i="2"/>
  <c r="BC275" i="2"/>
  <c r="Q275" i="2"/>
  <c r="O275" i="2"/>
  <c r="M275" i="2"/>
  <c r="BF274" i="2"/>
  <c r="BE274" i="2"/>
  <c r="BD274" i="2"/>
  <c r="BC274" i="2"/>
  <c r="Q274" i="2"/>
  <c r="O274" i="2"/>
  <c r="M274" i="2"/>
  <c r="BF273" i="2"/>
  <c r="BE273" i="2"/>
  <c r="BD273" i="2"/>
  <c r="BC273" i="2"/>
  <c r="Q273" i="2"/>
  <c r="O273" i="2"/>
  <c r="M273" i="2"/>
  <c r="BF272" i="2"/>
  <c r="BE272" i="2"/>
  <c r="BD272" i="2"/>
  <c r="BC272" i="2"/>
  <c r="Q272" i="2"/>
  <c r="O272" i="2"/>
  <c r="M272" i="2"/>
  <c r="BF271" i="2"/>
  <c r="BE271" i="2"/>
  <c r="BD271" i="2"/>
  <c r="BC271" i="2"/>
  <c r="Q271" i="2"/>
  <c r="O271" i="2"/>
  <c r="M271" i="2"/>
  <c r="BF270" i="2"/>
  <c r="BE270" i="2"/>
  <c r="BD270" i="2"/>
  <c r="BC270" i="2"/>
  <c r="Q270" i="2"/>
  <c r="O270" i="2"/>
  <c r="M270" i="2"/>
  <c r="BF269" i="2"/>
  <c r="BE269" i="2"/>
  <c r="BD269" i="2"/>
  <c r="BC269" i="2"/>
  <c r="Q269" i="2"/>
  <c r="O269" i="2"/>
  <c r="M269" i="2"/>
  <c r="BF268" i="2"/>
  <c r="BE268" i="2"/>
  <c r="BD268" i="2"/>
  <c r="BC268" i="2"/>
  <c r="Q268" i="2"/>
  <c r="O268" i="2"/>
  <c r="M268" i="2"/>
  <c r="BF267" i="2"/>
  <c r="BE267" i="2"/>
  <c r="BD267" i="2"/>
  <c r="BC267" i="2"/>
  <c r="Q267" i="2"/>
  <c r="O267" i="2"/>
  <c r="M267" i="2"/>
  <c r="BF266" i="2"/>
  <c r="BE266" i="2"/>
  <c r="BD266" i="2"/>
  <c r="BC266" i="2"/>
  <c r="Q266" i="2"/>
  <c r="O266" i="2"/>
  <c r="M266" i="2"/>
  <c r="BF265" i="2"/>
  <c r="BE265" i="2"/>
  <c r="BD265" i="2"/>
  <c r="BC265" i="2"/>
  <c r="Q265" i="2"/>
  <c r="O265" i="2"/>
  <c r="M265" i="2"/>
  <c r="BF264" i="2"/>
  <c r="BE264" i="2"/>
  <c r="BD264" i="2"/>
  <c r="BC264" i="2"/>
  <c r="Q264" i="2"/>
  <c r="O264" i="2"/>
  <c r="M264" i="2"/>
  <c r="BF263" i="2"/>
  <c r="BE263" i="2"/>
  <c r="BD263" i="2"/>
  <c r="BC263" i="2"/>
  <c r="Q263" i="2"/>
  <c r="O263" i="2"/>
  <c r="M263" i="2"/>
  <c r="BF262" i="2"/>
  <c r="BE262" i="2"/>
  <c r="BD262" i="2"/>
  <c r="BC262" i="2"/>
  <c r="Q262" i="2"/>
  <c r="O262" i="2"/>
  <c r="M262" i="2"/>
  <c r="BF261" i="2"/>
  <c r="BE261" i="2"/>
  <c r="BD261" i="2"/>
  <c r="BC261" i="2"/>
  <c r="Q261" i="2"/>
  <c r="O261" i="2"/>
  <c r="M261" i="2"/>
  <c r="BF260" i="2"/>
  <c r="BE260" i="2"/>
  <c r="BD260" i="2"/>
  <c r="BC260" i="2"/>
  <c r="Q260" i="2"/>
  <c r="O260" i="2"/>
  <c r="M260" i="2"/>
  <c r="BF259" i="2"/>
  <c r="BE259" i="2"/>
  <c r="BD259" i="2"/>
  <c r="BC259" i="2"/>
  <c r="Q259" i="2"/>
  <c r="O259" i="2"/>
  <c r="M259" i="2"/>
  <c r="BF258" i="2"/>
  <c r="BE258" i="2"/>
  <c r="BD258" i="2"/>
  <c r="BC258" i="2"/>
  <c r="Q258" i="2"/>
  <c r="O258" i="2"/>
  <c r="M258" i="2"/>
  <c r="BF257" i="2"/>
  <c r="BE257" i="2"/>
  <c r="BD257" i="2"/>
  <c r="BC257" i="2"/>
  <c r="Q257" i="2"/>
  <c r="O257" i="2"/>
  <c r="M257" i="2"/>
  <c r="BF256" i="2"/>
  <c r="BE256" i="2"/>
  <c r="BD256" i="2"/>
  <c r="BC256" i="2"/>
  <c r="Q256" i="2"/>
  <c r="O256" i="2"/>
  <c r="M256" i="2"/>
  <c r="BF255" i="2"/>
  <c r="BE255" i="2"/>
  <c r="BD255" i="2"/>
  <c r="BC255" i="2"/>
  <c r="Q255" i="2"/>
  <c r="O255" i="2"/>
  <c r="M255" i="2"/>
  <c r="BF254" i="2"/>
  <c r="BE254" i="2"/>
  <c r="BD254" i="2"/>
  <c r="BC254" i="2"/>
  <c r="Q254" i="2"/>
  <c r="O254" i="2"/>
  <c r="M254" i="2"/>
  <c r="BF253" i="2"/>
  <c r="BE253" i="2"/>
  <c r="BD253" i="2"/>
  <c r="BC253" i="2"/>
  <c r="Q253" i="2"/>
  <c r="O253" i="2"/>
  <c r="M253" i="2"/>
  <c r="BF252" i="2"/>
  <c r="BE252" i="2"/>
  <c r="BD252" i="2"/>
  <c r="BC252" i="2"/>
  <c r="Q252" i="2"/>
  <c r="O252" i="2"/>
  <c r="M252" i="2"/>
  <c r="BF251" i="2"/>
  <c r="BE251" i="2"/>
  <c r="BD251" i="2"/>
  <c r="BC251" i="2"/>
  <c r="Q251" i="2"/>
  <c r="O251" i="2"/>
  <c r="M251" i="2"/>
  <c r="BF250" i="2"/>
  <c r="BE250" i="2"/>
  <c r="BD250" i="2"/>
  <c r="BC250" i="2"/>
  <c r="Q250" i="2"/>
  <c r="O250" i="2"/>
  <c r="M250" i="2"/>
  <c r="BF248" i="2"/>
  <c r="BE248" i="2"/>
  <c r="BD248" i="2"/>
  <c r="BC248" i="2"/>
  <c r="Q248" i="2"/>
  <c r="O248" i="2"/>
  <c r="M248" i="2"/>
  <c r="BF247" i="2"/>
  <c r="BE247" i="2"/>
  <c r="BD247" i="2"/>
  <c r="BC247" i="2"/>
  <c r="Q247" i="2"/>
  <c r="O247" i="2"/>
  <c r="M247" i="2"/>
  <c r="BF246" i="2"/>
  <c r="BE246" i="2"/>
  <c r="BD246" i="2"/>
  <c r="BC246" i="2"/>
  <c r="Q246" i="2"/>
  <c r="O246" i="2"/>
  <c r="M246" i="2"/>
  <c r="BF245" i="2"/>
  <c r="BE245" i="2"/>
  <c r="BD245" i="2"/>
  <c r="BC245" i="2"/>
  <c r="Q245" i="2"/>
  <c r="O245" i="2"/>
  <c r="M245" i="2"/>
  <c r="BF244" i="2"/>
  <c r="BE244" i="2"/>
  <c r="BD244" i="2"/>
  <c r="BC244" i="2"/>
  <c r="Q244" i="2"/>
  <c r="O244" i="2"/>
  <c r="M244" i="2"/>
  <c r="BF243" i="2"/>
  <c r="BE243" i="2"/>
  <c r="BD243" i="2"/>
  <c r="BC243" i="2"/>
  <c r="Q243" i="2"/>
  <c r="O243" i="2"/>
  <c r="M243" i="2"/>
  <c r="BF242" i="2"/>
  <c r="BE242" i="2"/>
  <c r="BD242" i="2"/>
  <c r="BC242" i="2"/>
  <c r="Q242" i="2"/>
  <c r="O242" i="2"/>
  <c r="M242" i="2"/>
  <c r="BF241" i="2"/>
  <c r="BE241" i="2"/>
  <c r="BD241" i="2"/>
  <c r="BC241" i="2"/>
  <c r="Q241" i="2"/>
  <c r="O241" i="2"/>
  <c r="M241" i="2"/>
  <c r="BF240" i="2"/>
  <c r="BE240" i="2"/>
  <c r="BD240" i="2"/>
  <c r="BC240" i="2"/>
  <c r="Q240" i="2"/>
  <c r="O240" i="2"/>
  <c r="M240" i="2"/>
  <c r="BF239" i="2"/>
  <c r="BE239" i="2"/>
  <c r="BD239" i="2"/>
  <c r="BC239" i="2"/>
  <c r="Q239" i="2"/>
  <c r="O239" i="2"/>
  <c r="M239" i="2"/>
  <c r="BF238" i="2"/>
  <c r="BE238" i="2"/>
  <c r="BD238" i="2"/>
  <c r="BC238" i="2"/>
  <c r="Q238" i="2"/>
  <c r="O238" i="2"/>
  <c r="M238" i="2"/>
  <c r="BF237" i="2"/>
  <c r="BE237" i="2"/>
  <c r="BD237" i="2"/>
  <c r="BC237" i="2"/>
  <c r="Q237" i="2"/>
  <c r="O237" i="2"/>
  <c r="M237" i="2"/>
  <c r="BF236" i="2"/>
  <c r="BE236" i="2"/>
  <c r="BD236" i="2"/>
  <c r="BC236" i="2"/>
  <c r="Q236" i="2"/>
  <c r="O236" i="2"/>
  <c r="M236" i="2"/>
  <c r="BF235" i="2"/>
  <c r="BE235" i="2"/>
  <c r="BD235" i="2"/>
  <c r="BC235" i="2"/>
  <c r="Q235" i="2"/>
  <c r="O235" i="2"/>
  <c r="M235" i="2"/>
  <c r="BF234" i="2"/>
  <c r="BE234" i="2"/>
  <c r="BD234" i="2"/>
  <c r="BC234" i="2"/>
  <c r="Q234" i="2"/>
  <c r="O234" i="2"/>
  <c r="M234" i="2"/>
  <c r="BF233" i="2"/>
  <c r="BE233" i="2"/>
  <c r="BD233" i="2"/>
  <c r="BC233" i="2"/>
  <c r="Q233" i="2"/>
  <c r="O233" i="2"/>
  <c r="M233" i="2"/>
  <c r="BF232" i="2"/>
  <c r="BE232" i="2"/>
  <c r="BD232" i="2"/>
  <c r="BC232" i="2"/>
  <c r="Q232" i="2"/>
  <c r="O232" i="2"/>
  <c r="M232" i="2"/>
  <c r="BF231" i="2"/>
  <c r="BE231" i="2"/>
  <c r="BD231" i="2"/>
  <c r="BC231" i="2"/>
  <c r="Q231" i="2"/>
  <c r="O231" i="2"/>
  <c r="M231" i="2"/>
  <c r="BF230" i="2"/>
  <c r="BE230" i="2"/>
  <c r="BD230" i="2"/>
  <c r="BC230" i="2"/>
  <c r="Q230" i="2"/>
  <c r="O230" i="2"/>
  <c r="M230" i="2"/>
  <c r="BF229" i="2"/>
  <c r="BE229" i="2"/>
  <c r="BD229" i="2"/>
  <c r="BC229" i="2"/>
  <c r="Q229" i="2"/>
  <c r="O229" i="2"/>
  <c r="M229" i="2"/>
  <c r="BF228" i="2"/>
  <c r="BE228" i="2"/>
  <c r="BD228" i="2"/>
  <c r="BC228" i="2"/>
  <c r="Q228" i="2"/>
  <c r="O228" i="2"/>
  <c r="M228" i="2"/>
  <c r="BF227" i="2"/>
  <c r="BE227" i="2"/>
  <c r="BD227" i="2"/>
  <c r="BC227" i="2"/>
  <c r="Q227" i="2"/>
  <c r="O227" i="2"/>
  <c r="M227" i="2"/>
  <c r="BF226" i="2"/>
  <c r="BE226" i="2"/>
  <c r="BD226" i="2"/>
  <c r="BC226" i="2"/>
  <c r="Q226" i="2"/>
  <c r="O226" i="2"/>
  <c r="M226" i="2"/>
  <c r="BF225" i="2"/>
  <c r="BE225" i="2"/>
  <c r="BD225" i="2"/>
  <c r="BC225" i="2"/>
  <c r="Q225" i="2"/>
  <c r="O225" i="2"/>
  <c r="M225" i="2"/>
  <c r="BF224" i="2"/>
  <c r="BE224" i="2"/>
  <c r="BD224" i="2"/>
  <c r="BC224" i="2"/>
  <c r="Q224" i="2"/>
  <c r="O224" i="2"/>
  <c r="M224" i="2"/>
  <c r="BF223" i="2"/>
  <c r="BE223" i="2"/>
  <c r="BD223" i="2"/>
  <c r="BC223" i="2"/>
  <c r="Q223" i="2"/>
  <c r="O223" i="2"/>
  <c r="M223" i="2"/>
  <c r="BF222" i="2"/>
  <c r="BE222" i="2"/>
  <c r="BD222" i="2"/>
  <c r="BC222" i="2"/>
  <c r="Q222" i="2"/>
  <c r="O222" i="2"/>
  <c r="M222" i="2"/>
  <c r="BF221" i="2"/>
  <c r="BE221" i="2"/>
  <c r="BD221" i="2"/>
  <c r="BC221" i="2"/>
  <c r="Q221" i="2"/>
  <c r="O221" i="2"/>
  <c r="M221" i="2"/>
  <c r="BF220" i="2"/>
  <c r="BE220" i="2"/>
  <c r="BD220" i="2"/>
  <c r="BC220" i="2"/>
  <c r="Q220" i="2"/>
  <c r="O220" i="2"/>
  <c r="M220" i="2"/>
  <c r="BF219" i="2"/>
  <c r="BE219" i="2"/>
  <c r="BD219" i="2"/>
  <c r="BC219" i="2"/>
  <c r="Q219" i="2"/>
  <c r="O219" i="2"/>
  <c r="M219" i="2"/>
  <c r="BF218" i="2"/>
  <c r="BE218" i="2"/>
  <c r="BD218" i="2"/>
  <c r="BC218" i="2"/>
  <c r="Q218" i="2"/>
  <c r="O218" i="2"/>
  <c r="M218" i="2"/>
  <c r="BF217" i="2"/>
  <c r="BE217" i="2"/>
  <c r="BD217" i="2"/>
  <c r="BC217" i="2"/>
  <c r="Q217" i="2"/>
  <c r="O217" i="2"/>
  <c r="M217" i="2"/>
  <c r="BF216" i="2"/>
  <c r="BE216" i="2"/>
  <c r="BD216" i="2"/>
  <c r="BC216" i="2"/>
  <c r="Q216" i="2"/>
  <c r="O216" i="2"/>
  <c r="M216" i="2"/>
  <c r="BF215" i="2"/>
  <c r="BE215" i="2"/>
  <c r="BD215" i="2"/>
  <c r="BC215" i="2"/>
  <c r="Q215" i="2"/>
  <c r="O215" i="2"/>
  <c r="M215" i="2"/>
  <c r="BF214" i="2"/>
  <c r="BE214" i="2"/>
  <c r="BD214" i="2"/>
  <c r="BC214" i="2"/>
  <c r="Q214" i="2"/>
  <c r="O214" i="2"/>
  <c r="M214" i="2"/>
  <c r="BF213" i="2"/>
  <c r="BE213" i="2"/>
  <c r="BD213" i="2"/>
  <c r="BC213" i="2"/>
  <c r="Q213" i="2"/>
  <c r="O213" i="2"/>
  <c r="M213" i="2"/>
  <c r="BF212" i="2"/>
  <c r="BE212" i="2"/>
  <c r="BD212" i="2"/>
  <c r="BC212" i="2"/>
  <c r="Q212" i="2"/>
  <c r="O212" i="2"/>
  <c r="M212" i="2"/>
  <c r="BF211" i="2"/>
  <c r="BE211" i="2"/>
  <c r="BD211" i="2"/>
  <c r="BC211" i="2"/>
  <c r="Q211" i="2"/>
  <c r="O211" i="2"/>
  <c r="M211" i="2"/>
  <c r="BF210" i="2"/>
  <c r="BE210" i="2"/>
  <c r="BD210" i="2"/>
  <c r="BC210" i="2"/>
  <c r="Q210" i="2"/>
  <c r="O210" i="2"/>
  <c r="M210" i="2"/>
  <c r="BF209" i="2"/>
  <c r="BE209" i="2"/>
  <c r="BD209" i="2"/>
  <c r="BC209" i="2"/>
  <c r="Q209" i="2"/>
  <c r="O209" i="2"/>
  <c r="M209" i="2"/>
  <c r="BF208" i="2"/>
  <c r="BE208" i="2"/>
  <c r="BD208" i="2"/>
  <c r="BC208" i="2"/>
  <c r="Q208" i="2"/>
  <c r="O208" i="2"/>
  <c r="M208" i="2"/>
  <c r="BF207" i="2"/>
  <c r="BE207" i="2"/>
  <c r="BD207" i="2"/>
  <c r="BC207" i="2"/>
  <c r="Q207" i="2"/>
  <c r="O207" i="2"/>
  <c r="M207" i="2"/>
  <c r="BF206" i="2"/>
  <c r="BE206" i="2"/>
  <c r="BD206" i="2"/>
  <c r="BC206" i="2"/>
  <c r="Q206" i="2"/>
  <c r="O206" i="2"/>
  <c r="M206" i="2"/>
  <c r="BF205" i="2"/>
  <c r="BE205" i="2"/>
  <c r="BD205" i="2"/>
  <c r="BC205" i="2"/>
  <c r="Q205" i="2"/>
  <c r="O205" i="2"/>
  <c r="M205" i="2"/>
  <c r="BF204" i="2"/>
  <c r="BE204" i="2"/>
  <c r="BD204" i="2"/>
  <c r="BC204" i="2"/>
  <c r="Q204" i="2"/>
  <c r="O204" i="2"/>
  <c r="M204" i="2"/>
  <c r="BF203" i="2"/>
  <c r="BE203" i="2"/>
  <c r="BD203" i="2"/>
  <c r="BC203" i="2"/>
  <c r="Q203" i="2"/>
  <c r="O203" i="2"/>
  <c r="M203" i="2"/>
  <c r="BF202" i="2"/>
  <c r="BE202" i="2"/>
  <c r="BD202" i="2"/>
  <c r="BC202" i="2"/>
  <c r="Q202" i="2"/>
  <c r="O202" i="2"/>
  <c r="M202" i="2"/>
  <c r="BF201" i="2"/>
  <c r="BE201" i="2"/>
  <c r="BD201" i="2"/>
  <c r="BC201" i="2"/>
  <c r="Q201" i="2"/>
  <c r="O201" i="2"/>
  <c r="M201" i="2"/>
  <c r="BF200" i="2"/>
  <c r="BE200" i="2"/>
  <c r="BD200" i="2"/>
  <c r="BC200" i="2"/>
  <c r="Q200" i="2"/>
  <c r="O200" i="2"/>
  <c r="M200" i="2"/>
  <c r="BF199" i="2"/>
  <c r="BE199" i="2"/>
  <c r="BD199" i="2"/>
  <c r="BC199" i="2"/>
  <c r="Q199" i="2"/>
  <c r="O199" i="2"/>
  <c r="M199" i="2"/>
  <c r="BF198" i="2"/>
  <c r="BE198" i="2"/>
  <c r="BD198" i="2"/>
  <c r="BC198" i="2"/>
  <c r="Q198" i="2"/>
  <c r="O198" i="2"/>
  <c r="M198" i="2"/>
  <c r="BF197" i="2"/>
  <c r="BE197" i="2"/>
  <c r="BD197" i="2"/>
  <c r="BC197" i="2"/>
  <c r="Q197" i="2"/>
  <c r="O197" i="2"/>
  <c r="M197" i="2"/>
  <c r="BF196" i="2"/>
  <c r="BE196" i="2"/>
  <c r="BD196" i="2"/>
  <c r="BC196" i="2"/>
  <c r="Q196" i="2"/>
  <c r="O196" i="2"/>
  <c r="M196" i="2"/>
  <c r="BF195" i="2"/>
  <c r="BE195" i="2"/>
  <c r="BD195" i="2"/>
  <c r="BC195" i="2"/>
  <c r="Q195" i="2"/>
  <c r="O195" i="2"/>
  <c r="M195" i="2"/>
  <c r="BF194" i="2"/>
  <c r="BE194" i="2"/>
  <c r="BD194" i="2"/>
  <c r="BC194" i="2"/>
  <c r="Q194" i="2"/>
  <c r="O194" i="2"/>
  <c r="M194" i="2"/>
  <c r="BF193" i="2"/>
  <c r="BE193" i="2"/>
  <c r="BD193" i="2"/>
  <c r="BC193" i="2"/>
  <c r="Q193" i="2"/>
  <c r="O193" i="2"/>
  <c r="M193" i="2"/>
  <c r="BF192" i="2"/>
  <c r="BE192" i="2"/>
  <c r="BD192" i="2"/>
  <c r="BC192" i="2"/>
  <c r="Q192" i="2"/>
  <c r="O192" i="2"/>
  <c r="M192" i="2"/>
  <c r="BF191" i="2"/>
  <c r="BE191" i="2"/>
  <c r="BD191" i="2"/>
  <c r="BC191" i="2"/>
  <c r="Q191" i="2"/>
  <c r="O191" i="2"/>
  <c r="M191" i="2"/>
  <c r="BF190" i="2"/>
  <c r="BE190" i="2"/>
  <c r="BD190" i="2"/>
  <c r="BC190" i="2"/>
  <c r="Q190" i="2"/>
  <c r="O190" i="2"/>
  <c r="M190" i="2"/>
  <c r="BF189" i="2"/>
  <c r="BE189" i="2"/>
  <c r="BD189" i="2"/>
  <c r="BC189" i="2"/>
  <c r="Q189" i="2"/>
  <c r="O189" i="2"/>
  <c r="M189" i="2"/>
  <c r="BF188" i="2"/>
  <c r="BE188" i="2"/>
  <c r="BD188" i="2"/>
  <c r="BC188" i="2"/>
  <c r="Q188" i="2"/>
  <c r="O188" i="2"/>
  <c r="M188" i="2"/>
  <c r="BF187" i="2"/>
  <c r="BE187" i="2"/>
  <c r="BD187" i="2"/>
  <c r="BC187" i="2"/>
  <c r="Q187" i="2"/>
  <c r="O187" i="2"/>
  <c r="M187" i="2"/>
  <c r="BF186" i="2"/>
  <c r="BE186" i="2"/>
  <c r="BD186" i="2"/>
  <c r="BC186" i="2"/>
  <c r="Q186" i="2"/>
  <c r="O186" i="2"/>
  <c r="M186" i="2"/>
  <c r="BF185" i="2"/>
  <c r="BE185" i="2"/>
  <c r="BD185" i="2"/>
  <c r="BC185" i="2"/>
  <c r="Q185" i="2"/>
  <c r="O185" i="2"/>
  <c r="M185" i="2"/>
  <c r="BF184" i="2"/>
  <c r="BE184" i="2"/>
  <c r="BD184" i="2"/>
  <c r="BC184" i="2"/>
  <c r="Q184" i="2"/>
  <c r="O184" i="2"/>
  <c r="M184" i="2"/>
  <c r="BF183" i="2"/>
  <c r="BE183" i="2"/>
  <c r="BD183" i="2"/>
  <c r="BC183" i="2"/>
  <c r="Q183" i="2"/>
  <c r="O183" i="2"/>
  <c r="M183" i="2"/>
  <c r="BF182" i="2"/>
  <c r="BE182" i="2"/>
  <c r="BD182" i="2"/>
  <c r="BC182" i="2"/>
  <c r="Q182" i="2"/>
  <c r="O182" i="2"/>
  <c r="M182" i="2"/>
  <c r="BF181" i="2"/>
  <c r="BE181" i="2"/>
  <c r="BD181" i="2"/>
  <c r="BC181" i="2"/>
  <c r="Q181" i="2"/>
  <c r="O181" i="2"/>
  <c r="M181" i="2"/>
  <c r="BF180" i="2"/>
  <c r="BE180" i="2"/>
  <c r="BD180" i="2"/>
  <c r="BC180" i="2"/>
  <c r="Q180" i="2"/>
  <c r="O180" i="2"/>
  <c r="M180" i="2"/>
  <c r="BF179" i="2"/>
  <c r="BE179" i="2"/>
  <c r="BD179" i="2"/>
  <c r="BC179" i="2"/>
  <c r="Q179" i="2"/>
  <c r="O179" i="2"/>
  <c r="M179" i="2"/>
  <c r="BF178" i="2"/>
  <c r="BE178" i="2"/>
  <c r="BD178" i="2"/>
  <c r="BC178" i="2"/>
  <c r="Q178" i="2"/>
  <c r="O178" i="2"/>
  <c r="M178" i="2"/>
  <c r="BF177" i="2"/>
  <c r="BE177" i="2"/>
  <c r="BD177" i="2"/>
  <c r="BC177" i="2"/>
  <c r="Q177" i="2"/>
  <c r="O177" i="2"/>
  <c r="M177" i="2"/>
  <c r="BF176" i="2"/>
  <c r="BE176" i="2"/>
  <c r="BD176" i="2"/>
  <c r="BC176" i="2"/>
  <c r="Q176" i="2"/>
  <c r="O176" i="2"/>
  <c r="M176" i="2"/>
  <c r="BF175" i="2"/>
  <c r="BE175" i="2"/>
  <c r="BD175" i="2"/>
  <c r="BC175" i="2"/>
  <c r="Q175" i="2"/>
  <c r="O175" i="2"/>
  <c r="M175" i="2"/>
  <c r="BF174" i="2"/>
  <c r="BE174" i="2"/>
  <c r="BD174" i="2"/>
  <c r="BC174" i="2"/>
  <c r="Q174" i="2"/>
  <c r="O174" i="2"/>
  <c r="M174" i="2"/>
  <c r="BF173" i="2"/>
  <c r="BE173" i="2"/>
  <c r="BD173" i="2"/>
  <c r="BC173" i="2"/>
  <c r="Q173" i="2"/>
  <c r="O173" i="2"/>
  <c r="M173" i="2"/>
  <c r="BF172" i="2"/>
  <c r="BE172" i="2"/>
  <c r="BD172" i="2"/>
  <c r="BC172" i="2"/>
  <c r="Q172" i="2"/>
  <c r="O172" i="2"/>
  <c r="M172" i="2"/>
  <c r="BF171" i="2"/>
  <c r="BE171" i="2"/>
  <c r="BD171" i="2"/>
  <c r="BC171" i="2"/>
  <c r="Q171" i="2"/>
  <c r="O171" i="2"/>
  <c r="M171" i="2"/>
  <c r="BF170" i="2"/>
  <c r="BE170" i="2"/>
  <c r="BD170" i="2"/>
  <c r="BC170" i="2"/>
  <c r="Q170" i="2"/>
  <c r="O170" i="2"/>
  <c r="M170" i="2"/>
  <c r="BF169" i="2"/>
  <c r="BE169" i="2"/>
  <c r="BD169" i="2"/>
  <c r="BC169" i="2"/>
  <c r="Q169" i="2"/>
  <c r="O169" i="2"/>
  <c r="M169" i="2"/>
  <c r="BF168" i="2"/>
  <c r="BE168" i="2"/>
  <c r="BD168" i="2"/>
  <c r="BC168" i="2"/>
  <c r="Q168" i="2"/>
  <c r="O168" i="2"/>
  <c r="M168" i="2"/>
  <c r="BF167" i="2"/>
  <c r="BE167" i="2"/>
  <c r="BD167" i="2"/>
  <c r="BC167" i="2"/>
  <c r="Q167" i="2"/>
  <c r="O167" i="2"/>
  <c r="M167" i="2"/>
  <c r="BF166" i="2"/>
  <c r="BE166" i="2"/>
  <c r="BD166" i="2"/>
  <c r="BC166" i="2"/>
  <c r="Q166" i="2"/>
  <c r="O166" i="2"/>
  <c r="M166" i="2"/>
  <c r="BF165" i="2"/>
  <c r="BE165" i="2"/>
  <c r="BD165" i="2"/>
  <c r="BC165" i="2"/>
  <c r="Q165" i="2"/>
  <c r="O165" i="2"/>
  <c r="M165" i="2"/>
  <c r="BF164" i="2"/>
  <c r="BE164" i="2"/>
  <c r="BD164" i="2"/>
  <c r="BC164" i="2"/>
  <c r="Q164" i="2"/>
  <c r="O164" i="2"/>
  <c r="M164" i="2"/>
  <c r="BF163" i="2"/>
  <c r="BE163" i="2"/>
  <c r="BD163" i="2"/>
  <c r="BC163" i="2"/>
  <c r="Q163" i="2"/>
  <c r="O163" i="2"/>
  <c r="M163" i="2"/>
  <c r="BF162" i="2"/>
  <c r="BE162" i="2"/>
  <c r="BD162" i="2"/>
  <c r="BC162" i="2"/>
  <c r="Q162" i="2"/>
  <c r="O162" i="2"/>
  <c r="M162" i="2"/>
  <c r="BF161" i="2"/>
  <c r="BE161" i="2"/>
  <c r="BD161" i="2"/>
  <c r="BC161" i="2"/>
  <c r="Q161" i="2"/>
  <c r="O161" i="2"/>
  <c r="M161" i="2"/>
  <c r="BF160" i="2"/>
  <c r="BE160" i="2"/>
  <c r="BD160" i="2"/>
  <c r="BC160" i="2"/>
  <c r="Q160" i="2"/>
  <c r="O160" i="2"/>
  <c r="M160" i="2"/>
  <c r="BF159" i="2"/>
  <c r="BE159" i="2"/>
  <c r="BD159" i="2"/>
  <c r="BC159" i="2"/>
  <c r="Q159" i="2"/>
  <c r="O159" i="2"/>
  <c r="M159" i="2"/>
  <c r="BF158" i="2"/>
  <c r="BE158" i="2"/>
  <c r="BD158" i="2"/>
  <c r="BC158" i="2"/>
  <c r="Q158" i="2"/>
  <c r="O158" i="2"/>
  <c r="M158" i="2"/>
  <c r="BF157" i="2"/>
  <c r="BE157" i="2"/>
  <c r="BD157" i="2"/>
  <c r="BC157" i="2"/>
  <c r="Q157" i="2"/>
  <c r="O157" i="2"/>
  <c r="M157" i="2"/>
  <c r="BF156" i="2"/>
  <c r="BE156" i="2"/>
  <c r="BD156" i="2"/>
  <c r="BC156" i="2"/>
  <c r="Q156" i="2"/>
  <c r="O156" i="2"/>
  <c r="M156" i="2"/>
  <c r="BF155" i="2"/>
  <c r="BE155" i="2"/>
  <c r="BD155" i="2"/>
  <c r="BC155" i="2"/>
  <c r="Q155" i="2"/>
  <c r="O155" i="2"/>
  <c r="M155" i="2"/>
  <c r="BF154" i="2"/>
  <c r="BE154" i="2"/>
  <c r="BD154" i="2"/>
  <c r="BC154" i="2"/>
  <c r="Q154" i="2"/>
  <c r="O154" i="2"/>
  <c r="M154" i="2"/>
  <c r="BF153" i="2"/>
  <c r="BE153" i="2"/>
  <c r="BD153" i="2"/>
  <c r="BC153" i="2"/>
  <c r="Q153" i="2"/>
  <c r="O153" i="2"/>
  <c r="M153" i="2"/>
  <c r="BF152" i="2"/>
  <c r="BE152" i="2"/>
  <c r="BD152" i="2"/>
  <c r="BC152" i="2"/>
  <c r="Q152" i="2"/>
  <c r="O152" i="2"/>
  <c r="M152" i="2"/>
  <c r="BF151" i="2"/>
  <c r="BE151" i="2"/>
  <c r="BD151" i="2"/>
  <c r="BC151" i="2"/>
  <c r="Q151" i="2"/>
  <c r="O151" i="2"/>
  <c r="M151" i="2"/>
  <c r="BF150" i="2"/>
  <c r="BE150" i="2"/>
  <c r="BD150" i="2"/>
  <c r="BC150" i="2"/>
  <c r="Q150" i="2"/>
  <c r="O150" i="2"/>
  <c r="M150" i="2"/>
  <c r="BF149" i="2"/>
  <c r="BE149" i="2"/>
  <c r="BD149" i="2"/>
  <c r="BC149" i="2"/>
  <c r="Q149" i="2"/>
  <c r="O149" i="2"/>
  <c r="M149" i="2"/>
  <c r="BF148" i="2"/>
  <c r="BE148" i="2"/>
  <c r="BD148" i="2"/>
  <c r="BC148" i="2"/>
  <c r="Q148" i="2"/>
  <c r="O148" i="2"/>
  <c r="M148" i="2"/>
  <c r="BF147" i="2"/>
  <c r="BE147" i="2"/>
  <c r="BD147" i="2"/>
  <c r="BC147" i="2"/>
  <c r="Q147" i="2"/>
  <c r="O147" i="2"/>
  <c r="M147" i="2"/>
  <c r="BF146" i="2"/>
  <c r="BE146" i="2"/>
  <c r="BD146" i="2"/>
  <c r="BC146" i="2"/>
  <c r="Q146" i="2"/>
  <c r="O146" i="2"/>
  <c r="M146" i="2"/>
  <c r="BF145" i="2"/>
  <c r="BE145" i="2"/>
  <c r="BD145" i="2"/>
  <c r="BC145" i="2"/>
  <c r="Q145" i="2"/>
  <c r="O145" i="2"/>
  <c r="M145" i="2"/>
  <c r="BF144" i="2"/>
  <c r="BE144" i="2"/>
  <c r="BD144" i="2"/>
  <c r="BC144" i="2"/>
  <c r="Q144" i="2"/>
  <c r="O144" i="2"/>
  <c r="M144" i="2"/>
  <c r="BF143" i="2"/>
  <c r="BE143" i="2"/>
  <c r="BD143" i="2"/>
  <c r="BC143" i="2"/>
  <c r="Q143" i="2"/>
  <c r="O143" i="2"/>
  <c r="M143" i="2"/>
  <c r="BF142" i="2"/>
  <c r="BE142" i="2"/>
  <c r="BD142" i="2"/>
  <c r="BC142" i="2"/>
  <c r="Q142" i="2"/>
  <c r="O142" i="2"/>
  <c r="M142" i="2"/>
  <c r="BF141" i="2"/>
  <c r="BE141" i="2"/>
  <c r="BD141" i="2"/>
  <c r="BC141" i="2"/>
  <c r="Q141" i="2"/>
  <c r="O141" i="2"/>
  <c r="M141" i="2"/>
  <c r="BF140" i="2"/>
  <c r="BE140" i="2"/>
  <c r="BD140" i="2"/>
  <c r="BC140" i="2"/>
  <c r="Q140" i="2"/>
  <c r="O140" i="2"/>
  <c r="M140" i="2"/>
  <c r="BF139" i="2"/>
  <c r="BE139" i="2"/>
  <c r="BD139" i="2"/>
  <c r="BC139" i="2"/>
  <c r="Q139" i="2"/>
  <c r="O139" i="2"/>
  <c r="M139" i="2"/>
  <c r="BF138" i="2"/>
  <c r="BE138" i="2"/>
  <c r="BD138" i="2"/>
  <c r="BC138" i="2"/>
  <c r="Q138" i="2"/>
  <c r="O138" i="2"/>
  <c r="M138" i="2"/>
  <c r="BF137" i="2"/>
  <c r="BE137" i="2"/>
  <c r="BD137" i="2"/>
  <c r="BC137" i="2"/>
  <c r="Q137" i="2"/>
  <c r="O137" i="2"/>
  <c r="M137" i="2"/>
  <c r="BF136" i="2"/>
  <c r="BE136" i="2"/>
  <c r="BD136" i="2"/>
  <c r="BC136" i="2"/>
  <c r="Q136" i="2"/>
  <c r="O136" i="2"/>
  <c r="M136" i="2"/>
  <c r="BF135" i="2"/>
  <c r="BE135" i="2"/>
  <c r="BD135" i="2"/>
  <c r="BC135" i="2"/>
  <c r="Q135" i="2"/>
  <c r="O135" i="2"/>
  <c r="M135" i="2"/>
  <c r="BF134" i="2"/>
  <c r="BE134" i="2"/>
  <c r="BD134" i="2"/>
  <c r="BC134" i="2"/>
  <c r="Q134" i="2"/>
  <c r="O134" i="2"/>
  <c r="M134" i="2"/>
  <c r="BF133" i="2"/>
  <c r="BE133" i="2"/>
  <c r="BD133" i="2"/>
  <c r="BC133" i="2"/>
  <c r="Q133" i="2"/>
  <c r="O133" i="2"/>
  <c r="M133" i="2"/>
  <c r="BF132" i="2"/>
  <c r="BE132" i="2"/>
  <c r="BD132" i="2"/>
  <c r="BC132" i="2"/>
  <c r="Q132" i="2"/>
  <c r="O132" i="2"/>
  <c r="M132" i="2"/>
  <c r="BF131" i="2"/>
  <c r="BE131" i="2"/>
  <c r="BD131" i="2"/>
  <c r="BC131" i="2"/>
  <c r="Q131" i="2"/>
  <c r="O131" i="2"/>
  <c r="M131" i="2"/>
  <c r="BF130" i="2"/>
  <c r="BE130" i="2"/>
  <c r="BD130" i="2"/>
  <c r="BC130" i="2"/>
  <c r="Q130" i="2"/>
  <c r="O130" i="2"/>
  <c r="M130" i="2"/>
  <c r="BF129" i="2"/>
  <c r="BE129" i="2"/>
  <c r="BD129" i="2"/>
  <c r="BC129" i="2"/>
  <c r="Q129" i="2"/>
  <c r="O129" i="2"/>
  <c r="M129" i="2"/>
  <c r="BF128" i="2"/>
  <c r="BE128" i="2"/>
  <c r="BD128" i="2"/>
  <c r="BC128" i="2"/>
  <c r="Q128" i="2"/>
  <c r="O128" i="2"/>
  <c r="M128" i="2"/>
  <c r="BF127" i="2"/>
  <c r="BE127" i="2"/>
  <c r="BD127" i="2"/>
  <c r="BC127" i="2"/>
  <c r="Q127" i="2"/>
  <c r="O127" i="2"/>
  <c r="M127" i="2"/>
  <c r="BF126" i="2"/>
  <c r="BE126" i="2"/>
  <c r="BD126" i="2"/>
  <c r="BC126" i="2"/>
  <c r="Q126" i="2"/>
  <c r="O126" i="2"/>
  <c r="M126" i="2"/>
  <c r="BF125" i="2"/>
  <c r="BE125" i="2"/>
  <c r="BD125" i="2"/>
  <c r="BC125" i="2"/>
  <c r="Q125" i="2"/>
  <c r="O125" i="2"/>
  <c r="M125" i="2"/>
  <c r="BF124" i="2"/>
  <c r="BE124" i="2"/>
  <c r="BD124" i="2"/>
  <c r="BC124" i="2"/>
  <c r="Q124" i="2"/>
  <c r="O124" i="2"/>
  <c r="M124" i="2"/>
  <c r="BF123" i="2"/>
  <c r="BE123" i="2"/>
  <c r="BD123" i="2"/>
  <c r="BC123" i="2"/>
  <c r="Q123" i="2"/>
  <c r="O123" i="2"/>
  <c r="M123" i="2"/>
  <c r="BF122" i="2"/>
  <c r="BE122" i="2"/>
  <c r="BD122" i="2"/>
  <c r="BC122" i="2"/>
  <c r="Q122" i="2"/>
  <c r="O122" i="2"/>
  <c r="M122" i="2"/>
  <c r="F118" i="2"/>
  <c r="E113" i="2"/>
  <c r="F94" i="2"/>
  <c r="F93" i="2"/>
  <c r="F91" i="2"/>
  <c r="E89" i="2"/>
  <c r="E7" i="2"/>
  <c r="BH280" i="2"/>
  <c r="BH293" i="2"/>
  <c r="BH250" i="2"/>
  <c r="BH306" i="2"/>
  <c r="BH233" i="2"/>
  <c r="BH208" i="2"/>
  <c r="BH214" i="2"/>
  <c r="BH155" i="2"/>
  <c r="BH134" i="3"/>
  <c r="BH149" i="3"/>
  <c r="BH144" i="3"/>
  <c r="BH323" i="2"/>
  <c r="BH188" i="2"/>
  <c r="BH131" i="2"/>
  <c r="BH292" i="2"/>
  <c r="BH224" i="2"/>
  <c r="BH122" i="2"/>
  <c r="BH192" i="2"/>
  <c r="BH125" i="3"/>
  <c r="BH127" i="3"/>
  <c r="BH128" i="3"/>
  <c r="BH270" i="2"/>
  <c r="BH193" i="2"/>
  <c r="BH217" i="2"/>
  <c r="BH322" i="2"/>
  <c r="BH294" i="2"/>
  <c r="BH186" i="2"/>
  <c r="BH138" i="2"/>
  <c r="BH157" i="3"/>
  <c r="BH156" i="3"/>
  <c r="BH236" i="2"/>
  <c r="BH133" i="2"/>
  <c r="BH189" i="2"/>
  <c r="BH125" i="2"/>
  <c r="BH320" i="2"/>
  <c r="BH263" i="2"/>
  <c r="BH248" i="2"/>
  <c r="BH201" i="2"/>
  <c r="BH157" i="2"/>
  <c r="BH149" i="2"/>
  <c r="BH143" i="2"/>
  <c r="BH130" i="2"/>
  <c r="BH243" i="2"/>
  <c r="BH225" i="2"/>
  <c r="BH183" i="2"/>
  <c r="BH317" i="2"/>
  <c r="BH315" i="2"/>
  <c r="BH253" i="2"/>
  <c r="BH172" i="2"/>
  <c r="BH311" i="2"/>
  <c r="BH274" i="2"/>
  <c r="BH239" i="2"/>
  <c r="BH175" i="2"/>
  <c r="BH126" i="2"/>
  <c r="BH279" i="2"/>
  <c r="BH230" i="2"/>
  <c r="BH165" i="2"/>
  <c r="BH141" i="2"/>
  <c r="BH265" i="2"/>
  <c r="BH256" i="2"/>
  <c r="BH213" i="2"/>
  <c r="BH187" i="2"/>
  <c r="BH182" i="2"/>
  <c r="BH174" i="2"/>
  <c r="BH159" i="2"/>
  <c r="BH190" i="2"/>
  <c r="BH226" i="2"/>
  <c r="BH181" i="2"/>
  <c r="BH257" i="2"/>
  <c r="BH220" i="2"/>
  <c r="BH196" i="2"/>
  <c r="BH324" i="2"/>
  <c r="BH299" i="2"/>
  <c r="BH151" i="3"/>
  <c r="BH146" i="3"/>
  <c r="BH153" i="3"/>
  <c r="BH133" i="3"/>
  <c r="BH312" i="2"/>
  <c r="BH145" i="2"/>
  <c r="BH313" i="2"/>
  <c r="BH176" i="2"/>
  <c r="BH169" i="2"/>
  <c r="BH132" i="2"/>
  <c r="BH281" i="2"/>
  <c r="BH227" i="2"/>
  <c r="BH247" i="2"/>
  <c r="BH242" i="2"/>
  <c r="BH288" i="2"/>
  <c r="BH203" i="2"/>
  <c r="BH301" i="2"/>
  <c r="BH152" i="3"/>
  <c r="BH137" i="3"/>
  <c r="BH138" i="3"/>
  <c r="BH143" i="4"/>
  <c r="BH228" i="2"/>
  <c r="BH151" i="2"/>
  <c r="BH221" i="2"/>
  <c r="BH307" i="2"/>
  <c r="BH209" i="2"/>
  <c r="BH164" i="2"/>
  <c r="BH316" i="2"/>
  <c r="BH128" i="2"/>
  <c r="BH264" i="2"/>
  <c r="BH234" i="2"/>
  <c r="BH139" i="2"/>
  <c r="BH246" i="2"/>
  <c r="BH153" i="2"/>
  <c r="BH136" i="3"/>
  <c r="BH155" i="3"/>
  <c r="BH198" i="2"/>
  <c r="BH321" i="2"/>
  <c r="BH258" i="2"/>
  <c r="BH202" i="2"/>
  <c r="BH173" i="2"/>
  <c r="BH162" i="2"/>
  <c r="BH152" i="2"/>
  <c r="BH144" i="2"/>
  <c r="BH237" i="2"/>
  <c r="BH314" i="2"/>
  <c r="BH235" i="2"/>
  <c r="BH124" i="2"/>
  <c r="BH177" i="2"/>
  <c r="BH310" i="2"/>
  <c r="BH272" i="2"/>
  <c r="BH259" i="2"/>
  <c r="BH134" i="2"/>
  <c r="BH135" i="2"/>
  <c r="BH140" i="2"/>
  <c r="BH206" i="2"/>
  <c r="BH304" i="2"/>
  <c r="BH130" i="3"/>
  <c r="BH319" i="2"/>
  <c r="BH136" i="2"/>
  <c r="BH286" i="2"/>
  <c r="BH289" i="2"/>
  <c r="BH262" i="2"/>
  <c r="BH148" i="2"/>
  <c r="BH126" i="3"/>
  <c r="BH132" i="3"/>
  <c r="BH143" i="3"/>
  <c r="BH142" i="3"/>
  <c r="BH135" i="4"/>
  <c r="BH137" i="4"/>
  <c r="BH148" i="4"/>
  <c r="BH145" i="4"/>
  <c r="BH318" i="2"/>
  <c r="BH278" i="2"/>
  <c r="BH178" i="2"/>
  <c r="BH277" i="2"/>
  <c r="BH271" i="2"/>
  <c r="BH238" i="2"/>
  <c r="BH205" i="2"/>
  <c r="BH185" i="2"/>
  <c r="BH171" i="2"/>
  <c r="BH156" i="2"/>
  <c r="BH150" i="2"/>
  <c r="BH142" i="2"/>
  <c r="BH137" i="2"/>
  <c r="BH282" i="2"/>
  <c r="BH266" i="2"/>
  <c r="BH241" i="2"/>
  <c r="BH223" i="2"/>
  <c r="BH166" i="2"/>
  <c r="BH308" i="2"/>
  <c r="BH267" i="2"/>
  <c r="BH240" i="2"/>
  <c r="BH232" i="2"/>
  <c r="BH222" i="2"/>
  <c r="BH199" i="2"/>
  <c r="BH291" i="2"/>
  <c r="BH195" i="2"/>
  <c r="BH244" i="2"/>
  <c r="BH197" i="2"/>
  <c r="BH167" i="2"/>
  <c r="BH273" i="2"/>
  <c r="BH261" i="2"/>
  <c r="BH260" i="2"/>
  <c r="BH252" i="2"/>
  <c r="BH218" i="2"/>
  <c r="BH210" i="2"/>
  <c r="BH163" i="2"/>
  <c r="BH158" i="2"/>
  <c r="BH191" i="2"/>
  <c r="BH297" i="2"/>
  <c r="BH212" i="2"/>
  <c r="BH184" i="2"/>
  <c r="BH298" i="2"/>
  <c r="BH287" i="2"/>
  <c r="BH145" i="3"/>
  <c r="BH141" i="3"/>
  <c r="BH149" i="4"/>
  <c r="BH139" i="4"/>
  <c r="BH121" i="4"/>
  <c r="BH127" i="4"/>
  <c r="BH131" i="4"/>
  <c r="BH133" i="4"/>
  <c r="BH147" i="4"/>
  <c r="BH150" i="4"/>
  <c r="BH123" i="4"/>
  <c r="BH125" i="4"/>
  <c r="BH141" i="4"/>
  <c r="BH129" i="4"/>
  <c r="BH251" i="2"/>
  <c r="BH161" i="2"/>
  <c r="BH231" i="2"/>
  <c r="BH207" i="2"/>
  <c r="BH170" i="2"/>
  <c r="BH179" i="2"/>
  <c r="BH154" i="2"/>
  <c r="BH215" i="2"/>
  <c r="BH302" i="2"/>
  <c r="BH295" i="2"/>
  <c r="BH129" i="3"/>
  <c r="BH154" i="3"/>
  <c r="BH135" i="3"/>
  <c r="BH131" i="3"/>
  <c r="BH269" i="2"/>
  <c r="BH290" i="2"/>
  <c r="BH296" i="2"/>
  <c r="BH219" i="2"/>
  <c r="BH123" i="2"/>
  <c r="BH168" i="2"/>
  <c r="BH276" i="2"/>
  <c r="BH303" i="2"/>
  <c r="BH254" i="2"/>
  <c r="BH180" i="2"/>
  <c r="BH268" i="2"/>
  <c r="BH285" i="2"/>
  <c r="BH150" i="3"/>
  <c r="BH283" i="2"/>
  <c r="BH305" i="2"/>
  <c r="BH255" i="2"/>
  <c r="BH147" i="2"/>
  <c r="BH300" i="2"/>
  <c r="BH229" i="2"/>
  <c r="BH127" i="2"/>
  <c r="BH245" i="2"/>
  <c r="BH160" i="2"/>
  <c r="BH146" i="2"/>
  <c r="BH129" i="2"/>
  <c r="BH194" i="2"/>
  <c r="BH309" i="2"/>
  <c r="BH216" i="2"/>
  <c r="BH275" i="2"/>
  <c r="BH204" i="2"/>
  <c r="BH284" i="2"/>
  <c r="BH200" i="2"/>
  <c r="BH211" i="2"/>
  <c r="M140" i="3" l="1"/>
  <c r="M139" i="3" s="1"/>
  <c r="Q148" i="3"/>
  <c r="Q147" i="3" s="1"/>
  <c r="M249" i="2"/>
  <c r="M121" i="2" s="1"/>
  <c r="M148" i="3"/>
  <c r="M147" i="3"/>
  <c r="O249" i="2"/>
  <c r="O121" i="2" s="1"/>
  <c r="O140" i="3"/>
  <c r="O139" i="3" s="1"/>
  <c r="BH148" i="3"/>
  <c r="Q249" i="2"/>
  <c r="Q121" i="2"/>
  <c r="Q140" i="3"/>
  <c r="Q139" i="3" s="1"/>
  <c r="BH140" i="3"/>
  <c r="BH139" i="3" s="1"/>
  <c r="BH120" i="4"/>
  <c r="BH249" i="2"/>
  <c r="BH121" i="2" s="1"/>
  <c r="M120" i="4"/>
  <c r="O148" i="3"/>
  <c r="O147" i="3" s="1"/>
  <c r="O120" i="4"/>
  <c r="Q120" i="4"/>
  <c r="BB145" i="4"/>
  <c r="BB121" i="4"/>
  <c r="BB127" i="4"/>
  <c r="BB143" i="4"/>
  <c r="BB137" i="4"/>
  <c r="BH147" i="3"/>
  <c r="BB129" i="4"/>
  <c r="BB123" i="4"/>
  <c r="BB135" i="4"/>
  <c r="BB150" i="4"/>
  <c r="BB125" i="4"/>
  <c r="BB131" i="4"/>
  <c r="BB148" i="4"/>
  <c r="BB141" i="4"/>
  <c r="BB133" i="4"/>
  <c r="BB149" i="4"/>
  <c r="BB139" i="4"/>
  <c r="BB147" i="4"/>
  <c r="BB144" i="3"/>
  <c r="BB146" i="3"/>
  <c r="BB152" i="3"/>
  <c r="BB155" i="3"/>
  <c r="BB133" i="3"/>
  <c r="BB135" i="3"/>
  <c r="BB138" i="3"/>
  <c r="BB149" i="3"/>
  <c r="BB156" i="3"/>
  <c r="BB153" i="3"/>
  <c r="BB125" i="3"/>
  <c r="BB132" i="3"/>
  <c r="BB145" i="3"/>
  <c r="BB128" i="3"/>
  <c r="BB150" i="3"/>
  <c r="BB157" i="3"/>
  <c r="BB126" i="3"/>
  <c r="BB142" i="3"/>
  <c r="BB151" i="3"/>
  <c r="BB136" i="3"/>
  <c r="BB141" i="3"/>
  <c r="BB143" i="3"/>
  <c r="BB129" i="3"/>
  <c r="BB137" i="3"/>
  <c r="BB130" i="3"/>
  <c r="BB134" i="3"/>
  <c r="BB154" i="3"/>
  <c r="BB127" i="3"/>
  <c r="BB131" i="3"/>
  <c r="BB277" i="2"/>
  <c r="BB125" i="2"/>
  <c r="BB136" i="2"/>
  <c r="BB149" i="2"/>
  <c r="BB170" i="2"/>
  <c r="BB176" i="2"/>
  <c r="BB190" i="2"/>
  <c r="BB192" i="2"/>
  <c r="BB194" i="2"/>
  <c r="BB197" i="2"/>
  <c r="BB213" i="2"/>
  <c r="BB254" i="2"/>
  <c r="BB255" i="2"/>
  <c r="BB260" i="2"/>
  <c r="BB265" i="2"/>
  <c r="BB270" i="2"/>
  <c r="BB279" i="2"/>
  <c r="BB291" i="2"/>
  <c r="BB293" i="2"/>
  <c r="BB122" i="2"/>
  <c r="BB126" i="2"/>
  <c r="BB129" i="2"/>
  <c r="BB150" i="2"/>
  <c r="BB200" i="2"/>
  <c r="BB204" i="2"/>
  <c r="BB212" i="2"/>
  <c r="BB229" i="2"/>
  <c r="BB231" i="2"/>
  <c r="BB235" i="2"/>
  <c r="BB240" i="2"/>
  <c r="BB274" i="2"/>
  <c r="BB286" i="2"/>
  <c r="BB298" i="2"/>
  <c r="BB324" i="2"/>
  <c r="BB145" i="2"/>
  <c r="BB156" i="2"/>
  <c r="BB182" i="2"/>
  <c r="BB184" i="2"/>
  <c r="BB195" i="2"/>
  <c r="BB217" i="2"/>
  <c r="BB241" i="2"/>
  <c r="BB243" i="2"/>
  <c r="BB261" i="2"/>
  <c r="BB269" i="2"/>
  <c r="BB132" i="2"/>
  <c r="BB137" i="2"/>
  <c r="BB142" i="2"/>
  <c r="BB144" i="2"/>
  <c r="BB175" i="2"/>
  <c r="BB196" i="2"/>
  <c r="BB296" i="2"/>
  <c r="BB127" i="2"/>
  <c r="BB135" i="2"/>
  <c r="BB138" i="2"/>
  <c r="BB141" i="2"/>
  <c r="BB152" i="2"/>
  <c r="BB160" i="2"/>
  <c r="BB166" i="2"/>
  <c r="BB180" i="2"/>
  <c r="BB183" i="2"/>
  <c r="BB185" i="2"/>
  <c r="BB199" i="2"/>
  <c r="BB214" i="2"/>
  <c r="BB215" i="2"/>
  <c r="BB222" i="2"/>
  <c r="BB230" i="2"/>
  <c r="BB244" i="2"/>
  <c r="BB257" i="2"/>
  <c r="BB262" i="2"/>
  <c r="BB284" i="2"/>
  <c r="BB288" i="2"/>
  <c r="BB289" i="2"/>
  <c r="BB308" i="2"/>
  <c r="BB309" i="2"/>
  <c r="BB155" i="2"/>
  <c r="BB163" i="2"/>
  <c r="BB181" i="2"/>
  <c r="BB198" i="2"/>
  <c r="BB201" i="2"/>
  <c r="BB205" i="2"/>
  <c r="BB228" i="2"/>
  <c r="BB232" i="2"/>
  <c r="BB252" i="2"/>
  <c r="BB280" i="2"/>
  <c r="BB282" i="2"/>
  <c r="BB295" i="2"/>
  <c r="BB130" i="2"/>
  <c r="BB178" i="2"/>
  <c r="BB209" i="2"/>
  <c r="BB221" i="2"/>
  <c r="BB233" i="2"/>
  <c r="BB246" i="2"/>
  <c r="BB264" i="2"/>
  <c r="BB281" i="2"/>
  <c r="BB285" i="2"/>
  <c r="BB301" i="2"/>
  <c r="BB131" i="2"/>
  <c r="BB143" i="2"/>
  <c r="BB164" i="2"/>
  <c r="BB168" i="2"/>
  <c r="BB191" i="2"/>
  <c r="BB207" i="2"/>
  <c r="BB227" i="2"/>
  <c r="BB234" i="2"/>
  <c r="BB236" i="2"/>
  <c r="BB237" i="2"/>
  <c r="BB238" i="2"/>
  <c r="BB242" i="2"/>
  <c r="BB251" i="2"/>
  <c r="BB290" i="2"/>
  <c r="BB303" i="2"/>
  <c r="BB306" i="2"/>
  <c r="BB313" i="2"/>
  <c r="BB315" i="2"/>
  <c r="E85" i="2"/>
  <c r="BB123" i="2"/>
  <c r="BB186" i="2"/>
  <c r="BB216" i="2"/>
  <c r="BB218" i="2"/>
  <c r="BB219" i="2"/>
  <c r="BB224" i="2"/>
  <c r="BB248" i="2"/>
  <c r="BB278" i="2"/>
  <c r="BB287" i="2"/>
  <c r="BB297" i="2"/>
  <c r="BB300" i="2"/>
  <c r="BB128" i="2"/>
  <c r="BB139" i="2"/>
  <c r="BB140" i="2"/>
  <c r="BB147" i="2"/>
  <c r="BB148" i="2"/>
  <c r="BB153" i="2"/>
  <c r="BB154" i="2"/>
  <c r="BB157" i="2"/>
  <c r="BB159" i="2"/>
  <c r="BB161" i="2"/>
  <c r="BB162" i="2"/>
  <c r="BB172" i="2"/>
  <c r="BB177" i="2"/>
  <c r="BB187" i="2"/>
  <c r="BB188" i="2"/>
  <c r="BB210" i="2"/>
  <c r="BB211" i="2"/>
  <c r="BB226" i="2"/>
  <c r="BB253" i="2"/>
  <c r="BB275" i="2"/>
  <c r="BB304" i="2"/>
  <c r="BB310" i="2"/>
  <c r="BB318" i="2"/>
  <c r="BB319" i="2"/>
  <c r="BB320" i="2"/>
  <c r="BB321" i="2"/>
  <c r="BB158" i="2"/>
  <c r="BB167" i="2"/>
  <c r="BB171" i="2"/>
  <c r="BB173" i="2"/>
  <c r="BB193" i="2"/>
  <c r="BB206" i="2"/>
  <c r="BB220" i="2"/>
  <c r="BB223" i="2"/>
  <c r="BB267" i="2"/>
  <c r="BB292" i="2"/>
  <c r="BB305" i="2"/>
  <c r="BB312" i="2"/>
  <c r="BB134" i="2"/>
  <c r="BB146" i="2"/>
  <c r="BB151" i="2"/>
  <c r="BB174" i="2"/>
  <c r="BB179" i="2"/>
  <c r="BB189" i="2"/>
  <c r="BB202" i="2"/>
  <c r="BB225" i="2"/>
  <c r="BB239" i="2"/>
  <c r="BB245" i="2"/>
  <c r="BB247" i="2"/>
  <c r="BB266" i="2"/>
  <c r="BB272" i="2"/>
  <c r="BB302" i="2"/>
  <c r="BB124" i="2"/>
  <c r="BB133" i="2"/>
  <c r="BB165" i="2"/>
  <c r="BB169" i="2"/>
  <c r="BB203" i="2"/>
  <c r="BB208" i="2"/>
  <c r="BB256" i="2"/>
  <c r="BB258" i="2"/>
  <c r="BB271" i="2"/>
  <c r="BB276" i="2"/>
  <c r="BB283" i="2"/>
  <c r="BB294" i="2"/>
  <c r="BB311" i="2"/>
  <c r="BB314" i="2"/>
  <c r="BB316" i="2"/>
  <c r="BB317" i="2"/>
  <c r="BB322" i="2"/>
  <c r="BB323" i="2"/>
  <c r="BB250" i="2"/>
  <c r="BB259" i="2"/>
  <c r="BB263" i="2"/>
  <c r="BB268" i="2"/>
  <c r="BB273" i="2"/>
  <c r="BB299" i="2"/>
  <c r="BB307" i="2"/>
  <c r="F39" i="2"/>
  <c r="F38" i="4"/>
  <c r="F38" i="2"/>
  <c r="F39" i="3"/>
  <c r="F37" i="4"/>
  <c r="F36" i="3"/>
  <c r="F39" i="4"/>
  <c r="F38" i="3"/>
  <c r="F37" i="3"/>
  <c r="F37" i="2"/>
  <c r="F36" i="4"/>
  <c r="F36" i="2"/>
  <c r="BH124" i="3" l="1"/>
  <c r="Q124" i="3"/>
  <c r="O124" i="3"/>
  <c r="M124" i="3"/>
  <c r="F35" i="2"/>
  <c r="F35" i="4"/>
  <c r="F35" i="3"/>
</calcChain>
</file>

<file path=xl/sharedStrings.xml><?xml version="1.0" encoding="utf-8"?>
<sst xmlns="http://schemas.openxmlformats.org/spreadsheetml/2006/main" count="3819" uniqueCount="1047">
  <si>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</si>
  <si>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</si>
  <si>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</si>
  <si>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</si>
  <si>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</si>
  <si>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</si>
  <si>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1</t>
  </si>
  <si>
    <t>Místo:</t>
  </si>
  <si>
    <t>Praha a středočeský kraj</t>
  </si>
  <si>
    <t>10</t>
  </si>
  <si>
    <t>100</t>
  </si>
  <si>
    <t>Zadavatel:</t>
  </si>
  <si>
    <t>Jiří Kejkula</t>
  </si>
  <si>
    <t>Zhotovitel:</t>
  </si>
  <si>
    <t xml:space="preserve"> </t>
  </si>
  <si>
    <t>Projektant:</t>
  </si>
  <si>
    <t>Zdeněk Hron</t>
  </si>
  <si>
    <t>Zpracovatel:</t>
  </si>
  <si>
    <t>Poznámka:</t>
  </si>
  <si>
    <t>Soupis prací je sestaven s využitím Cenové soustavy ÚOŽI 2023'. Položky, které pochází z této cenové soustavy, jsou ve sloupci 'Cenová soustava' označeny popisem 'ÚOŽI 2023. Veškeré další informace vymezující popis a podmínky použití těchto položek z Cenové soustavy, které nejsou uvedeny přímo v soupisu prací, jsou neomezeně dálkově k dispozici na https://www.sfdi.cz/pravidla-metodiky-a-ceniky/cenove-databaze/.</t>
  </si>
  <si>
    <t>Cena bez DPH</t>
  </si>
  <si>
    <t>Základ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</si>
  <si>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</si>
  <si>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</si>
  <si>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</si>
  <si>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</si>
  <si>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</si>
  <si>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</si>
  <si>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</si>
  <si>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</si>
  <si>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</si>
  <si>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</si>
  <si>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</si>
  <si>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</si>
  <si>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</si>
  <si>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</si>
  <si>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</si>
  <si>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</si>
  <si>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</si>
  <si>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</si>
  <si>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</si>
  <si>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</si>
  <si>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2</t>
  </si>
  <si>
    <t>{8bcd0fc0-1ed4-435b-82d8-0438eda6054d}</t>
  </si>
  <si>
    <t>{8ab676e1-9a94-49b3-9afa-a648d796e332}</t>
  </si>
  <si>
    <t>{29d558c1-ab5a-49ae-8fc9-7f0576c54ae4}</t>
  </si>
  <si>
    <t>KRYCÍ LIST SOUPISU PRACÍ</t>
  </si>
  <si>
    <t>Objekt:</t>
  </si>
  <si>
    <t>PS_01,02,03 - Údržba, opravy a odstraňování závad</t>
  </si>
  <si>
    <t>Soupis:</t>
  </si>
  <si>
    <t xml:space="preserve">PS-01 - ÚOŽI </t>
  </si>
  <si>
    <t>REKAPITULACE ČLENĚNÍ SOUPISU PRACÍ</t>
  </si>
  <si>
    <t>Kód dílu - Popis</t>
  </si>
  <si>
    <t>Náklady ze soupisu prací</t>
  </si>
  <si>
    <t>-1</t>
  </si>
  <si>
    <t>OST - Ostatní</t>
  </si>
  <si>
    <t>PČ</t>
  </si>
  <si>
    <t>MJ</t>
  </si>
  <si>
    <t>Množství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</si>
  <si>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</si>
  <si>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</si>
  <si>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</si>
  <si>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</si>
  <si>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</si>
  <si>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</si>
  <si>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</si>
  <si>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</si>
  <si>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K</t>
  </si>
  <si>
    <t>7590115005</t>
  </si>
  <si>
    <t>Montáž objektu rozměru do 2,5 x 3,6 m - usazení na základy, zatažení kabelů a zřízení kabelové rezervy, opravný nátěr. Neobsahuje výkop a zához jam</t>
  </si>
  <si>
    <t>kus</t>
  </si>
  <si>
    <t>4</t>
  </si>
  <si>
    <t>ROZPOCET</t>
  </si>
  <si>
    <t>825220767</t>
  </si>
  <si>
    <t>34</t>
  </si>
  <si>
    <t>7590117010</t>
  </si>
  <si>
    <t>Demontáž objektu rozměru do 6,0 x 3,0 m - včetně odpojení zařízení od kabelových rozvodů</t>
  </si>
  <si>
    <t>1217986586</t>
  </si>
  <si>
    <t>35</t>
  </si>
  <si>
    <t>7590127025</t>
  </si>
  <si>
    <t>Demontáž skříně ŠM, PSK, SKP, SPP, KS - včetně odpojení zařízení od kabelových rozvodů</t>
  </si>
  <si>
    <t>-1332217079</t>
  </si>
  <si>
    <t>36</t>
  </si>
  <si>
    <t>7590137062</t>
  </si>
  <si>
    <t>Demontáž rozdělovače kabelového zabezpečovacího KR 32 svorek pro 1+4 kabely</t>
  </si>
  <si>
    <t>160318352</t>
  </si>
  <si>
    <t>37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</si>
  <si>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</si>
  <si>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</si>
  <si>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-67632973</t>
  </si>
  <si>
    <t>40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</si>
  <si>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</si>
  <si>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</si>
  <si>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</si>
  <si>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1045362076</t>
  </si>
  <si>
    <t>41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</si>
  <si>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</si>
  <si>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</si>
  <si>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1746033431</t>
  </si>
  <si>
    <t>42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</si>
  <si>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</si>
  <si>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</si>
  <si>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1657356887</t>
  </si>
  <si>
    <t>43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</si>
  <si>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</si>
  <si>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</si>
  <si>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88932459</t>
  </si>
  <si>
    <t>44</t>
  </si>
  <si>
    <t>7590525401</t>
  </si>
  <si>
    <t>Montáž spojky rovné metalické do 5 XN</t>
  </si>
  <si>
    <t>-954709005</t>
  </si>
  <si>
    <t>45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</si>
  <si>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</si>
  <si>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</si>
  <si>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132788645</t>
  </si>
  <si>
    <t>46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</si>
  <si>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</si>
  <si>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</si>
  <si>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-1609023289</t>
  </si>
  <si>
    <t>47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</si>
  <si>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</si>
  <si>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</si>
  <si>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1459334293</t>
  </si>
  <si>
    <t>48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</si>
  <si>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</si>
  <si>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</si>
  <si>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1662397136</t>
  </si>
  <si>
    <t>49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</si>
  <si>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</si>
  <si>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</si>
  <si>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-1634022488</t>
  </si>
  <si>
    <t>50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</si>
  <si>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</si>
  <si>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</si>
  <si>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1381883533</t>
  </si>
  <si>
    <t>51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</si>
  <si>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</si>
  <si>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</si>
  <si>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1362376617</t>
  </si>
  <si>
    <t>52</t>
  </si>
  <si>
    <t>7590525600</t>
  </si>
  <si>
    <t>Přepojení kabelu za provozu ve 2 spojkách do 100 žil</t>
  </si>
  <si>
    <t>žíla</t>
  </si>
  <si>
    <t>-760978330</t>
  </si>
  <si>
    <t>54</t>
  </si>
  <si>
    <t>7590535100</t>
  </si>
  <si>
    <t>Propojování stávajících kabelů v jedné kynetě 2 kabelů</t>
  </si>
  <si>
    <t>1840503133</t>
  </si>
  <si>
    <t>55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</si>
  <si>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</si>
  <si>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</si>
  <si>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-1596635400</t>
  </si>
  <si>
    <t>56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</si>
  <si>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</si>
  <si>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</si>
  <si>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-1523024044</t>
  </si>
  <si>
    <t>57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</si>
  <si>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</si>
  <si>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</si>
  <si>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1209351191</t>
  </si>
  <si>
    <t>58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</si>
  <si>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</si>
  <si>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</si>
  <si>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443967309</t>
  </si>
  <si>
    <t>59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</si>
  <si>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</si>
  <si>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</si>
  <si>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-980566402</t>
  </si>
  <si>
    <t>60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</si>
  <si>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</si>
  <si>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</si>
  <si>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-713390015</t>
  </si>
  <si>
    <t>61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</si>
  <si>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</si>
  <si>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</si>
  <si>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147735629</t>
  </si>
  <si>
    <t>62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</si>
  <si>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</si>
  <si>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</si>
  <si>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1958005006</t>
  </si>
  <si>
    <t>63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</si>
  <si>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</si>
  <si>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</si>
  <si>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-391057324</t>
  </si>
  <si>
    <t>64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</si>
  <si>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</si>
  <si>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</si>
  <si>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1756609488</t>
  </si>
  <si>
    <t>65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</si>
  <si>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</si>
  <si>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</si>
  <si>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-1203197997</t>
  </si>
  <si>
    <t>66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</si>
  <si>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</si>
  <si>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</si>
  <si>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-1654655753</t>
  </si>
  <si>
    <t>67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</si>
  <si>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</si>
  <si>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</si>
  <si>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-1962883715</t>
  </si>
  <si>
    <t>68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</si>
  <si>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</si>
  <si>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</si>
  <si>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482435600</t>
  </si>
  <si>
    <t>69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</si>
  <si>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</si>
  <si>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</si>
  <si>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-1245632209</t>
  </si>
  <si>
    <t>70</t>
  </si>
  <si>
    <t>7590555394</t>
  </si>
  <si>
    <t>Montáž svorkovnice AŽD 12 dílná</t>
  </si>
  <si>
    <t>-1787381018</t>
  </si>
  <si>
    <t>71</t>
  </si>
  <si>
    <t>7590555455</t>
  </si>
  <si>
    <t>Značení trasy vedení</t>
  </si>
  <si>
    <t>-596993771</t>
  </si>
  <si>
    <t>73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</si>
  <si>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</si>
  <si>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</si>
  <si>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-584730073</t>
  </si>
  <si>
    <t>74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</si>
  <si>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</si>
  <si>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</si>
  <si>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-691179401</t>
  </si>
  <si>
    <t>75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</si>
  <si>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</si>
  <si>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</si>
  <si>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-126857647</t>
  </si>
  <si>
    <t>76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</si>
  <si>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</si>
  <si>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</si>
  <si>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-568299527</t>
  </si>
  <si>
    <t>77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</si>
  <si>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</si>
  <si>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</si>
  <si>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1441974662</t>
  </si>
  <si>
    <t>78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</si>
  <si>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</si>
  <si>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</si>
  <si>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1608977284</t>
  </si>
  <si>
    <t>79</t>
  </si>
  <si>
    <t>7590717032</t>
  </si>
  <si>
    <t>Demontáž světelného návěstidla jednostranného stožárového se 2 svítilnami - bez bourání (demontáže) základu</t>
  </si>
  <si>
    <t>1851985613</t>
  </si>
  <si>
    <t>80</t>
  </si>
  <si>
    <t>7590717034</t>
  </si>
  <si>
    <t>Demontáž světelného návěstidla jednostranného stožárového se 3 svítilnami - bez bourání (demontáže) základu</t>
  </si>
  <si>
    <t>89869698</t>
  </si>
  <si>
    <t>81</t>
  </si>
  <si>
    <t>7590717036</t>
  </si>
  <si>
    <t>Demontáž světelného návěstidla jednostranného stožárového se 4 svítilnami - bez bourání (demontáže) základu</t>
  </si>
  <si>
    <t>-534487416</t>
  </si>
  <si>
    <t>82</t>
  </si>
  <si>
    <t>7590717042</t>
  </si>
  <si>
    <t>Demontáž světelného návěstidla jednostranného stožárového s 5 svítilnami - bez bourání (demontáže) základu</t>
  </si>
  <si>
    <t>522734948</t>
  </si>
  <si>
    <t>83</t>
  </si>
  <si>
    <t>7590717050</t>
  </si>
  <si>
    <t>Demontáž světelného návěstidla jednostranného stožárového se 6 svítilnami a ukazatelem rychlosti - bez bourání (demontáže) základu</t>
  </si>
  <si>
    <t>-1485851428</t>
  </si>
  <si>
    <t>84</t>
  </si>
  <si>
    <t>7590717128</t>
  </si>
  <si>
    <t>Demontáž světelného návěstidla trpasličího z betonového základu s 5 svítilnami - bez bourání (demontáže) základu</t>
  </si>
  <si>
    <t>-1675065220</t>
  </si>
  <si>
    <t>85</t>
  </si>
  <si>
    <t>7590725040</t>
  </si>
  <si>
    <t>Montáž doplňujících součástí ke světelnému návěstidlu označovacího pásu velkého</t>
  </si>
  <si>
    <t>-351363070</t>
  </si>
  <si>
    <t>86</t>
  </si>
  <si>
    <t>7590725042</t>
  </si>
  <si>
    <t>Montáž doplňujících součástí ke světelnému návěstidlu označovacího pásu malého</t>
  </si>
  <si>
    <t>1581125698</t>
  </si>
  <si>
    <t>87</t>
  </si>
  <si>
    <t>7590725046</t>
  </si>
  <si>
    <t>Montáž doplňujících součástí ke světelnému návěstidlu označovacího štítku</t>
  </si>
  <si>
    <t>-1877504896</t>
  </si>
  <si>
    <t>88</t>
  </si>
  <si>
    <t>7590725070</t>
  </si>
  <si>
    <t>Zatmelení skříně návěstního transformátoru</t>
  </si>
  <si>
    <t>1910036072</t>
  </si>
  <si>
    <t>89</t>
  </si>
  <si>
    <t>7590727042</t>
  </si>
  <si>
    <t>Demontáž součástí ke světelnému návěstidlu označovacího pásu malého</t>
  </si>
  <si>
    <t>-1430522614</t>
  </si>
  <si>
    <t>95</t>
  </si>
  <si>
    <t>7592815040</t>
  </si>
  <si>
    <t>Montáž plastového výstražníku AŽD 97 s 1 skříní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</si>
  <si>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-1346138638</t>
  </si>
  <si>
    <t>96</t>
  </si>
  <si>
    <t>7592815042</t>
  </si>
  <si>
    <t>Montáž plastového výstražníku AŽD 97 se 2 skříněmi a se závorou AŽD - 99 - smontování kompletního výstražníku, označení označovacími štítky, postavení a montáž výstražníku na základ, zatažení kabelu bez zhotovení a zapojení kabelové formy, nátěr. Bez provedení ochrany proti vlivu trakcí</t>
  </si>
  <si>
    <t>-63764226</t>
  </si>
  <si>
    <t>97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</si>
  <si>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</si>
  <si>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</si>
  <si>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-2072977864</t>
  </si>
  <si>
    <t>98</t>
  </si>
  <si>
    <t>7592817010</t>
  </si>
  <si>
    <t>Demontáž výstražníku</t>
  </si>
  <si>
    <t>-113489455</t>
  </si>
  <si>
    <t>99</t>
  </si>
  <si>
    <t>7592825010</t>
  </si>
  <si>
    <t>Montáž součástí výstražníku nosiče výstražníku</t>
  </si>
  <si>
    <t>-545678884</t>
  </si>
  <si>
    <t>7592825020</t>
  </si>
  <si>
    <t>Montáž součástí výstražníku štítu označovacího</t>
  </si>
  <si>
    <t>-889013672</t>
  </si>
  <si>
    <t>101</t>
  </si>
  <si>
    <t>7592825095</t>
  </si>
  <si>
    <t>Montáž součástí výstražníku žárovky</t>
  </si>
  <si>
    <t>1849086615</t>
  </si>
  <si>
    <t>102</t>
  </si>
  <si>
    <t>7592825110</t>
  </si>
  <si>
    <t>Montáž kříže výstražného</t>
  </si>
  <si>
    <t>-708503712</t>
  </si>
  <si>
    <t>103</t>
  </si>
  <si>
    <t>7592827110</t>
  </si>
  <si>
    <t>Demontáž kříže výstražného</t>
  </si>
  <si>
    <t>1833008417</t>
  </si>
  <si>
    <t>104</t>
  </si>
  <si>
    <t>7592835030</t>
  </si>
  <si>
    <t>Montáž součástí stojanu se závorou břevna závorového do 5,5 m</t>
  </si>
  <si>
    <t>-1704131859</t>
  </si>
  <si>
    <t>105</t>
  </si>
  <si>
    <t>7592835032</t>
  </si>
  <si>
    <t>Montáž součástí stojanu se závorou břevna závorového nad 5,5 m</t>
  </si>
  <si>
    <t>-293208031</t>
  </si>
  <si>
    <t>106</t>
  </si>
  <si>
    <t>7592835034</t>
  </si>
  <si>
    <t>Montáž součástí stojanu se závorou břevna závorového do 5,5 m s kontrolou celistvosti</t>
  </si>
  <si>
    <t>2066196672</t>
  </si>
  <si>
    <t>107</t>
  </si>
  <si>
    <t>7592835036</t>
  </si>
  <si>
    <t>Montáž součástí stojanu se závorou břevna závorového nad 5,5 m s kontrolou celistvosti</t>
  </si>
  <si>
    <t>-502290032</t>
  </si>
  <si>
    <t>108</t>
  </si>
  <si>
    <t>7592835040</t>
  </si>
  <si>
    <t>Montáž součástí stojanu se závorou soupravy křídel s protizávažím</t>
  </si>
  <si>
    <t>-1965183376</t>
  </si>
  <si>
    <t>109</t>
  </si>
  <si>
    <t>7592837040</t>
  </si>
  <si>
    <t>Demontáž součástí stojanu se závorou soupravy křídel s protizávažím</t>
  </si>
  <si>
    <t>412144316</t>
  </si>
  <si>
    <t>110</t>
  </si>
  <si>
    <t>7592837090</t>
  </si>
  <si>
    <t>Demontáž stojanu se závorou bez výstražníku</t>
  </si>
  <si>
    <t>-1765345865</t>
  </si>
  <si>
    <t>111</t>
  </si>
  <si>
    <t>7592837100</t>
  </si>
  <si>
    <t>Demontáž břevna závory</t>
  </si>
  <si>
    <t>-1063028762</t>
  </si>
  <si>
    <t>112</t>
  </si>
  <si>
    <t>7592845010</t>
  </si>
  <si>
    <t>Montáž přejezdníku - postavení přejezdníku včetně transformátorové skříně na základ, zatažení kabelu</t>
  </si>
  <si>
    <t>634873964</t>
  </si>
  <si>
    <t>113</t>
  </si>
  <si>
    <t>7592847010</t>
  </si>
  <si>
    <t>Demontáž přejezdníku</t>
  </si>
  <si>
    <t>-558234240</t>
  </si>
  <si>
    <t>114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</si>
  <si>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</si>
  <si>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</si>
  <si>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-293672478</t>
  </si>
  <si>
    <t>115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</si>
  <si>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</si>
  <si>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</si>
  <si>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881948565</t>
  </si>
  <si>
    <t>116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</si>
  <si>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</si>
  <si>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</si>
  <si>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738587918</t>
  </si>
  <si>
    <t>307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</si>
  <si>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</si>
  <si>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</si>
  <si>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1566359643</t>
  </si>
  <si>
    <t>117</t>
  </si>
  <si>
    <t>7592907020</t>
  </si>
  <si>
    <t>Demontáž bloku baterie niklokadmiové kapacity do 200 Ah</t>
  </si>
  <si>
    <t>1582607451</t>
  </si>
  <si>
    <t>118</t>
  </si>
  <si>
    <t>7592907022</t>
  </si>
  <si>
    <t>Demontáž bloku baterie niklokadmiové kapacity přes 200 Ah</t>
  </si>
  <si>
    <t>-1777646834</t>
  </si>
  <si>
    <t>119</t>
  </si>
  <si>
    <t>7593005012</t>
  </si>
  <si>
    <t>Montáž dobíječe, usměrňovače, napáječe nástěnného - včetně připojení vodičů elektrické sítě ss rozvodu a uzemnění, přezkoušení funkce</t>
  </si>
  <si>
    <t>999120659</t>
  </si>
  <si>
    <t>120</t>
  </si>
  <si>
    <t>7593007012</t>
  </si>
  <si>
    <t>Demontáž dobíječe, usměrňovače, napáječe nástěnného</t>
  </si>
  <si>
    <t>1091956334</t>
  </si>
  <si>
    <t>121</t>
  </si>
  <si>
    <t>7593105012</t>
  </si>
  <si>
    <t>Montáž měniče (zdroje) statického řady EZ1, EZ2 a BZS1-R96 - včetně připojení vodičů elektrické sítě ss rozvodu a uzemnění, přezkoušení funkce</t>
  </si>
  <si>
    <t>-1405317902</t>
  </si>
  <si>
    <t>122</t>
  </si>
  <si>
    <t>7593107022</t>
  </si>
  <si>
    <t>Demontáž měniče rotačního s výkonem přes 1 kVA</t>
  </si>
  <si>
    <t>-176909694</t>
  </si>
  <si>
    <t>124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</si>
  <si>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</si>
  <si>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</si>
  <si>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1543319550</t>
  </si>
  <si>
    <t>125</t>
  </si>
  <si>
    <t>7593315100</t>
  </si>
  <si>
    <t>Montáž zabezpečovacího stojanu reléového - upevnění stojanu do stojanové řady, připojení ochranného uzemnění a informativní kontrola zapojení</t>
  </si>
  <si>
    <t>1700556959</t>
  </si>
  <si>
    <t>126</t>
  </si>
  <si>
    <t>7593315120</t>
  </si>
  <si>
    <t>Montáž stojanové řady pro 1 stojan - sestavení dodané konstrukce, vyměření místa a usazení stojanové řady, montáž ochranných plechů a roštu stojanové řady, ukotvení</t>
  </si>
  <si>
    <t>-892013112</t>
  </si>
  <si>
    <t>127</t>
  </si>
  <si>
    <t>7593315150</t>
  </si>
  <si>
    <t>Montáž police do releového stojanu</t>
  </si>
  <si>
    <t>1245775901</t>
  </si>
  <si>
    <t>128</t>
  </si>
  <si>
    <t>7593315380</t>
  </si>
  <si>
    <t>Montáž panelu reléového</t>
  </si>
  <si>
    <t>1590849985</t>
  </si>
  <si>
    <t>129</t>
  </si>
  <si>
    <t>7593315425</t>
  </si>
  <si>
    <t>Zhotovení jednoho zapojení při volné vazbě - naměření vodiče, zatažení a připojení</t>
  </si>
  <si>
    <t>-1355835193</t>
  </si>
  <si>
    <t>130</t>
  </si>
  <si>
    <t>7593317090</t>
  </si>
  <si>
    <t>Demontáž bateriové skříně do reléového objektu 2,5/3,6</t>
  </si>
  <si>
    <t>-871213307</t>
  </si>
  <si>
    <t>131</t>
  </si>
  <si>
    <t>7593317100</t>
  </si>
  <si>
    <t>Demontáž zabezpečovacího stojanu</t>
  </si>
  <si>
    <t>-1359644505</t>
  </si>
  <si>
    <t>132</t>
  </si>
  <si>
    <t>7593317120</t>
  </si>
  <si>
    <t>Demontáž stojanové řady pro 1-3 stojany</t>
  </si>
  <si>
    <t>1992344551</t>
  </si>
  <si>
    <t>133</t>
  </si>
  <si>
    <t>7593317240</t>
  </si>
  <si>
    <t>Demontáž stojanu v stojanové řadě typu S oboustranné s vysokým nebo nízkým roštem</t>
  </si>
  <si>
    <t>-1814250169</t>
  </si>
  <si>
    <t>134</t>
  </si>
  <si>
    <t>7593325080</t>
  </si>
  <si>
    <t>Montáž stavěcího odporu nebo kondenzátoru - včetně zapojení a označení</t>
  </si>
  <si>
    <t>333443557</t>
  </si>
  <si>
    <t>135</t>
  </si>
  <si>
    <t>7593335040</t>
  </si>
  <si>
    <t>Montáž malorozměrného relé</t>
  </si>
  <si>
    <t>1407754051</t>
  </si>
  <si>
    <t>136</t>
  </si>
  <si>
    <t>7593335050</t>
  </si>
  <si>
    <t>Montáž zásuvky malorozměrového relé - včetně zapojení přívodů</t>
  </si>
  <si>
    <t>-2006518448</t>
  </si>
  <si>
    <t>159</t>
  </si>
  <si>
    <t>7596917030</t>
  </si>
  <si>
    <t>Demontáž telefonních objektů VTO 3 - 11</t>
  </si>
  <si>
    <t>653312041</t>
  </si>
  <si>
    <t>160</t>
  </si>
  <si>
    <t>7598015095</t>
  </si>
  <si>
    <t>Přeměření izolačního stavu kabelu úložného 30 žil</t>
  </si>
  <si>
    <t>1402226904</t>
  </si>
  <si>
    <t>161</t>
  </si>
  <si>
    <t>7598015165</t>
  </si>
  <si>
    <t>Funkční přezkoušení venkovního telefonního objektu po připojení na kabelové vedení</t>
  </si>
  <si>
    <t>-1332347009</t>
  </si>
  <si>
    <t>173</t>
  </si>
  <si>
    <t>M</t>
  </si>
  <si>
    <t>7492500030</t>
  </si>
  <si>
    <t>Kabely, vodiče, šňůry Cu - nn Vodič jednožílový Cu, plastová izolace H05V-U 0,5 černý (CY)</t>
  </si>
  <si>
    <t>256</t>
  </si>
  <si>
    <t>150899569</t>
  </si>
  <si>
    <t>174</t>
  </si>
  <si>
    <t>7492501870</t>
  </si>
  <si>
    <t>Kabely, vodiče, šňůry Cu - nn Kabel silový 4 a 5-žílový Cu, plastová izolace CYKY 4J10 (4Bx10)</t>
  </si>
  <si>
    <t>-1946004372</t>
  </si>
  <si>
    <t>175</t>
  </si>
  <si>
    <t>7492501880</t>
  </si>
  <si>
    <t>Kabely, vodiče, šňůry Cu - nn Kabel silový 4 a 5-žílový Cu, plastová izolace CYKY 4J16 (4Bx16)</t>
  </si>
  <si>
    <t>136329743</t>
  </si>
  <si>
    <t>176</t>
  </si>
  <si>
    <t>7492600200</t>
  </si>
  <si>
    <t>Kabely, vodiče, šňůry Al - nn Kabel silový 4 a 5-žílový, plastová izolace 1-AYKY 4x25</t>
  </si>
  <si>
    <t>848573208</t>
  </si>
  <si>
    <t>180</t>
  </si>
  <si>
    <t>7590110120</t>
  </si>
  <si>
    <t>Domky, přístřešky Reléový domek - výška 3,10 m - podle zvl. požadavků a předložené dokumentace vč. základní výbavy rozvaděče, osvětlení, dvou zásuvek, ventilátoru a topení 3x2 m</t>
  </si>
  <si>
    <t>-982988606</t>
  </si>
  <si>
    <t>181</t>
  </si>
  <si>
    <t>7590110510</t>
  </si>
  <si>
    <t>Domky, přístřešky Střecha valbová - rel.domku podle zvl. požadavků a předložené dokumentace 3x2 m</t>
  </si>
  <si>
    <t>821457011</t>
  </si>
  <si>
    <t>182</t>
  </si>
  <si>
    <t>7590110700</t>
  </si>
  <si>
    <t>Domky, přístřešky Okapy a děšťové svody - pro rel. domek podle zvl. požadavků a  předložené dokumentace 3x2 m</t>
  </si>
  <si>
    <t>-891505960</t>
  </si>
  <si>
    <t>184</t>
  </si>
  <si>
    <t>7590120175</t>
  </si>
  <si>
    <t>Skříně Skříň přístroj.pro přejezdy sp 133/313.1.12 (HM0354399998281)</t>
  </si>
  <si>
    <t>-957065875</t>
  </si>
  <si>
    <t>185</t>
  </si>
  <si>
    <t>7590140160</t>
  </si>
  <si>
    <t>Závěry Závěr kabelový UPMP-WM II. (CV736709002)</t>
  </si>
  <si>
    <t>-1796156745</t>
  </si>
  <si>
    <t>186</t>
  </si>
  <si>
    <t>7590190140</t>
  </si>
  <si>
    <t>Ostatní Schůdky víceúčelové EN 131 (HM0478850000131)</t>
  </si>
  <si>
    <t>-152842553</t>
  </si>
  <si>
    <t>187</t>
  </si>
  <si>
    <t>7590190150</t>
  </si>
  <si>
    <t>Ostatní Žebřík trojdílný univerzální 3x7 příček (HM0478850007607)</t>
  </si>
  <si>
    <t>-913877502</t>
  </si>
  <si>
    <t>188</t>
  </si>
  <si>
    <t>7590520395</t>
  </si>
  <si>
    <t>Venkovní vedení kabelová - metalické sítě Plněné 4x0,8 TCEPKPFLE 3 x 4 x 0,8</t>
  </si>
  <si>
    <t>2078948372</t>
  </si>
  <si>
    <t>189</t>
  </si>
  <si>
    <t>7590520995</t>
  </si>
  <si>
    <t>Venkovní vedení kabelová - metalické sítě Plněné, párované s ochr. vodičem TCEKPFLEY 3 P 1,0 D</t>
  </si>
  <si>
    <t>351526837</t>
  </si>
  <si>
    <t>190</t>
  </si>
  <si>
    <t>7590521000</t>
  </si>
  <si>
    <t>Venkovní vedení kabelová - metalické sítě Plněné, párované s ochr. vodičem TCEKPFLEY 4 P 1,0 D</t>
  </si>
  <si>
    <t>-378408233</t>
  </si>
  <si>
    <t>191</t>
  </si>
  <si>
    <t>7590521010</t>
  </si>
  <si>
    <t>Venkovní vedení kabelová - metalické sítě Plněné, párované s ochr. vodičem TCEKPFLEY 7 P 1,0 D</t>
  </si>
  <si>
    <t>-965203441</t>
  </si>
  <si>
    <t>192</t>
  </si>
  <si>
    <t>7590521015</t>
  </si>
  <si>
    <t>Venkovní vedení kabelová - metalické sítě Plněné, párované s ochr. vodičem TCEKPFLEY 12 P 1,0 D</t>
  </si>
  <si>
    <t>1933374757</t>
  </si>
  <si>
    <t>193</t>
  </si>
  <si>
    <t>7590521020</t>
  </si>
  <si>
    <t>Venkovní vedení kabelová - metalické sítě Plněné, párované s ochr. vodičem TCEKPFLEY 16 P 1,0 D</t>
  </si>
  <si>
    <t>1259463736</t>
  </si>
  <si>
    <t>194</t>
  </si>
  <si>
    <t>7590521025</t>
  </si>
  <si>
    <t>Venkovní vedení kabelová - metalické sítě Plněné, párované s ochr. vodičem TCEKPFLEY 24 P 1,0 D</t>
  </si>
  <si>
    <t>760535111</t>
  </si>
  <si>
    <t>195</t>
  </si>
  <si>
    <t>7590521035</t>
  </si>
  <si>
    <t>Venkovní vedení kabelová - metalické sítě Plněné, párované s ochr. vodičem TCEKPFLEY 48 P 1,0 D</t>
  </si>
  <si>
    <t>-707909656</t>
  </si>
  <si>
    <t>196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</si>
  <si>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</si>
  <si>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</si>
  <si>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-1716079266</t>
  </si>
  <si>
    <t>197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</si>
  <si>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</si>
  <si>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</si>
  <si>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-1367514076</t>
  </si>
  <si>
    <t>198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</si>
  <si>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</si>
  <si>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</si>
  <si>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-279137435</t>
  </si>
  <si>
    <t>236</t>
  </si>
  <si>
    <t>7592840070</t>
  </si>
  <si>
    <t>Přejezdníky přejezdník s návěstn.svítilnou 12V/5W se žárovkou (HM0404129990117)</t>
  </si>
  <si>
    <t>-1281268924</t>
  </si>
  <si>
    <t>267</t>
  </si>
  <si>
    <t>7593500595</t>
  </si>
  <si>
    <t>Trasy kabelového vedení Kabelové krycí desky a pásy Fólie výstražná modrá š. 20cm (HM0673909991020)</t>
  </si>
  <si>
    <t>-1704223787</t>
  </si>
  <si>
    <t>293</t>
  </si>
  <si>
    <t>7591090010</t>
  </si>
  <si>
    <t>Díly pro zemní montáž přestavníků Deska základ.pod přestav. 700x460 (HM0592139997046)</t>
  </si>
  <si>
    <t>1534113754</t>
  </si>
  <si>
    <t>294</t>
  </si>
  <si>
    <t>7591090100</t>
  </si>
  <si>
    <t>Díly pro zemní montáž přestavníků Obrubník 120x245x495mm (HM0321859992112)</t>
  </si>
  <si>
    <t>722157728</t>
  </si>
  <si>
    <t>295</t>
  </si>
  <si>
    <t>7591090110</t>
  </si>
  <si>
    <t>Díly pro zemní montáž přestavníků Ohrádka přestavníku POP KPS (HM0321859992206)</t>
  </si>
  <si>
    <t>-186483386</t>
  </si>
  <si>
    <t>296</t>
  </si>
  <si>
    <t>7592930720</t>
  </si>
  <si>
    <t>Baterie Staniční akumulátory Pb blok 12V/100 Ah C10 s mřížkovou elektrodou, uzavřený - AGM, 12+, cena včetně spojovacího materiálu a bateriového nosiče či stojanu</t>
  </si>
  <si>
    <t>1652251726</t>
  </si>
  <si>
    <t>297</t>
  </si>
  <si>
    <t>7592930725</t>
  </si>
  <si>
    <t>Baterie Staniční akumulátory Pb blok 12V/110 Ah C10 s mřížkovou elektrodou, uzavřený - AGM, 12+, cena včetně spojovacího materiálu a bateriového nosiče či stojanu</t>
  </si>
  <si>
    <t>708276511</t>
  </si>
  <si>
    <t>OST</t>
  </si>
  <si>
    <t>Ostatní</t>
  </si>
  <si>
    <t>333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</si>
  <si>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</si>
  <si>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</si>
  <si>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80902303</t>
  </si>
  <si>
    <t>326</t>
  </si>
  <si>
    <t>7492553010</t>
  </si>
  <si>
    <t>Montáž kabelů 2- a 3-žílových Cu do 16 mm2 - uložení do země, chráničky, na rošty, pod omítku apod.</t>
  </si>
  <si>
    <t>823668175</t>
  </si>
  <si>
    <t>327</t>
  </si>
  <si>
    <t>7492553012</t>
  </si>
  <si>
    <t>Montáž kabelů 2- a 3-žílových Cu do 35 mm2 - uložení do země, chráničky, na rošty, pod omítku apod.</t>
  </si>
  <si>
    <t>-1974917789</t>
  </si>
  <si>
    <t>328</t>
  </si>
  <si>
    <t>7492554010</t>
  </si>
  <si>
    <t>Montáž kabelů 4- a 5-žílových Cu do 16 mm2 - uložení do země, chráničky, na rošty, pod omítku apod.</t>
  </si>
  <si>
    <t>1326678837</t>
  </si>
  <si>
    <t>329</t>
  </si>
  <si>
    <t>7492554012</t>
  </si>
  <si>
    <t>Montáž kabelů 4- a 5-žílových Cu do 25 mm2 - uložení do země, chráničky, na rošty, pod omítku apod.</t>
  </si>
  <si>
    <t>1996002836</t>
  </si>
  <si>
    <t>330</t>
  </si>
  <si>
    <t>7492555012</t>
  </si>
  <si>
    <t>Montáž kabelů vícežílových Cu 12 x 1,5 mm2 - uložení do země, chráničky, na rošty, pod omítku apod.</t>
  </si>
  <si>
    <t>202420107</t>
  </si>
  <si>
    <t>331</t>
  </si>
  <si>
    <t>7492555020</t>
  </si>
  <si>
    <t>Montáž kabelů vícežílových Cu 12 x 2,5 mm2 - uložení do země, chráničky, na rošty, pod omítku apod.</t>
  </si>
  <si>
    <t>692292704</t>
  </si>
  <si>
    <t>332</t>
  </si>
  <si>
    <t>7492756030</t>
  </si>
  <si>
    <t>Pomocné práce pro montáž kabelů vyhledání stávajících kabelů ( měření, sonda ) - v obvodu žel. stanice nebo na na trati včetně provedení sondy</t>
  </si>
  <si>
    <t>-1111719192</t>
  </si>
  <si>
    <t>309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</si>
  <si>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</si>
  <si>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</si>
  <si>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2061742899</t>
  </si>
  <si>
    <t>308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</si>
  <si>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</si>
  <si>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</si>
  <si>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-420537937</t>
  </si>
  <si>
    <t>310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</si>
  <si>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</si>
  <si>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</si>
  <si>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984466300</t>
  </si>
  <si>
    <t>311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</si>
  <si>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</si>
  <si>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</si>
  <si>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-416625815</t>
  </si>
  <si>
    <t>312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</si>
  <si>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</si>
  <si>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</si>
  <si>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-1699990347</t>
  </si>
  <si>
    <t>313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</si>
  <si>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</si>
  <si>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</si>
  <si>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-174057555</t>
  </si>
  <si>
    <t>314</t>
  </si>
  <si>
    <t>7594105314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</si>
  <si>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</si>
  <si>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723637132</t>
  </si>
  <si>
    <t>315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</si>
  <si>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</si>
  <si>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</si>
  <si>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-416206707</t>
  </si>
  <si>
    <t>316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</si>
  <si>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</si>
  <si>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</si>
  <si>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415233652</t>
  </si>
  <si>
    <t>317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</si>
  <si>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</si>
  <si>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</si>
  <si>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-1073939359</t>
  </si>
  <si>
    <t>318</t>
  </si>
  <si>
    <t>7594305010</t>
  </si>
  <si>
    <t>Montáž součástí počítače náprav vyhodnocovací části</t>
  </si>
  <si>
    <t>-763630806</t>
  </si>
  <si>
    <t>319</t>
  </si>
  <si>
    <t>7594307010</t>
  </si>
  <si>
    <t>Demontáž součástí počítače náprav vyhodnocovací části</t>
  </si>
  <si>
    <t>2028098627</t>
  </si>
  <si>
    <t>291</t>
  </si>
  <si>
    <t>-519896688</t>
  </si>
  <si>
    <t>349</t>
  </si>
  <si>
    <t>7598095065</t>
  </si>
  <si>
    <t>Přezkoušení a regulace napájecího obvodu za 1 napájecí sběrnici - kontrola zapojení, regulace a přezkoušení sběrnice</t>
  </si>
  <si>
    <t>-757432086</t>
  </si>
  <si>
    <t>350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</si>
  <si>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</si>
  <si>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</si>
  <si>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-1071304933</t>
  </si>
  <si>
    <t>351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</si>
  <si>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</si>
  <si>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</si>
  <si>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463745736</t>
  </si>
  <si>
    <t>352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</si>
  <si>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</si>
  <si>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</si>
  <si>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-2027352339</t>
  </si>
  <si>
    <t>353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</si>
  <si>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</si>
  <si>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</si>
  <si>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1197669416</t>
  </si>
  <si>
    <t>354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</si>
  <si>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</si>
  <si>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</si>
  <si>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-1170210698</t>
  </si>
  <si>
    <t>355</t>
  </si>
  <si>
    <t>7598095120</t>
  </si>
  <si>
    <t>Přezkoušení a regulace časové jednotky - kontrola zapojení včetně příslušného zkoušení hodnot zařízení</t>
  </si>
  <si>
    <t>480509249</t>
  </si>
  <si>
    <t>348</t>
  </si>
  <si>
    <t>7598095225</t>
  </si>
  <si>
    <t>Kapacitní zkouška baterie staniční (bez ohledu na počet článků)</t>
  </si>
  <si>
    <t>-762388080</t>
  </si>
  <si>
    <t>167</t>
  </si>
  <si>
    <t>7598095350</t>
  </si>
  <si>
    <t>Aktivace BDA bez vzdáleného přístupu - aktivace a konfigurace systému podle příslušné dokumentace</t>
  </si>
  <si>
    <t>-1485964082</t>
  </si>
  <si>
    <t>322</t>
  </si>
  <si>
    <t>-1470273676</t>
  </si>
  <si>
    <t>163</t>
  </si>
  <si>
    <t>-1141730049</t>
  </si>
  <si>
    <t>292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</si>
  <si>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</si>
  <si>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</si>
  <si>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1582843300</t>
  </si>
  <si>
    <t>286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</si>
  <si>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</si>
  <si>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</si>
  <si>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1247034670</t>
  </si>
  <si>
    <t>164</t>
  </si>
  <si>
    <t>-540496587</t>
  </si>
  <si>
    <t>356</t>
  </si>
  <si>
    <t>7598095365</t>
  </si>
  <si>
    <t>Aktivace diagnostického zařízení B 2000 (AK Signal) - aktivace a konfigurace systému podle příslušné dokumentace</t>
  </si>
  <si>
    <t>-499368771</t>
  </si>
  <si>
    <t>357</t>
  </si>
  <si>
    <t>7598095370</t>
  </si>
  <si>
    <t>Aktivace diagnostického zařízení EZZ (SaZ) - aktivace a konfigurace systému podle příslušné dokumentace</t>
  </si>
  <si>
    <t>-1405489274</t>
  </si>
  <si>
    <t>347</t>
  </si>
  <si>
    <t>7598095390</t>
  </si>
  <si>
    <t>Příprava ke komplexním zkouškám za 1 jízdní cestu do 30 výhybek - oživení, seřízení a nastavení zařízení s ohledem na postup jeho uvádění do provozu</t>
  </si>
  <si>
    <t>-1384638300</t>
  </si>
  <si>
    <t>358</t>
  </si>
  <si>
    <t>7598095430</t>
  </si>
  <si>
    <t>Příprava ke komplexním zkouškám statických měničů za 1 napájecí systém - oživení, seřízení a nastavení zařízení s ohledem na postup jeho uvádění do provozu</t>
  </si>
  <si>
    <t>1853760991</t>
  </si>
  <si>
    <t>344</t>
  </si>
  <si>
    <t>7598095435</t>
  </si>
  <si>
    <t>Příprava ke komplexním zkouškám automatických přejezdových zabezpečovacích zařízení se závorami jednokolejné - oživení, seřízení a nastavení zařízení s ohledem na postup jeho uvádění do provozu</t>
  </si>
  <si>
    <t>-538292534</t>
  </si>
  <si>
    <t>345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</si>
  <si>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</si>
  <si>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</si>
  <si>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-735712552</t>
  </si>
  <si>
    <t>346</t>
  </si>
  <si>
    <t>7598095450</t>
  </si>
  <si>
    <t>Příprava ke komplexním zkouškám automatických přejezdových zabezpečovacích zařízení bez závor dvoukolejné - oživení, seřízení a nastavení zařízení s ohledem na postup jeho uvádění do provozu</t>
  </si>
  <si>
    <t>707339362</t>
  </si>
  <si>
    <t>341</t>
  </si>
  <si>
    <t>7598095475</t>
  </si>
  <si>
    <t>Komplexní zkouška hradla pro jedno oddílové návěstidlo a jeden směr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</si>
  <si>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-1458063720</t>
  </si>
  <si>
    <t>342</t>
  </si>
  <si>
    <t>7598095485</t>
  </si>
  <si>
    <t>Komplexní zkouška UAB za 1 návěstní bod AB3-82 v jednom směru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</si>
  <si>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2169340</t>
  </si>
  <si>
    <t>343</t>
  </si>
  <si>
    <t>7598095490</t>
  </si>
  <si>
    <t>Komplexní zkouška UAB a staničního zabezpečovacího zařízení za úvazku na 1 traťové koleji v 1 směru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</si>
  <si>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266359417</t>
  </si>
  <si>
    <t>339</t>
  </si>
  <si>
    <t>7598095505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</si>
  <si>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</si>
  <si>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1345536233</t>
  </si>
  <si>
    <t>340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</si>
  <si>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</si>
  <si>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</si>
  <si>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-784846114</t>
  </si>
  <si>
    <t>338</t>
  </si>
  <si>
    <t>7598095520</t>
  </si>
  <si>
    <t>Komplexní zkouška automatických přejezdových zabezpečovacích zařízení bez závor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</si>
  <si>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-1866484989</t>
  </si>
  <si>
    <t>304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</si>
  <si>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</si>
  <si>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</si>
  <si>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-1357589026</t>
  </si>
  <si>
    <t>305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</si>
  <si>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</si>
  <si>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</si>
  <si>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-1415480575</t>
  </si>
  <si>
    <t>302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</si>
  <si>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</si>
  <si>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</si>
  <si>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-285104398</t>
  </si>
  <si>
    <t>303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</si>
  <si>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</si>
  <si>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</si>
  <si>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-728757174</t>
  </si>
  <si>
    <t>288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</si>
  <si>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</si>
  <si>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</si>
  <si>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-240969000</t>
  </si>
  <si>
    <t>289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</si>
  <si>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</si>
  <si>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</si>
  <si>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-495454</t>
  </si>
  <si>
    <t>290</t>
  </si>
  <si>
    <t>7598095550</t>
  </si>
  <si>
    <t>Vyhotovení protokolu UTZ pro PZZ bez závor jedna kolej - vykonání prohlídky a zkoušky včetně vyhotovení protokolu podle vyhl. 100/1995 Sb.</t>
  </si>
  <si>
    <t>-2029571038</t>
  </si>
  <si>
    <t>162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</si>
  <si>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</si>
  <si>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</si>
  <si>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-1361048635</t>
  </si>
  <si>
    <t>334</t>
  </si>
  <si>
    <t>-896845214</t>
  </si>
  <si>
    <t>335</t>
  </si>
  <si>
    <t>7598095555</t>
  </si>
  <si>
    <t>Vyhotovení protokolu UTZ pro PZZ bez závor dvě a více kolejí - vykonání prohlídky a zkoušky včetně vyhotovení protokolu podle vyhl. 100/1995 Sb.</t>
  </si>
  <si>
    <t>-2100352463</t>
  </si>
  <si>
    <t>336</t>
  </si>
  <si>
    <t>7598095560</t>
  </si>
  <si>
    <t>Vyhotovení protokolu UTZ pro PZZ se závorou jedna kolej - vykonání prohlídky a zkoušky včetně vyhotovení protokolu podle vyhl. 100/1995 Sb.</t>
  </si>
  <si>
    <t>-723752799</t>
  </si>
  <si>
    <t>337</t>
  </si>
  <si>
    <t>7598095565</t>
  </si>
  <si>
    <t>Vyhotovení protokolu UTZ pro PZZ se závorou dvě a více kolejí - vykonání prohlídky a zkoušky včetně vyhotovení protokolu podle vyhl. 100/1995 Sb.</t>
  </si>
  <si>
    <t>1859477907</t>
  </si>
  <si>
    <t>359</t>
  </si>
  <si>
    <t>7598095570</t>
  </si>
  <si>
    <t>Vyhotovení protokolu UTZ pro TZZ RBP pro jednu kolej - vykonání prohlídky a zkoušky včetně vyhotovení protokolu podle vyhl. 100/1995 Sb.</t>
  </si>
  <si>
    <t>-1664556983</t>
  </si>
  <si>
    <t>360</t>
  </si>
  <si>
    <t>7598095575</t>
  </si>
  <si>
    <t>Vyhotovení protokolu UTZ pro TZZ AH bez hradla pro jednu kolej - vykonání prohlídky a zkoušky včetně vyhotovení protokolu podle vyhl. 100/1995 Sb.</t>
  </si>
  <si>
    <t>248791916</t>
  </si>
  <si>
    <t>361</t>
  </si>
  <si>
    <t>7598095580</t>
  </si>
  <si>
    <t>Vyhotovení protokolu UTZ pro TZZ AH s hradlem pro jednu kolej - vykonání prohlídky a zkoušky včetně vyhotovení protokolu podle vyhl. 100/1995 Sb.</t>
  </si>
  <si>
    <t>-507044445</t>
  </si>
  <si>
    <t>300</t>
  </si>
  <si>
    <t>7598095585</t>
  </si>
  <si>
    <t>Vyhotovení protokolu UTZ pro TZZ AB3, AB a ABE pro jednu kolej - vykonání prohlídky a zkoušky včetně vyhotovení protokolu podle vyhl. 100/1995 Sb.</t>
  </si>
  <si>
    <t>223434043</t>
  </si>
  <si>
    <t>301</t>
  </si>
  <si>
    <t>7598095590</t>
  </si>
  <si>
    <t>Vyhotovení protokolu UTZ pro TZZ AB3, AB a ABE za každý návěstní bod - vykonání prohlídky a zkoušky včetně vyhotovení protokolu podle vyhl. 100/1995 Sb.</t>
  </si>
  <si>
    <t>1781165569</t>
  </si>
  <si>
    <t>362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</si>
  <si>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</si>
  <si>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</si>
  <si>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-909025278</t>
  </si>
  <si>
    <t>363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</si>
  <si>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</si>
  <si>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</si>
  <si>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78616255</t>
  </si>
  <si>
    <t>364</t>
  </si>
  <si>
    <t>7598095641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</si>
  <si>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</si>
  <si>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751211571</t>
  </si>
  <si>
    <t>365</t>
  </si>
  <si>
    <t>7598095645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</si>
  <si>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</si>
  <si>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-1202153051</t>
  </si>
  <si>
    <t>366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</si>
  <si>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</si>
  <si>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</si>
  <si>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-13034972</t>
  </si>
  <si>
    <t>367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</si>
  <si>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</si>
  <si>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</si>
  <si>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-1144689293</t>
  </si>
  <si>
    <t>368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</si>
  <si>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</si>
  <si>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</si>
  <si>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1092262350</t>
  </si>
  <si>
    <t>369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</si>
  <si>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</si>
  <si>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</si>
  <si>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-615285839</t>
  </si>
  <si>
    <t>370</t>
  </si>
  <si>
    <t>7598095661</t>
  </si>
  <si>
    <t>Vyhotovení revizní zprávy kamerový systém - vykonání prohlídky a zkoušky pro napájení elektrického zařízení včetně vyhotovení revizní zprávy podle vyhl. 100/1995 Sb. a norem ČSN</t>
  </si>
  <si>
    <t>775442797</t>
  </si>
  <si>
    <t>371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</si>
  <si>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</si>
  <si>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</si>
  <si>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-225530681</t>
  </si>
  <si>
    <t>PS-02 - ÚRS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</si>
  <si>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</si>
  <si>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</si>
  <si>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</si>
  <si>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</si>
  <si>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275121111</t>
  </si>
  <si>
    <t>Osazení základových prefabrikovaných železobetonových konstrukcí patek hmotnosti jednotlivě do 5 t</t>
  </si>
  <si>
    <t>357409074</t>
  </si>
  <si>
    <t>275361221</t>
  </si>
  <si>
    <t>Výztuž základů patek z betonářské oceli 10 216 (E)</t>
  </si>
  <si>
    <t>t</t>
  </si>
  <si>
    <t>-1788056005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</si>
  <si>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</si>
  <si>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</si>
  <si>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</si>
  <si>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-423672832</t>
  </si>
  <si>
    <t>279311951</t>
  </si>
  <si>
    <t>Základové zdi z betonu prostého bez zvláštních nároků na vliv prostředí tř. C 20/25</t>
  </si>
  <si>
    <t>m3</t>
  </si>
  <si>
    <t>-1691527351</t>
  </si>
  <si>
    <t>460070754</t>
  </si>
  <si>
    <t>Hloubení nezapažených jam ručně včetně urovnání dna s přemístěním výkopku do vzdálenosti 3 m od okraje jámy nebo s naložením na dopravní prostředek v hornině třídy těžitelnosti II skupiny 4</t>
  </si>
  <si>
    <t>256180277</t>
  </si>
  <si>
    <t>460071004</t>
  </si>
  <si>
    <t>Hloubení nezapažených jam strojně včetně urovnáním dna s přemístěním výkopku do vzdálenosti 3 m od okraje jámy nebo s naložením na dopravní prostředek v hornině třídy těžitelnosti II skupiny 4</t>
  </si>
  <si>
    <t>1232248250</t>
  </si>
  <si>
    <t>460650141</t>
  </si>
  <si>
    <t>Kryt vozovek a chodníků z panelů silničních (materiál ve specifikaci) včetně úpravy podkladní pláně se štěrkovým ložem</t>
  </si>
  <si>
    <t>666352424</t>
  </si>
  <si>
    <t>622142001</t>
  </si>
  <si>
    <t>Potažení vnějších ploch pletivem v ploše nebo pruzích, na plném podkladu sklovláknitým vtlačením do tmelu stěn</t>
  </si>
  <si>
    <t>485911737</t>
  </si>
  <si>
    <t>622143003</t>
  </si>
  <si>
    <t>Montáž omítkových profilů plastových, pozinkovaných nebo dřevěných upevněných vtlačením do podkladní vrstvy nebo přibitím rohových s tkaninou</t>
  </si>
  <si>
    <t>-194626492</t>
  </si>
  <si>
    <t>961055111</t>
  </si>
  <si>
    <t>Bourání základů z betonu železového</t>
  </si>
  <si>
    <t>-931782422</t>
  </si>
  <si>
    <t>965011111</t>
  </si>
  <si>
    <t>Demontáž základových prefabrikovaných konstrukcí z betonu železového patek hmotnosti jednotlivě do 5 t</t>
  </si>
  <si>
    <t>-363998937</t>
  </si>
  <si>
    <t>985131111</t>
  </si>
  <si>
    <t>Očištění ploch stěn, rubu kleneb a podlah tlakovou vodou</t>
  </si>
  <si>
    <t>-1293631727</t>
  </si>
  <si>
    <t>HZS4131</t>
  </si>
  <si>
    <t>Hodinové zúčtovací sazby ostatních profesí obsluha stavebních strojů a zařízení jeřábník</t>
  </si>
  <si>
    <t>hod</t>
  </si>
  <si>
    <t>458439270</t>
  </si>
  <si>
    <t>HZS4141</t>
  </si>
  <si>
    <t>Hodinové zúčtovací sazby ostatních profesí obsluha stavebních strojů a zařízení vazač břemen</t>
  </si>
  <si>
    <t>-1537812408</t>
  </si>
  <si>
    <t>HSV</t>
  </si>
  <si>
    <t>Práce a dodávky HSV</t>
  </si>
  <si>
    <t>Zemní práce</t>
  </si>
  <si>
    <t>8</t>
  </si>
  <si>
    <t>132251101</t>
  </si>
  <si>
    <t>Hloubení nezapažených rýh šířky do 800 mm strojně s urovnáním dna do předepsaného profilu a spádu v hornině třídy těžitelnosti I skupiny 3 do 20 m3</t>
  </si>
  <si>
    <t>859935880</t>
  </si>
  <si>
    <t>133211011</t>
  </si>
  <si>
    <t>Hloubení šachet při překopech inženýrských sítí ručně zapažených i nezapažených objemu do 10 m3 v hornině třídy těžitelnosti I skupiny 3 soudržných</t>
  </si>
  <si>
    <t>-1070115684</t>
  </si>
  <si>
    <t>5</t>
  </si>
  <si>
    <t>133211012</t>
  </si>
  <si>
    <t>Hloubení šachet při překopech inženýrských sítí ručně zapažených i nezapažených objemu do 10 m3 v hornině třídy těžitelnosti I skupiny 3 nesoudržných</t>
  </si>
  <si>
    <t>-1354747472</t>
  </si>
  <si>
    <t>3</t>
  </si>
  <si>
    <t>133251031</t>
  </si>
  <si>
    <t>Hloubení šachet při překopech inženýrských sítí strojně zapažených i nezapažených objemu do 15 m3 v hornině třídy těžitelnosti I skupiny 3</t>
  </si>
  <si>
    <t>-473254493</t>
  </si>
  <si>
    <t>141720015</t>
  </si>
  <si>
    <t>Neřízený zemní protlak v hornině třídy těžitelnosti I a II, skupiny 3 a 4 průměru protlaku přes 90 do 110 mm</t>
  </si>
  <si>
    <t>1076878139</t>
  </si>
  <si>
    <t>141721212</t>
  </si>
  <si>
    <t>Řízený zemní protlak délky protlaku do 50 m v hornině třídy těžitelnosti I a II, skupiny 1 až 4 včetně zatažení trub v hloubce do 6 m průměru vrtu přes 90 do 110 mm</t>
  </si>
  <si>
    <t>-1511757687</t>
  </si>
  <si>
    <t>Práce a dodávky M</t>
  </si>
  <si>
    <t>46-M</t>
  </si>
  <si>
    <t>Zemní práce při extr.mont.pracích</t>
  </si>
  <si>
    <t>18</t>
  </si>
  <si>
    <t>460010021</t>
  </si>
  <si>
    <t>Vytyčení trasy vedení kabelového (podzemního) v obvodu železniční stanice</t>
  </si>
  <si>
    <t>km</t>
  </si>
  <si>
    <t>1163315587</t>
  </si>
  <si>
    <t>19</t>
  </si>
  <si>
    <t>460010023</t>
  </si>
  <si>
    <t>Vytyčení trasy vedení kabelového (podzemního) ve volném terénu</t>
  </si>
  <si>
    <t>1991432308</t>
  </si>
  <si>
    <t>20</t>
  </si>
  <si>
    <t>460071005</t>
  </si>
  <si>
    <t>Hloubení nezapažených jam strojně včetně urovnáním dna s přemístěním výkopku do vzdálenosti 3 m od okraje jámy nebo s naložením na dopravní prostředek v hornině třídy těžitelnosti II skupiny 5</t>
  </si>
  <si>
    <t>-2138995463</t>
  </si>
  <si>
    <t>9</t>
  </si>
  <si>
    <t>460150124</t>
  </si>
  <si>
    <t>Hloubení zapažených i nezapažených kabelových rýh ručně včetně urovnání dna s přemístěním výkopku do vzdálenosti 3 m od okraje jámy nebo s naložením na dopravní prostředek šířky 35 cm hloubky 40 cm v hornině třídy těžitelnosti II skupiny 4</t>
  </si>
  <si>
    <t>2027891659</t>
  </si>
  <si>
    <t>460150134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</si>
  <si>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</si>
  <si>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-1736278925</t>
  </si>
  <si>
    <t>11</t>
  </si>
  <si>
    <t>460150144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</si>
  <si>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II skupiny 4</t>
  </si>
  <si>
    <t>-944425740</t>
  </si>
  <si>
    <t>14</t>
  </si>
  <si>
    <t>460560124</t>
  </si>
  <si>
    <t>Zásyp kabelových rýh ručně s přemístění sypaniny ze vzdálenosti do 10 m, s uložením výkopku ve vrstvách včetně zhutnění a úpravy povrchu šířky 35 cm hloubky 40 cm z horniny třídy těžitelnosti II skupiny 4</t>
  </si>
  <si>
    <t>1053986408</t>
  </si>
  <si>
    <t>12</t>
  </si>
  <si>
    <t>460560134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</si>
  <si>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</si>
  <si>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-737500839</t>
  </si>
  <si>
    <t>13</t>
  </si>
  <si>
    <t>460560144</t>
  </si>
  <si>
    <t>Zásyp kabelových rýh ručně s přemístění sypaniny ze vzdálenosti do 10 m, s uložením výkopku ve vrstvách včetně zhutnění a úpravy povrchu šířky 35 cm hloubky 60 cm z horniny třídy těžitelnosti II skupiny 4</t>
  </si>
  <si>
    <t>-1692460976</t>
  </si>
  <si>
    <t>PS-03 - doprava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</si>
  <si>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</si>
  <si>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</si>
  <si>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1009996281</t>
  </si>
  <si>
    <t>P</t>
  </si>
  <si>
    <t>Poznámka k položce:_x000D_
Měrnou jednotkou je kus stroje.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</si>
  <si>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</si>
  <si>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</si>
  <si>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-1413523156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</si>
  <si>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</si>
  <si>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</si>
  <si>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1789982777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</si>
  <si>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</si>
  <si>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</si>
  <si>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1201299316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</si>
  <si>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</si>
  <si>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</si>
  <si>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-406322110</t>
  </si>
  <si>
    <t>9902100400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</si>
  <si>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</si>
  <si>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-1918652563</t>
  </si>
  <si>
    <t>Poznámka k položce:_x000D_
Měrnou jednotkou je t přepravovaného materiálu.</t>
  </si>
  <si>
    <t>9902100500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</si>
  <si>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</si>
  <si>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698511896</t>
  </si>
  <si>
    <t>9902100700</t>
  </si>
  <si>
    <t>Doprava obousměrná mechanizací o nosnosti přes 3,5 t sypanin (kameniva, písku, suti, dlažebních kostek,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</si>
  <si>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1570545235</t>
  </si>
  <si>
    <t>9902100800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</si>
  <si>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</si>
  <si>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1513122417</t>
  </si>
  <si>
    <t>9902200500</t>
  </si>
  <si>
    <t>Doprava obousměrná mechanizací o nosnosti přes 3,5 t objemnějšího kusového materiálu (prefabrikátů, stožárů, výhybek, rozvaděčů, vybouraných hmot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</si>
  <si>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-1301735007</t>
  </si>
  <si>
    <t>9902200600</t>
  </si>
  <si>
    <t>Doprava obousměrná mechanizací o nosnosti přes 3,5 t objemnějšího kusového materiálu (prefabrikátů, stožárů, výhybek, rozvaděčů, vybouraných hmot atd.)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</si>
  <si>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-1887497999</t>
  </si>
  <si>
    <t>9902200700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</si>
  <si>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</si>
  <si>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387175288</t>
  </si>
  <si>
    <t>9902200800</t>
  </si>
  <si>
    <t>Doprava obousměrná mechanizací o nosnosti přes 3,5 t objemnějšího kusového materiálu (prefabrikátů, stožárů, výhybek, rozvaděčů, vybouraných hmot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</si>
  <si>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-2021200558</t>
  </si>
  <si>
    <t>9902900200</t>
  </si>
  <si>
    <t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</si>
  <si>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-1575574552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</si>
  <si>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</si>
  <si>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</si>
  <si>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-1471399951</t>
  </si>
  <si>
    <t>9909000100</t>
  </si>
  <si>
    <t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</si>
  <si>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177060688</t>
  </si>
  <si>
    <t>9909000500</t>
  </si>
  <si>
    <t>Poplatek uložení odpadu betonových prefabrikátů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</si>
  <si>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518303077</t>
  </si>
  <si>
    <t>Orientační soupis položek</t>
  </si>
  <si>
    <t>Údržba, opravy a odstraňování závad u SSZT 2024 - 2025 - SSZT Pz</t>
  </si>
  <si>
    <t>Správa železnic, státní organizace</t>
  </si>
  <si>
    <t>SSZT Praha západ</t>
  </si>
  <si>
    <t>Údržba, opravy a odstraňování závad u SSZT OŘ PHA  2024 - 2025 - SSZT 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</si>
</sst>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"/>
  </numFmts>
  <fonts count="2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3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4" fontId="18" fillId="0" borderId="11" xfId="0" applyNumberFormat="1" applyFont="1" applyBorder="1"/>
    <xf numFmtId="164" fontId="18" fillId="0" borderId="12" xfId="0" applyNumberFormat="1" applyFont="1" applyBorder="1"/>
    <xf numFmtId="4" fontId="19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49" fontId="13" fillId="0" borderId="21" xfId="0" applyNumberFormat="1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left" vertical="center" wrapText="1"/>
      <protection locked="0"/>
    </xf>
    <xf numFmtId="0" fontId="13" fillId="0" borderId="21" xfId="0" applyFont="1" applyBorder="1" applyAlignment="1" applyProtection="1">
      <alignment horizontal="center" vertical="center" wrapText="1"/>
      <protection locked="0"/>
    </xf>
    <xf numFmtId="165" fontId="13" fillId="0" borderId="21" xfId="0" applyNumberFormat="1" applyFont="1" applyBorder="1" applyAlignment="1" applyProtection="1">
      <alignment vertical="center"/>
      <protection locked="0"/>
    </xf>
    <xf numFmtId="0" fontId="14" fillId="0" borderId="13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164" fontId="14" fillId="0" borderId="14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1" xfId="0" applyFont="1" applyBorder="1" applyAlignment="1" applyProtection="1">
      <alignment horizontal="center" vertical="center"/>
      <protection locked="0"/>
    </xf>
    <xf numFmtId="49" fontId="20" fillId="0" borderId="21" xfId="0" applyNumberFormat="1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 applyProtection="1">
      <alignment horizontal="center" vertical="center" wrapText="1"/>
      <protection locked="0"/>
    </xf>
    <xf numFmtId="165" fontId="20" fillId="0" borderId="21" xfId="0" applyNumberFormat="1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0" borderId="13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6" fillId="0" borderId="3" xfId="0" applyFont="1" applyBorder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3" xfId="0" applyFont="1" applyBorder="1"/>
    <xf numFmtId="164" fontId="6" fillId="0" borderId="0" xfId="0" applyNumberFormat="1" applyFont="1"/>
    <xf numFmtId="164" fontId="6" fillId="0" borderId="14" xfId="0" applyNumberFormat="1" applyFont="1" applyBorder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14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center" vertical="center"/>
    </xf>
    <xf numFmtId="164" fontId="14" fillId="0" borderId="19" xfId="0" applyNumberFormat="1" applyFont="1" applyBorder="1" applyAlignment="1">
      <alignment vertical="center"/>
    </xf>
    <xf numFmtId="164" fontId="14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0" fontId="0" fillId="0" borderId="13" xfId="0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J325"/>
  <sheetViews>
    <sheetView showGridLines="0" workbookViewId="0">
      <selection activeCell="C106" sqref="C106"/>
    </sheetView>
  </sheetViews>
  <sheetFormatPr defaultRowHeight="11.25" x14ac:dyDescent="0.2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48.1640625" customWidth="1"/>
    <col min="7" max="7" width="7" customWidth="1"/>
    <col min="8" max="8" width="13.33203125" customWidth="1"/>
    <col min="9" max="9" width="8.83203125" customWidth="1"/>
    <col min="10" max="10" width="10.33203125" hidden="1" customWidth="1"/>
    <col min="11" max="11" width="9.1640625" hidden="1"/>
    <col min="12" max="17" width="13.5" hidden="1" customWidth="1"/>
    <col min="18" max="18" width="15.5" hidden="1" customWidth="1"/>
    <col min="19" max="19" width="11.6640625" customWidth="1"/>
    <col min="20" max="20" width="15.5" customWidth="1"/>
    <col min="21" max="21" width="11.6640625" customWidth="1"/>
    <col min="22" max="22" width="14.1640625" customWidth="1"/>
    <col min="23" max="23" width="10.5" customWidth="1"/>
    <col min="24" max="24" width="14.1640625" customWidth="1"/>
    <col min="25" max="25" width="15.5" customWidth="1"/>
    <col min="26" max="26" width="10.5" customWidth="1"/>
    <col min="27" max="27" width="14.1640625" customWidth="1"/>
    <col min="28" max="28" width="15.5" customWidth="1"/>
    <col min="41" max="62" width="9.1640625" hidden="1"/>
  </cols>
  <sheetData>
    <row r="2" spans="2:43" ht="37.15" customHeight="1" x14ac:dyDescent="0.2">
      <c r="I2" s="92" t="s">
        <v>2</v>
      </c>
      <c r="J2" s="93"/>
      <c r="K2" s="93"/>
      <c r="L2" s="93"/>
      <c r="M2" s="93"/>
      <c r="N2" s="93"/>
      <c r="O2" s="93"/>
      <c r="P2" s="93"/>
      <c r="Q2" s="93"/>
      <c r="R2" s="93"/>
      <c r="S2" s="93"/>
      <c r="AQ2" s="7" t="s">
        <v>43</v>
      </c>
    </row>
    <row r="3" spans="2:43" ht="6.95" hidden="1" customHeight="1" x14ac:dyDescent="0.2">
      <c r="B3" s="8"/>
      <c r="C3" s="9"/>
      <c r="D3" s="9"/>
      <c r="E3" s="9"/>
      <c r="F3" s="9"/>
      <c r="G3" s="9"/>
      <c r="H3" s="9"/>
      <c r="I3" s="10"/>
      <c r="AQ3" s="7" t="s">
        <v>42</v>
      </c>
    </row>
    <row r="4" spans="2:43" ht="24.95" hidden="1" customHeight="1" x14ac:dyDescent="0.2">
      <c r="B4" s="10"/>
      <c r="D4" s="11" t="s">
        <v>46</v>
      </c>
      <c r="I4" s="10"/>
      <c r="J4" s="32" t="s">
        <v>3</v>
      </c>
      <c r="AQ4" s="7" t="s">
        <v>1</v>
      </c>
    </row>
    <row r="5" spans="2:43" ht="6.95" hidden="1" customHeight="1" x14ac:dyDescent="0.2">
      <c r="B5" s="10"/>
      <c r="I5" s="10"/>
    </row>
    <row r="6" spans="2:43" ht="12.2" hidden="1" customHeight="1" x14ac:dyDescent="0.2">
      <c r="B6" s="10"/>
      <c r="D6" s="13" t="s">
        <v>4</v>
      </c>
      <c r="I6" s="10"/>
    </row>
    <row r="7" spans="2:43" ht="27.95" hidden="1" customHeight="1" x14ac:dyDescent="0.2">
      <c r="B7" s="10"/>
      <c r="E7" s="94" t="e">
        <f>#REF!</f>
        <v>#REF!</v>
      </c>
      <c r="F7" s="97"/>
      <c r="G7" s="97"/>
      <c r="H7" s="97"/>
      <c r="I7" s="10"/>
    </row>
    <row r="8" spans="2:43" ht="12.2" hidden="1" customHeight="1" x14ac:dyDescent="0.2">
      <c r="B8" s="10"/>
      <c r="D8" s="13" t="s">
        <v>47</v>
      </c>
      <c r="I8" s="10"/>
    </row>
    <row r="9" spans="2:43" s="1" customFormat="1" ht="16.350000000000001" hidden="1" customHeight="1" x14ac:dyDescent="0.2">
      <c r="B9" s="14"/>
      <c r="E9" s="94" t="s">
        <v>48</v>
      </c>
      <c r="F9" s="95"/>
      <c r="G9" s="95"/>
      <c r="H9" s="95"/>
      <c r="I9" s="14"/>
    </row>
    <row r="10" spans="2:43" s="1" customFormat="1" ht="12.2" hidden="1" customHeight="1" x14ac:dyDescent="0.2">
      <c r="B10" s="14"/>
      <c r="D10" s="13" t="s">
        <v>49</v>
      </c>
      <c r="I10" s="14"/>
    </row>
    <row r="11" spans="2:43" s="1" customFormat="1" ht="16.350000000000001" hidden="1" customHeight="1" x14ac:dyDescent="0.2">
      <c r="B11" s="14"/>
      <c r="E11" s="96" t="s">
        <v>50</v>
      </c>
      <c r="F11" s="95"/>
      <c r="G11" s="95"/>
      <c r="H11" s="95"/>
      <c r="I11" s="14"/>
    </row>
    <row r="12" spans="2:43" s="1" customFormat="1" hidden="1" x14ac:dyDescent="0.2">
      <c r="B12" s="14"/>
      <c r="I12" s="14"/>
    </row>
    <row r="13" spans="2:43" s="1" customFormat="1" ht="12.2" hidden="1" customHeight="1" x14ac:dyDescent="0.2">
      <c r="B13" s="14"/>
      <c r="D13" s="13" t="s">
        <v>5</v>
      </c>
      <c r="F13" s="12" t="s">
        <v>0</v>
      </c>
      <c r="I13" s="14"/>
    </row>
    <row r="14" spans="2:43" s="1" customFormat="1" ht="12.2" hidden="1" customHeight="1" x14ac:dyDescent="0.2">
      <c r="B14" s="14"/>
      <c r="D14" s="13" t="s">
        <v>7</v>
      </c>
      <c r="F14" s="12" t="s">
        <v>8</v>
      </c>
      <c r="I14" s="14"/>
    </row>
    <row r="15" spans="2:43" s="1" customFormat="1" ht="10.9" hidden="1" customHeight="1" x14ac:dyDescent="0.2">
      <c r="B15" s="14"/>
      <c r="I15" s="14"/>
    </row>
    <row r="16" spans="2:43" s="1" customFormat="1" ht="12.2" hidden="1" customHeight="1" x14ac:dyDescent="0.2">
      <c r="B16" s="14"/>
      <c r="D16" s="13" t="s">
        <v>11</v>
      </c>
      <c r="I16" s="14"/>
    </row>
    <row r="17" spans="2:9" s="1" customFormat="1" ht="18" hidden="1" customHeight="1" x14ac:dyDescent="0.2">
      <c r="B17" s="14"/>
      <c r="E17" s="12" t="s">
        <v>12</v>
      </c>
      <c r="I17" s="14"/>
    </row>
    <row r="18" spans="2:9" s="1" customFormat="1" ht="6.95" hidden="1" customHeight="1" x14ac:dyDescent="0.2">
      <c r="B18" s="14"/>
      <c r="I18" s="14"/>
    </row>
    <row r="19" spans="2:9" s="1" customFormat="1" ht="12.2" hidden="1" customHeight="1" x14ac:dyDescent="0.2">
      <c r="B19" s="14"/>
      <c r="D19" s="13" t="s">
        <v>13</v>
      </c>
      <c r="I19" s="14"/>
    </row>
    <row r="20" spans="2:9" s="1" customFormat="1" ht="18" hidden="1" customHeight="1" x14ac:dyDescent="0.2">
      <c r="B20" s="14"/>
      <c r="E20" s="12" t="s">
        <v>14</v>
      </c>
      <c r="I20" s="14"/>
    </row>
    <row r="21" spans="2:9" s="1" customFormat="1" ht="6.95" hidden="1" customHeight="1" x14ac:dyDescent="0.2">
      <c r="B21" s="14"/>
      <c r="I21" s="14"/>
    </row>
    <row r="22" spans="2:9" s="1" customFormat="1" ht="12.2" hidden="1" customHeight="1" x14ac:dyDescent="0.2">
      <c r="B22" s="14"/>
      <c r="D22" s="13" t="s">
        <v>15</v>
      </c>
      <c r="I22" s="14"/>
    </row>
    <row r="23" spans="2:9" s="1" customFormat="1" ht="18" hidden="1" customHeight="1" x14ac:dyDescent="0.2">
      <c r="B23" s="14"/>
      <c r="E23" s="12" t="s">
        <v>16</v>
      </c>
      <c r="I23" s="14"/>
    </row>
    <row r="24" spans="2:9" s="1" customFormat="1" ht="6.95" hidden="1" customHeight="1" x14ac:dyDescent="0.2">
      <c r="B24" s="14"/>
      <c r="I24" s="14"/>
    </row>
    <row r="25" spans="2:9" s="1" customFormat="1" ht="12.2" hidden="1" customHeight="1" x14ac:dyDescent="0.2">
      <c r="B25" s="14"/>
      <c r="D25" s="13" t="s">
        <v>17</v>
      </c>
      <c r="I25" s="14"/>
    </row>
    <row r="26" spans="2:9" s="1" customFormat="1" ht="18" hidden="1" customHeight="1" x14ac:dyDescent="0.2">
      <c r="B26" s="14"/>
      <c r="E26" s="12" t="s">
        <v>16</v>
      </c>
      <c r="I26" s="14"/>
    </row>
    <row r="27" spans="2:9" s="1" customFormat="1" ht="6.95" hidden="1" customHeight="1" x14ac:dyDescent="0.2">
      <c r="B27" s="14"/>
      <c r="I27" s="14"/>
    </row>
    <row r="28" spans="2:9" s="1" customFormat="1" ht="12.2" hidden="1" customHeight="1" x14ac:dyDescent="0.2">
      <c r="B28" s="14"/>
      <c r="D28" s="13" t="s">
        <v>18</v>
      </c>
      <c r="I28" s="14"/>
    </row>
    <row r="29" spans="2:9" s="2" customFormat="1" ht="68.650000000000006" hidden="1" customHeight="1" x14ac:dyDescent="0.2">
      <c r="B29" s="33"/>
      <c r="E29" s="98" t="s">
        <v>19</v>
      </c>
      <c r="F29" s="98"/>
      <c r="G29" s="98"/>
      <c r="H29" s="98"/>
      <c r="I29" s="33"/>
    </row>
    <row r="30" spans="2:9" s="1" customFormat="1" ht="6.95" hidden="1" customHeight="1" x14ac:dyDescent="0.2">
      <c r="B30" s="14"/>
      <c r="I30" s="14"/>
    </row>
    <row r="31" spans="2:9" s="1" customFormat="1" ht="6.95" hidden="1" customHeight="1" x14ac:dyDescent="0.2">
      <c r="B31" s="14"/>
      <c r="D31" s="24"/>
      <c r="E31" s="24"/>
      <c r="F31" s="24"/>
      <c r="G31" s="24"/>
      <c r="H31" s="24"/>
      <c r="I31" s="14"/>
    </row>
    <row r="32" spans="2:9" s="1" customFormat="1" ht="25.5" hidden="1" customHeight="1" x14ac:dyDescent="0.2">
      <c r="B32" s="14"/>
      <c r="D32" s="34" t="s">
        <v>20</v>
      </c>
      <c r="I32" s="14"/>
    </row>
    <row r="33" spans="2:9" s="1" customFormat="1" ht="6.95" hidden="1" customHeight="1" x14ac:dyDescent="0.2">
      <c r="B33" s="14"/>
      <c r="D33" s="24"/>
      <c r="E33" s="24"/>
      <c r="F33" s="24"/>
      <c r="G33" s="24"/>
      <c r="H33" s="24"/>
      <c r="I33" s="14"/>
    </row>
    <row r="34" spans="2:9" s="1" customFormat="1" ht="14.45" hidden="1" customHeight="1" x14ac:dyDescent="0.2">
      <c r="B34" s="14"/>
      <c r="F34" s="16" t="s">
        <v>21</v>
      </c>
      <c r="I34" s="14"/>
    </row>
    <row r="35" spans="2:9" s="1" customFormat="1" ht="14.45" hidden="1" customHeight="1" x14ac:dyDescent="0.2">
      <c r="B35" s="14"/>
      <c r="D35" s="35" t="s">
        <v>22</v>
      </c>
      <c r="E35" s="13" t="s">
        <v>23</v>
      </c>
      <c r="F35" s="36" t="e">
        <f>ROUND((SUM(BB121:BB324)),  2)</f>
        <v>#REF!</v>
      </c>
      <c r="I35" s="14"/>
    </row>
    <row r="36" spans="2:9" s="1" customFormat="1" ht="14.45" hidden="1" customHeight="1" x14ac:dyDescent="0.2">
      <c r="B36" s="14"/>
      <c r="E36" s="13" t="s">
        <v>24</v>
      </c>
      <c r="F36" s="36">
        <f>ROUND((SUM(BC121:BC324)),  2)</f>
        <v>0</v>
      </c>
      <c r="I36" s="14"/>
    </row>
    <row r="37" spans="2:9" s="1" customFormat="1" ht="14.45" hidden="1" customHeight="1" x14ac:dyDescent="0.2">
      <c r="B37" s="14"/>
      <c r="E37" s="13" t="s">
        <v>25</v>
      </c>
      <c r="F37" s="36">
        <f>ROUND((SUM(BD121:BD324)),  2)</f>
        <v>0</v>
      </c>
      <c r="I37" s="14"/>
    </row>
    <row r="38" spans="2:9" s="1" customFormat="1" ht="14.45" hidden="1" customHeight="1" x14ac:dyDescent="0.2">
      <c r="B38" s="14"/>
      <c r="E38" s="13" t="s">
        <v>26</v>
      </c>
      <c r="F38" s="36">
        <f>ROUND((SUM(BE121:BE324)),  2)</f>
        <v>0</v>
      </c>
      <c r="I38" s="14"/>
    </row>
    <row r="39" spans="2:9" s="1" customFormat="1" ht="14.45" hidden="1" customHeight="1" x14ac:dyDescent="0.2">
      <c r="B39" s="14"/>
      <c r="E39" s="13" t="s">
        <v>27</v>
      </c>
      <c r="F39" s="36">
        <f>ROUND((SUM(BF121:BF324)),  2)</f>
        <v>0</v>
      </c>
      <c r="I39" s="14"/>
    </row>
    <row r="40" spans="2:9" s="1" customFormat="1" ht="6.95" hidden="1" customHeight="1" x14ac:dyDescent="0.2">
      <c r="B40" s="14"/>
      <c r="I40" s="14"/>
    </row>
    <row r="41" spans="2:9" s="1" customFormat="1" ht="25.5" hidden="1" customHeight="1" x14ac:dyDescent="0.2">
      <c r="B41" s="14"/>
      <c r="C41" s="37"/>
      <c r="D41" s="38" t="s">
        <v>28</v>
      </c>
      <c r="E41" s="26"/>
      <c r="F41" s="26"/>
      <c r="G41" s="39" t="s">
        <v>29</v>
      </c>
      <c r="H41" s="40" t="s">
        <v>30</v>
      </c>
      <c r="I41" s="14"/>
    </row>
    <row r="42" spans="2:9" s="1" customFormat="1" ht="14.45" hidden="1" customHeight="1" x14ac:dyDescent="0.2">
      <c r="B42" s="14"/>
      <c r="I42" s="14"/>
    </row>
    <row r="43" spans="2:9" ht="14.45" hidden="1" customHeight="1" x14ac:dyDescent="0.2">
      <c r="B43" s="10"/>
      <c r="I43" s="10"/>
    </row>
    <row r="44" spans="2:9" ht="14.45" hidden="1" customHeight="1" x14ac:dyDescent="0.2">
      <c r="B44" s="10"/>
      <c r="I44" s="10"/>
    </row>
    <row r="45" spans="2:9" ht="14.45" hidden="1" customHeight="1" x14ac:dyDescent="0.2">
      <c r="B45" s="10"/>
      <c r="I45" s="10"/>
    </row>
    <row r="46" spans="2:9" ht="14.45" hidden="1" customHeight="1" x14ac:dyDescent="0.2">
      <c r="B46" s="10"/>
      <c r="I46" s="10"/>
    </row>
    <row r="47" spans="2:9" ht="14.45" hidden="1" customHeight="1" x14ac:dyDescent="0.2">
      <c r="B47" s="10"/>
      <c r="I47" s="10"/>
    </row>
    <row r="48" spans="2:9" ht="14.45" hidden="1" customHeight="1" x14ac:dyDescent="0.2">
      <c r="B48" s="10"/>
      <c r="I48" s="10"/>
    </row>
    <row r="49" spans="2:9" ht="14.45" hidden="1" customHeight="1" x14ac:dyDescent="0.2">
      <c r="B49" s="10"/>
      <c r="I49" s="10"/>
    </row>
    <row r="50" spans="2:9" s="1" customFormat="1" ht="14.45" hidden="1" customHeight="1" x14ac:dyDescent="0.2">
      <c r="B50" s="14"/>
      <c r="D50" s="17" t="s">
        <v>31</v>
      </c>
      <c r="E50" s="18"/>
      <c r="F50" s="18"/>
      <c r="G50" s="17" t="s">
        <v>32</v>
      </c>
      <c r="H50" s="18"/>
      <c r="I50" s="14"/>
    </row>
    <row r="51" spans="2:9" hidden="1" x14ac:dyDescent="0.2">
      <c r="B51" s="10"/>
      <c r="I51" s="10"/>
    </row>
    <row r="52" spans="2:9" hidden="1" x14ac:dyDescent="0.2">
      <c r="B52" s="10"/>
      <c r="I52" s="10"/>
    </row>
    <row r="53" spans="2:9" hidden="1" x14ac:dyDescent="0.2">
      <c r="B53" s="10"/>
      <c r="I53" s="10"/>
    </row>
    <row r="54" spans="2:9" hidden="1" x14ac:dyDescent="0.2">
      <c r="B54" s="10"/>
      <c r="I54" s="10"/>
    </row>
    <row r="55" spans="2:9" hidden="1" x14ac:dyDescent="0.2">
      <c r="B55" s="10"/>
      <c r="I55" s="10"/>
    </row>
    <row r="56" spans="2:9" hidden="1" x14ac:dyDescent="0.2">
      <c r="B56" s="10"/>
      <c r="I56" s="10"/>
    </row>
    <row r="57" spans="2:9" hidden="1" x14ac:dyDescent="0.2">
      <c r="B57" s="10"/>
      <c r="I57" s="10"/>
    </row>
    <row r="58" spans="2:9" hidden="1" x14ac:dyDescent="0.2">
      <c r="B58" s="10"/>
      <c r="I58" s="10"/>
    </row>
    <row r="59" spans="2:9" hidden="1" x14ac:dyDescent="0.2">
      <c r="B59" s="10"/>
      <c r="I59" s="10"/>
    </row>
    <row r="60" spans="2:9" hidden="1" x14ac:dyDescent="0.2">
      <c r="B60" s="10"/>
      <c r="I60" s="10"/>
    </row>
    <row r="61" spans="2:9" s="1" customFormat="1" ht="12.75" hidden="1" x14ac:dyDescent="0.2">
      <c r="B61" s="14"/>
      <c r="D61" s="19" t="s">
        <v>33</v>
      </c>
      <c r="E61" s="15"/>
      <c r="F61" s="41" t="s">
        <v>34</v>
      </c>
      <c r="G61" s="19" t="s">
        <v>33</v>
      </c>
      <c r="H61" s="15"/>
      <c r="I61" s="14"/>
    </row>
    <row r="62" spans="2:9" hidden="1" x14ac:dyDescent="0.2">
      <c r="B62" s="10"/>
      <c r="I62" s="10"/>
    </row>
    <row r="63" spans="2:9" hidden="1" x14ac:dyDescent="0.2">
      <c r="B63" s="10"/>
      <c r="I63" s="10"/>
    </row>
    <row r="64" spans="2:9" hidden="1" x14ac:dyDescent="0.2">
      <c r="B64" s="10"/>
      <c r="I64" s="10"/>
    </row>
    <row r="65" spans="2:9" s="1" customFormat="1" ht="12.75" hidden="1" x14ac:dyDescent="0.2">
      <c r="B65" s="14"/>
      <c r="D65" s="17" t="s">
        <v>35</v>
      </c>
      <c r="E65" s="18"/>
      <c r="F65" s="18"/>
      <c r="G65" s="17" t="s">
        <v>36</v>
      </c>
      <c r="H65" s="18"/>
      <c r="I65" s="14"/>
    </row>
    <row r="66" spans="2:9" hidden="1" x14ac:dyDescent="0.2">
      <c r="B66" s="10"/>
      <c r="I66" s="10"/>
    </row>
    <row r="67" spans="2:9" hidden="1" x14ac:dyDescent="0.2">
      <c r="B67" s="10"/>
      <c r="I67" s="10"/>
    </row>
    <row r="68" spans="2:9" hidden="1" x14ac:dyDescent="0.2">
      <c r="B68" s="10"/>
      <c r="I68" s="10"/>
    </row>
    <row r="69" spans="2:9" hidden="1" x14ac:dyDescent="0.2">
      <c r="B69" s="10"/>
      <c r="I69" s="10"/>
    </row>
    <row r="70" spans="2:9" hidden="1" x14ac:dyDescent="0.2">
      <c r="B70" s="10"/>
      <c r="I70" s="10"/>
    </row>
    <row r="71" spans="2:9" hidden="1" x14ac:dyDescent="0.2">
      <c r="B71" s="10"/>
      <c r="I71" s="10"/>
    </row>
    <row r="72" spans="2:9" hidden="1" x14ac:dyDescent="0.2">
      <c r="B72" s="10"/>
      <c r="I72" s="10"/>
    </row>
    <row r="73" spans="2:9" hidden="1" x14ac:dyDescent="0.2">
      <c r="B73" s="10"/>
      <c r="I73" s="10"/>
    </row>
    <row r="74" spans="2:9" hidden="1" x14ac:dyDescent="0.2">
      <c r="B74" s="10"/>
      <c r="I74" s="10"/>
    </row>
    <row r="75" spans="2:9" hidden="1" x14ac:dyDescent="0.2">
      <c r="B75" s="10"/>
      <c r="I75" s="10"/>
    </row>
    <row r="76" spans="2:9" s="1" customFormat="1" ht="12.75" hidden="1" x14ac:dyDescent="0.2">
      <c r="B76" s="14"/>
      <c r="D76" s="19" t="s">
        <v>33</v>
      </c>
      <c r="E76" s="15"/>
      <c r="F76" s="41" t="s">
        <v>34</v>
      </c>
      <c r="G76" s="19" t="s">
        <v>33</v>
      </c>
      <c r="H76" s="15"/>
      <c r="I76" s="14"/>
    </row>
    <row r="77" spans="2:9" s="1" customFormat="1" ht="14.45" hidden="1" customHeight="1" x14ac:dyDescent="0.2">
      <c r="B77" s="20"/>
      <c r="C77" s="21"/>
      <c r="D77" s="21"/>
      <c r="E77" s="21"/>
      <c r="F77" s="21"/>
      <c r="G77" s="21"/>
      <c r="H77" s="21"/>
      <c r="I77" s="14"/>
    </row>
    <row r="78" spans="2:9" hidden="1" x14ac:dyDescent="0.2"/>
    <row r="79" spans="2:9" hidden="1" x14ac:dyDescent="0.2"/>
    <row r="80" spans="2:9" hidden="1" x14ac:dyDescent="0.2"/>
    <row r="81" spans="2:9" s="1" customFormat="1" ht="6.95" hidden="1" customHeight="1" x14ac:dyDescent="0.2">
      <c r="B81" s="22"/>
      <c r="C81" s="23"/>
      <c r="D81" s="23"/>
      <c r="E81" s="23"/>
      <c r="F81" s="23"/>
      <c r="G81" s="23"/>
      <c r="H81" s="23"/>
      <c r="I81" s="14"/>
    </row>
    <row r="82" spans="2:9" s="1" customFormat="1" ht="24.95" hidden="1" customHeight="1" x14ac:dyDescent="0.2">
      <c r="B82" s="14"/>
      <c r="C82" s="11" t="s">
        <v>51</v>
      </c>
      <c r="I82" s="14"/>
    </row>
    <row r="83" spans="2:9" s="1" customFormat="1" ht="6.95" hidden="1" customHeight="1" x14ac:dyDescent="0.2">
      <c r="B83" s="14"/>
      <c r="I83" s="14"/>
    </row>
    <row r="84" spans="2:9" s="1" customFormat="1" ht="12.2" hidden="1" customHeight="1" x14ac:dyDescent="0.2">
      <c r="B84" s="14"/>
      <c r="C84" s="13" t="s">
        <v>4</v>
      </c>
      <c r="I84" s="14"/>
    </row>
    <row r="85" spans="2:9" s="1" customFormat="1" ht="27.95" hidden="1" customHeight="1" x14ac:dyDescent="0.2">
      <c r="B85" s="14"/>
      <c r="E85" s="94" t="e">
        <f>E7</f>
        <v>#REF!</v>
      </c>
      <c r="F85" s="97"/>
      <c r="G85" s="97"/>
      <c r="H85" s="97"/>
      <c r="I85" s="14"/>
    </row>
    <row r="86" spans="2:9" ht="12.2" hidden="1" customHeight="1" x14ac:dyDescent="0.2">
      <c r="B86" s="10"/>
      <c r="C86" s="13" t="s">
        <v>47</v>
      </c>
      <c r="I86" s="10"/>
    </row>
    <row r="87" spans="2:9" s="1" customFormat="1" ht="16.350000000000001" hidden="1" customHeight="1" x14ac:dyDescent="0.2">
      <c r="B87" s="14"/>
      <c r="E87" s="94" t="s">
        <v>48</v>
      </c>
      <c r="F87" s="95"/>
      <c r="G87" s="95"/>
      <c r="H87" s="95"/>
      <c r="I87" s="14"/>
    </row>
    <row r="88" spans="2:9" s="1" customFormat="1" ht="12.2" hidden="1" customHeight="1" x14ac:dyDescent="0.2">
      <c r="B88" s="14"/>
      <c r="C88" s="13" t="s">
        <v>49</v>
      </c>
      <c r="I88" s="14"/>
    </row>
    <row r="89" spans="2:9" s="1" customFormat="1" ht="16.350000000000001" hidden="1" customHeight="1" x14ac:dyDescent="0.2">
      <c r="B89" s="14"/>
      <c r="E89" s="96" t="str">
        <f>E11</f>
        <v xml:space="preserve">PS-01 - ÚOŽI </v>
      </c>
      <c r="F89" s="95"/>
      <c r="G89" s="95"/>
      <c r="H89" s="95"/>
      <c r="I89" s="14"/>
    </row>
    <row r="90" spans="2:9" s="1" customFormat="1" ht="6.95" hidden="1" customHeight="1" x14ac:dyDescent="0.2">
      <c r="B90" s="14"/>
      <c r="I90" s="14"/>
    </row>
    <row r="91" spans="2:9" s="1" customFormat="1" ht="12.2" hidden="1" customHeight="1" x14ac:dyDescent="0.2">
      <c r="B91" s="14"/>
      <c r="C91" s="13" t="s">
        <v>7</v>
      </c>
      <c r="F91" s="12" t="str">
        <f>F14</f>
        <v>Praha a středočeský kraj</v>
      </c>
      <c r="I91" s="14"/>
    </row>
    <row r="92" spans="2:9" s="1" customFormat="1" ht="6.95" hidden="1" customHeight="1" x14ac:dyDescent="0.2">
      <c r="B92" s="14"/>
      <c r="I92" s="14"/>
    </row>
    <row r="93" spans="2:9" s="1" customFormat="1" ht="15.4" hidden="1" customHeight="1" x14ac:dyDescent="0.2">
      <c r="B93" s="14"/>
      <c r="C93" s="13" t="s">
        <v>11</v>
      </c>
      <c r="F93" s="12" t="str">
        <f>E17</f>
        <v>Jiří Kejkula</v>
      </c>
      <c r="I93" s="14"/>
    </row>
    <row r="94" spans="2:9" s="1" customFormat="1" ht="15.4" hidden="1" customHeight="1" x14ac:dyDescent="0.2">
      <c r="B94" s="14"/>
      <c r="C94" s="13" t="s">
        <v>13</v>
      </c>
      <c r="F94" s="12" t="str">
        <f>IF(E20="","",E20)</f>
        <v xml:space="preserve"> </v>
      </c>
      <c r="I94" s="14"/>
    </row>
    <row r="95" spans="2:9" s="1" customFormat="1" ht="10.35" hidden="1" customHeight="1" x14ac:dyDescent="0.2">
      <c r="B95" s="14"/>
      <c r="I95" s="14"/>
    </row>
    <row r="96" spans="2:9" s="1" customFormat="1" ht="29.25" hidden="1" customHeight="1" x14ac:dyDescent="0.2">
      <c r="B96" s="14"/>
      <c r="C96" s="42" t="s">
        <v>52</v>
      </c>
      <c r="D96" s="37"/>
      <c r="E96" s="37"/>
      <c r="F96" s="37"/>
      <c r="G96" s="37"/>
      <c r="H96" s="37"/>
      <c r="I96" s="14"/>
    </row>
    <row r="97" spans="2:44" s="1" customFormat="1" ht="10.35" hidden="1" customHeight="1" x14ac:dyDescent="0.2">
      <c r="B97" s="14"/>
      <c r="I97" s="14"/>
    </row>
    <row r="98" spans="2:44" s="1" customFormat="1" ht="22.7" hidden="1" customHeight="1" x14ac:dyDescent="0.2">
      <c r="B98" s="14"/>
      <c r="C98" s="43" t="s">
        <v>53</v>
      </c>
      <c r="I98" s="14"/>
      <c r="AR98" s="7" t="s">
        <v>54</v>
      </c>
    </row>
    <row r="99" spans="2:44" s="3" customFormat="1" ht="24.95" hidden="1" customHeight="1" x14ac:dyDescent="0.2">
      <c r="B99" s="44"/>
      <c r="D99" s="45" t="s">
        <v>55</v>
      </c>
      <c r="E99" s="46"/>
      <c r="F99" s="46"/>
      <c r="G99" s="46"/>
      <c r="H99" s="46"/>
      <c r="I99" s="44"/>
    </row>
    <row r="100" spans="2:44" s="1" customFormat="1" ht="21.75" hidden="1" customHeight="1" x14ac:dyDescent="0.2">
      <c r="B100" s="14"/>
      <c r="I100" s="14"/>
    </row>
    <row r="101" spans="2:44" s="1" customFormat="1" ht="6.95" hidden="1" customHeight="1" x14ac:dyDescent="0.2">
      <c r="B101" s="20"/>
      <c r="C101" s="21"/>
      <c r="D101" s="21"/>
      <c r="E101" s="21"/>
      <c r="F101" s="21"/>
      <c r="G101" s="21"/>
      <c r="H101" s="21"/>
      <c r="I101" s="14"/>
    </row>
    <row r="102" spans="2:44" hidden="1" x14ac:dyDescent="0.2"/>
    <row r="103" spans="2:44" hidden="1" x14ac:dyDescent="0.2"/>
    <row r="104" spans="2:44" hidden="1" x14ac:dyDescent="0.2"/>
    <row r="105" spans="2:44" s="1" customFormat="1" ht="6.95" customHeight="1" x14ac:dyDescent="0.2">
      <c r="B105" s="22"/>
      <c r="C105" s="23"/>
      <c r="D105" s="23"/>
      <c r="E105" s="23"/>
      <c r="F105" s="23"/>
      <c r="G105" s="23"/>
      <c r="H105" s="23"/>
      <c r="I105" s="14"/>
    </row>
    <row r="106" spans="2:44" s="1" customFormat="1" ht="24.95" customHeight="1" x14ac:dyDescent="0.2">
      <c r="B106" s="14"/>
      <c r="C106" s="11" t="s">
        <v>1042</v>
      </c>
      <c r="I106" s="14"/>
    </row>
    <row r="107" spans="2:44" s="1" customFormat="1" ht="6.95" customHeight="1" x14ac:dyDescent="0.2">
      <c r="B107" s="14"/>
      <c r="I107" s="14"/>
    </row>
    <row r="108" spans="2:44" s="1" customFormat="1" ht="12.2" customHeight="1" x14ac:dyDescent="0.2">
      <c r="B108" s="14"/>
      <c r="C108" s="13" t="s">
        <v>4</v>
      </c>
      <c r="I108" s="14"/>
    </row>
    <row r="109" spans="2:44" s="1" customFormat="1" ht="27.95" customHeight="1" x14ac:dyDescent="0.2">
      <c r="B109" s="14"/>
      <c r="E109" s="94" t="s">
        <v>1043</v>
      </c>
      <c r="F109" s="97"/>
      <c r="G109" s="97"/>
      <c r="H109" s="97"/>
      <c r="I109" s="14"/>
    </row>
    <row r="110" spans="2:44" ht="12.2" customHeight="1" x14ac:dyDescent="0.2">
      <c r="B110" s="10"/>
      <c r="C110" s="13" t="s">
        <v>47</v>
      </c>
      <c r="I110" s="10"/>
    </row>
    <row r="111" spans="2:44" s="1" customFormat="1" ht="16.350000000000001" customHeight="1" x14ac:dyDescent="0.2">
      <c r="B111" s="14"/>
      <c r="E111" s="94" t="s">
        <v>48</v>
      </c>
      <c r="F111" s="95"/>
      <c r="G111" s="95"/>
      <c r="H111" s="95"/>
      <c r="I111" s="14"/>
    </row>
    <row r="112" spans="2:44" s="1" customFormat="1" ht="12.2" customHeight="1" x14ac:dyDescent="0.2">
      <c r="B112" s="14"/>
      <c r="C112" s="13" t="s">
        <v>49</v>
      </c>
      <c r="I112" s="14"/>
    </row>
    <row r="113" spans="2:62" s="1" customFormat="1" ht="16.350000000000001" customHeight="1" x14ac:dyDescent="0.2">
      <c r="B113" s="14"/>
      <c r="E113" s="96" t="str">
        <f>E11</f>
        <v xml:space="preserve">PS-01 - ÚOŽI </v>
      </c>
      <c r="F113" s="95"/>
      <c r="G113" s="95"/>
      <c r="H113" s="95"/>
      <c r="I113" s="14"/>
    </row>
    <row r="114" spans="2:62" s="1" customFormat="1" ht="6.95" customHeight="1" x14ac:dyDescent="0.2">
      <c r="B114" s="14"/>
      <c r="I114" s="14"/>
    </row>
    <row r="115" spans="2:62" s="1" customFormat="1" ht="12.2" customHeight="1" x14ac:dyDescent="0.2">
      <c r="B115" s="14"/>
      <c r="C115" s="13" t="s">
        <v>7</v>
      </c>
      <c r="F115" s="12" t="s">
        <v>1045</v>
      </c>
      <c r="I115" s="14"/>
    </row>
    <row r="116" spans="2:62" s="1" customFormat="1" ht="6.95" customHeight="1" x14ac:dyDescent="0.2">
      <c r="B116" s="14"/>
      <c r="I116" s="14"/>
    </row>
    <row r="117" spans="2:62" s="1" customFormat="1" ht="15.4" customHeight="1" x14ac:dyDescent="0.2">
      <c r="B117" s="14"/>
      <c r="C117" s="13" t="s">
        <v>11</v>
      </c>
      <c r="F117" s="12" t="s">
        <v>1044</v>
      </c>
      <c r="I117" s="14"/>
    </row>
    <row r="118" spans="2:62" s="1" customFormat="1" ht="15.4" customHeight="1" x14ac:dyDescent="0.2">
      <c r="B118" s="14"/>
      <c r="C118" s="13" t="s">
        <v>13</v>
      </c>
      <c r="F118" s="12" t="str">
        <f>IF(E20="","",E20)</f>
        <v xml:space="preserve"> </v>
      </c>
      <c r="I118" s="14"/>
    </row>
    <row r="119" spans="2:62" s="1" customFormat="1" ht="10.35" customHeight="1" x14ac:dyDescent="0.2">
      <c r="B119" s="14"/>
      <c r="I119" s="14"/>
    </row>
    <row r="120" spans="2:62" s="4" customFormat="1" ht="29.25" customHeight="1" x14ac:dyDescent="0.2">
      <c r="B120" s="47"/>
      <c r="C120" s="48" t="s">
        <v>56</v>
      </c>
      <c r="D120" s="49" t="s">
        <v>39</v>
      </c>
      <c r="E120" s="49" t="s">
        <v>37</v>
      </c>
      <c r="F120" s="49" t="s">
        <v>38</v>
      </c>
      <c r="G120" s="49" t="s">
        <v>57</v>
      </c>
      <c r="H120" s="49" t="s">
        <v>58</v>
      </c>
      <c r="I120" s="47"/>
      <c r="J120" s="27" t="s">
        <v>0</v>
      </c>
      <c r="K120" s="28" t="s">
        <v>22</v>
      </c>
      <c r="L120" s="28" t="s">
        <v>59</v>
      </c>
      <c r="M120" s="28" t="s">
        <v>60</v>
      </c>
      <c r="N120" s="28" t="s">
        <v>61</v>
      </c>
      <c r="O120" s="28" t="s">
        <v>62</v>
      </c>
      <c r="P120" s="28" t="s">
        <v>63</v>
      </c>
      <c r="Q120" s="29" t="s">
        <v>64</v>
      </c>
    </row>
    <row r="121" spans="2:62" s="1" customFormat="1" ht="22.7" customHeight="1" x14ac:dyDescent="0.2">
      <c r="B121" s="14"/>
      <c r="C121" s="31" t="s">
        <v>65</v>
      </c>
      <c r="I121" s="14"/>
      <c r="J121" s="30"/>
      <c r="K121" s="24"/>
      <c r="L121" s="24"/>
      <c r="M121" s="50">
        <f>M122+SUM(M123:M249)</f>
        <v>13979.342000000001</v>
      </c>
      <c r="N121" s="24"/>
      <c r="O121" s="50">
        <f>O122+SUM(O123:O249)</f>
        <v>0</v>
      </c>
      <c r="P121" s="24"/>
      <c r="Q121" s="51">
        <f>Q122+SUM(Q123:Q249)</f>
        <v>0</v>
      </c>
      <c r="AQ121" s="7" t="s">
        <v>40</v>
      </c>
      <c r="AR121" s="7" t="s">
        <v>54</v>
      </c>
      <c r="BH121" s="52" t="e">
        <f>BH122+SUM(BH123:BH249)</f>
        <v>#REF!</v>
      </c>
    </row>
    <row r="122" spans="2:62" s="1" customFormat="1" ht="42.75" customHeight="1" x14ac:dyDescent="0.2">
      <c r="B122" s="53"/>
      <c r="C122" s="54" t="s">
        <v>66</v>
      </c>
      <c r="D122" s="54" t="s">
        <v>67</v>
      </c>
      <c r="E122" s="55" t="s">
        <v>68</v>
      </c>
      <c r="F122" s="56" t="s">
        <v>69</v>
      </c>
      <c r="G122" s="57" t="s">
        <v>70</v>
      </c>
      <c r="H122" s="58">
        <v>2</v>
      </c>
      <c r="I122" s="14"/>
      <c r="J122" s="59" t="s">
        <v>0</v>
      </c>
      <c r="K122" s="60" t="s">
        <v>23</v>
      </c>
      <c r="L122" s="61">
        <v>14.5</v>
      </c>
      <c r="M122" s="61">
        <f t="shared" ref="M122:M153" si="0">L122*H122</f>
        <v>29</v>
      </c>
      <c r="N122" s="61">
        <v>0</v>
      </c>
      <c r="O122" s="61">
        <f t="shared" ref="O122:O153" si="1">N122*H122</f>
        <v>0</v>
      </c>
      <c r="P122" s="61">
        <v>0</v>
      </c>
      <c r="Q122" s="62">
        <f t="shared" ref="Q122:Q153" si="2">P122*H122</f>
        <v>0</v>
      </c>
      <c r="AO122" s="63" t="s">
        <v>71</v>
      </c>
      <c r="AQ122" s="63" t="s">
        <v>67</v>
      </c>
      <c r="AR122" s="63" t="s">
        <v>41</v>
      </c>
      <c r="AV122" s="7" t="s">
        <v>72</v>
      </c>
      <c r="BB122" s="64" t="e">
        <f>IF(K122="základní",#REF!,0)</f>
        <v>#REF!</v>
      </c>
      <c r="BC122" s="64">
        <f>IF(K122="snížená",#REF!,0)</f>
        <v>0</v>
      </c>
      <c r="BD122" s="64">
        <f>IF(K122="zákl. přenesená",#REF!,0)</f>
        <v>0</v>
      </c>
      <c r="BE122" s="64">
        <f>IF(K122="sníž. přenesená",#REF!,0)</f>
        <v>0</v>
      </c>
      <c r="BF122" s="64">
        <f>IF(K122="nulová",#REF!,0)</f>
        <v>0</v>
      </c>
      <c r="BG122" s="7" t="s">
        <v>6</v>
      </c>
      <c r="BH122" s="64" t="e">
        <f>ROUND(#REF!*H122,2)</f>
        <v>#REF!</v>
      </c>
      <c r="BI122" s="7" t="s">
        <v>71</v>
      </c>
      <c r="BJ122" s="63" t="s">
        <v>73</v>
      </c>
    </row>
    <row r="123" spans="2:62" s="1" customFormat="1" ht="23.45" customHeight="1" x14ac:dyDescent="0.2">
      <c r="B123" s="53"/>
      <c r="C123" s="54" t="s">
        <v>74</v>
      </c>
      <c r="D123" s="54" t="s">
        <v>67</v>
      </c>
      <c r="E123" s="55" t="s">
        <v>75</v>
      </c>
      <c r="F123" s="56" t="s">
        <v>76</v>
      </c>
      <c r="G123" s="57" t="s">
        <v>70</v>
      </c>
      <c r="H123" s="58">
        <v>5</v>
      </c>
      <c r="I123" s="14"/>
      <c r="J123" s="59" t="s">
        <v>0</v>
      </c>
      <c r="K123" s="60" t="s">
        <v>23</v>
      </c>
      <c r="L123" s="61">
        <v>7.117</v>
      </c>
      <c r="M123" s="61">
        <f t="shared" si="0"/>
        <v>35.585000000000001</v>
      </c>
      <c r="N123" s="61">
        <v>0</v>
      </c>
      <c r="O123" s="61">
        <f t="shared" si="1"/>
        <v>0</v>
      </c>
      <c r="P123" s="61">
        <v>0</v>
      </c>
      <c r="Q123" s="62">
        <f t="shared" si="2"/>
        <v>0</v>
      </c>
      <c r="AO123" s="63" t="s">
        <v>71</v>
      </c>
      <c r="AQ123" s="63" t="s">
        <v>67</v>
      </c>
      <c r="AR123" s="63" t="s">
        <v>41</v>
      </c>
      <c r="AV123" s="7" t="s">
        <v>72</v>
      </c>
      <c r="BB123" s="64" t="e">
        <f>IF(K123="základní",#REF!,0)</f>
        <v>#REF!</v>
      </c>
      <c r="BC123" s="64">
        <f>IF(K123="snížená",#REF!,0)</f>
        <v>0</v>
      </c>
      <c r="BD123" s="64">
        <f>IF(K123="zákl. přenesená",#REF!,0)</f>
        <v>0</v>
      </c>
      <c r="BE123" s="64">
        <f>IF(K123="sníž. přenesená",#REF!,0)</f>
        <v>0</v>
      </c>
      <c r="BF123" s="64">
        <f>IF(K123="nulová",#REF!,0)</f>
        <v>0</v>
      </c>
      <c r="BG123" s="7" t="s">
        <v>6</v>
      </c>
      <c r="BH123" s="64" t="e">
        <f>ROUND(#REF!*H123,2)</f>
        <v>#REF!</v>
      </c>
      <c r="BI123" s="7" t="s">
        <v>71</v>
      </c>
      <c r="BJ123" s="63" t="s">
        <v>77</v>
      </c>
    </row>
    <row r="124" spans="2:62" s="1" customFormat="1" ht="23.45" customHeight="1" x14ac:dyDescent="0.2">
      <c r="B124" s="53"/>
      <c r="C124" s="54" t="s">
        <v>78</v>
      </c>
      <c r="D124" s="54" t="s">
        <v>67</v>
      </c>
      <c r="E124" s="55" t="s">
        <v>79</v>
      </c>
      <c r="F124" s="56" t="s">
        <v>80</v>
      </c>
      <c r="G124" s="57" t="s">
        <v>70</v>
      </c>
      <c r="H124" s="58">
        <v>2</v>
      </c>
      <c r="I124" s="14"/>
      <c r="J124" s="59" t="s">
        <v>0</v>
      </c>
      <c r="K124" s="60" t="s">
        <v>23</v>
      </c>
      <c r="L124" s="61">
        <v>1.9790000000000001</v>
      </c>
      <c r="M124" s="61">
        <f t="shared" si="0"/>
        <v>3.9580000000000002</v>
      </c>
      <c r="N124" s="61">
        <v>0</v>
      </c>
      <c r="O124" s="61">
        <f t="shared" si="1"/>
        <v>0</v>
      </c>
      <c r="P124" s="61">
        <v>0</v>
      </c>
      <c r="Q124" s="62">
        <f t="shared" si="2"/>
        <v>0</v>
      </c>
      <c r="AO124" s="63" t="s">
        <v>71</v>
      </c>
      <c r="AQ124" s="63" t="s">
        <v>67</v>
      </c>
      <c r="AR124" s="63" t="s">
        <v>41</v>
      </c>
      <c r="AV124" s="7" t="s">
        <v>72</v>
      </c>
      <c r="BB124" s="64" t="e">
        <f>IF(K124="základní",#REF!,0)</f>
        <v>#REF!</v>
      </c>
      <c r="BC124" s="64">
        <f>IF(K124="snížená",#REF!,0)</f>
        <v>0</v>
      </c>
      <c r="BD124" s="64">
        <f>IF(K124="zákl. přenesená",#REF!,0)</f>
        <v>0</v>
      </c>
      <c r="BE124" s="64">
        <f>IF(K124="sníž. přenesená",#REF!,0)</f>
        <v>0</v>
      </c>
      <c r="BF124" s="64">
        <f>IF(K124="nulová",#REF!,0)</f>
        <v>0</v>
      </c>
      <c r="BG124" s="7" t="s">
        <v>6</v>
      </c>
      <c r="BH124" s="64" t="e">
        <f>ROUND(#REF!*H124,2)</f>
        <v>#REF!</v>
      </c>
      <c r="BI124" s="7" t="s">
        <v>71</v>
      </c>
      <c r="BJ124" s="63" t="s">
        <v>81</v>
      </c>
    </row>
    <row r="125" spans="2:62" s="1" customFormat="1" ht="23.45" customHeight="1" x14ac:dyDescent="0.2">
      <c r="B125" s="53"/>
      <c r="C125" s="54" t="s">
        <v>82</v>
      </c>
      <c r="D125" s="54" t="s">
        <v>67</v>
      </c>
      <c r="E125" s="55" t="s">
        <v>83</v>
      </c>
      <c r="F125" s="56" t="s">
        <v>84</v>
      </c>
      <c r="G125" s="57" t="s">
        <v>70</v>
      </c>
      <c r="H125" s="58">
        <v>2</v>
      </c>
      <c r="I125" s="14"/>
      <c r="J125" s="59" t="s">
        <v>0</v>
      </c>
      <c r="K125" s="60" t="s">
        <v>23</v>
      </c>
      <c r="L125" s="61">
        <v>5.3789999999999996</v>
      </c>
      <c r="M125" s="61">
        <f t="shared" si="0"/>
        <v>10.757999999999999</v>
      </c>
      <c r="N125" s="61">
        <v>0</v>
      </c>
      <c r="O125" s="61">
        <f t="shared" si="1"/>
        <v>0</v>
      </c>
      <c r="P125" s="61">
        <v>0</v>
      </c>
      <c r="Q125" s="62">
        <f t="shared" si="2"/>
        <v>0</v>
      </c>
      <c r="AO125" s="63" t="s">
        <v>71</v>
      </c>
      <c r="AQ125" s="63" t="s">
        <v>67</v>
      </c>
      <c r="AR125" s="63" t="s">
        <v>41</v>
      </c>
      <c r="AV125" s="7" t="s">
        <v>72</v>
      </c>
      <c r="BB125" s="64" t="e">
        <f>IF(K125="základní",#REF!,0)</f>
        <v>#REF!</v>
      </c>
      <c r="BC125" s="64">
        <f>IF(K125="snížená",#REF!,0)</f>
        <v>0</v>
      </c>
      <c r="BD125" s="64">
        <f>IF(K125="zákl. přenesená",#REF!,0)</f>
        <v>0</v>
      </c>
      <c r="BE125" s="64">
        <f>IF(K125="sníž. přenesená",#REF!,0)</f>
        <v>0</v>
      </c>
      <c r="BF125" s="64">
        <f>IF(K125="nulová",#REF!,0)</f>
        <v>0</v>
      </c>
      <c r="BG125" s="7" t="s">
        <v>6</v>
      </c>
      <c r="BH125" s="64" t="e">
        <f>ROUND(#REF!*H125,2)</f>
        <v>#REF!</v>
      </c>
      <c r="BI125" s="7" t="s">
        <v>71</v>
      </c>
      <c r="BJ125" s="63" t="s">
        <v>85</v>
      </c>
    </row>
    <row r="126" spans="2:62" s="1" customFormat="1" ht="60.75" customHeight="1" x14ac:dyDescent="0.2">
      <c r="B126" s="53"/>
      <c r="C126" s="54" t="s">
        <v>86</v>
      </c>
      <c r="D126" s="54" t="s">
        <v>67</v>
      </c>
      <c r="E126" s="55" t="s">
        <v>87</v>
      </c>
      <c r="F126" s="56" t="s">
        <v>88</v>
      </c>
      <c r="G126" s="57" t="s">
        <v>70</v>
      </c>
      <c r="H126" s="58">
        <v>2</v>
      </c>
      <c r="I126" s="14"/>
      <c r="J126" s="59" t="s">
        <v>0</v>
      </c>
      <c r="K126" s="60" t="s">
        <v>23</v>
      </c>
      <c r="L126" s="61">
        <v>3.9929999999999999</v>
      </c>
      <c r="M126" s="61">
        <f t="shared" si="0"/>
        <v>7.9859999999999998</v>
      </c>
      <c r="N126" s="61">
        <v>0</v>
      </c>
      <c r="O126" s="61">
        <f t="shared" si="1"/>
        <v>0</v>
      </c>
      <c r="P126" s="61">
        <v>0</v>
      </c>
      <c r="Q126" s="62">
        <f t="shared" si="2"/>
        <v>0</v>
      </c>
      <c r="AO126" s="63" t="s">
        <v>71</v>
      </c>
      <c r="AQ126" s="63" t="s">
        <v>67</v>
      </c>
      <c r="AR126" s="63" t="s">
        <v>41</v>
      </c>
      <c r="AV126" s="7" t="s">
        <v>72</v>
      </c>
      <c r="BB126" s="64" t="e">
        <f>IF(K126="základní",#REF!,0)</f>
        <v>#REF!</v>
      </c>
      <c r="BC126" s="64">
        <f>IF(K126="snížená",#REF!,0)</f>
        <v>0</v>
      </c>
      <c r="BD126" s="64">
        <f>IF(K126="zákl. přenesená",#REF!,0)</f>
        <v>0</v>
      </c>
      <c r="BE126" s="64">
        <f>IF(K126="sníž. přenesená",#REF!,0)</f>
        <v>0</v>
      </c>
      <c r="BF126" s="64">
        <f>IF(K126="nulová",#REF!,0)</f>
        <v>0</v>
      </c>
      <c r="BG126" s="7" t="s">
        <v>6</v>
      </c>
      <c r="BH126" s="64" t="e">
        <f>ROUND(#REF!*H126,2)</f>
        <v>#REF!</v>
      </c>
      <c r="BI126" s="7" t="s">
        <v>71</v>
      </c>
      <c r="BJ126" s="63" t="s">
        <v>89</v>
      </c>
    </row>
    <row r="127" spans="2:62" s="1" customFormat="1" ht="87.4" customHeight="1" x14ac:dyDescent="0.2">
      <c r="B127" s="53"/>
      <c r="C127" s="54" t="s">
        <v>90</v>
      </c>
      <c r="D127" s="54" t="s">
        <v>67</v>
      </c>
      <c r="E127" s="55" t="s">
        <v>91</v>
      </c>
      <c r="F127" s="56" t="s">
        <v>92</v>
      </c>
      <c r="G127" s="57" t="s">
        <v>93</v>
      </c>
      <c r="H127" s="58">
        <v>20000</v>
      </c>
      <c r="I127" s="14"/>
      <c r="J127" s="59" t="s">
        <v>0</v>
      </c>
      <c r="K127" s="60" t="s">
        <v>23</v>
      </c>
      <c r="L127" s="61">
        <v>0.05</v>
      </c>
      <c r="M127" s="61">
        <f t="shared" si="0"/>
        <v>1000</v>
      </c>
      <c r="N127" s="61">
        <v>0</v>
      </c>
      <c r="O127" s="61">
        <f t="shared" si="1"/>
        <v>0</v>
      </c>
      <c r="P127" s="61">
        <v>0</v>
      </c>
      <c r="Q127" s="62">
        <f t="shared" si="2"/>
        <v>0</v>
      </c>
      <c r="AO127" s="63" t="s">
        <v>71</v>
      </c>
      <c r="AQ127" s="63" t="s">
        <v>67</v>
      </c>
      <c r="AR127" s="63" t="s">
        <v>41</v>
      </c>
      <c r="AV127" s="7" t="s">
        <v>72</v>
      </c>
      <c r="BB127" s="64" t="e">
        <f>IF(K127="základní",#REF!,0)</f>
        <v>#REF!</v>
      </c>
      <c r="BC127" s="64">
        <f>IF(K127="snížená",#REF!,0)</f>
        <v>0</v>
      </c>
      <c r="BD127" s="64">
        <f>IF(K127="zákl. přenesená",#REF!,0)</f>
        <v>0</v>
      </c>
      <c r="BE127" s="64">
        <f>IF(K127="sníž. přenesená",#REF!,0)</f>
        <v>0</v>
      </c>
      <c r="BF127" s="64">
        <f>IF(K127="nulová",#REF!,0)</f>
        <v>0</v>
      </c>
      <c r="BG127" s="7" t="s">
        <v>6</v>
      </c>
      <c r="BH127" s="64" t="e">
        <f>ROUND(#REF!*H127,2)</f>
        <v>#REF!</v>
      </c>
      <c r="BI127" s="7" t="s">
        <v>71</v>
      </c>
      <c r="BJ127" s="63" t="s">
        <v>94</v>
      </c>
    </row>
    <row r="128" spans="2:62" s="1" customFormat="1" ht="98.45" customHeight="1" x14ac:dyDescent="0.2">
      <c r="B128" s="53"/>
      <c r="C128" s="54" t="s">
        <v>95</v>
      </c>
      <c r="D128" s="54" t="s">
        <v>67</v>
      </c>
      <c r="E128" s="55" t="s">
        <v>96</v>
      </c>
      <c r="F128" s="56" t="s">
        <v>97</v>
      </c>
      <c r="G128" s="57" t="s">
        <v>93</v>
      </c>
      <c r="H128" s="58">
        <v>20000</v>
      </c>
      <c r="I128" s="14"/>
      <c r="J128" s="59" t="s">
        <v>0</v>
      </c>
      <c r="K128" s="60" t="s">
        <v>23</v>
      </c>
      <c r="L128" s="61">
        <v>2.8000000000000001E-2</v>
      </c>
      <c r="M128" s="61">
        <f t="shared" si="0"/>
        <v>560</v>
      </c>
      <c r="N128" s="61">
        <v>0</v>
      </c>
      <c r="O128" s="61">
        <f t="shared" si="1"/>
        <v>0</v>
      </c>
      <c r="P128" s="61">
        <v>0</v>
      </c>
      <c r="Q128" s="62">
        <f t="shared" si="2"/>
        <v>0</v>
      </c>
      <c r="AO128" s="63" t="s">
        <v>71</v>
      </c>
      <c r="AQ128" s="63" t="s">
        <v>67</v>
      </c>
      <c r="AR128" s="63" t="s">
        <v>41</v>
      </c>
      <c r="AV128" s="7" t="s">
        <v>72</v>
      </c>
      <c r="BB128" s="64" t="e">
        <f>IF(K128="základní",#REF!,0)</f>
        <v>#REF!</v>
      </c>
      <c r="BC128" s="64">
        <f>IF(K128="snížená",#REF!,0)</f>
        <v>0</v>
      </c>
      <c r="BD128" s="64">
        <f>IF(K128="zákl. přenesená",#REF!,0)</f>
        <v>0</v>
      </c>
      <c r="BE128" s="64">
        <f>IF(K128="sníž. přenesená",#REF!,0)</f>
        <v>0</v>
      </c>
      <c r="BF128" s="64">
        <f>IF(K128="nulová",#REF!,0)</f>
        <v>0</v>
      </c>
      <c r="BG128" s="7" t="s">
        <v>6</v>
      </c>
      <c r="BH128" s="64" t="e">
        <f>ROUND(#REF!*H128,2)</f>
        <v>#REF!</v>
      </c>
      <c r="BI128" s="7" t="s">
        <v>71</v>
      </c>
      <c r="BJ128" s="63" t="s">
        <v>98</v>
      </c>
    </row>
    <row r="129" spans="2:62" s="1" customFormat="1" ht="98.45" customHeight="1" x14ac:dyDescent="0.2">
      <c r="B129" s="53"/>
      <c r="C129" s="54" t="s">
        <v>99</v>
      </c>
      <c r="D129" s="54" t="s">
        <v>67</v>
      </c>
      <c r="E129" s="55" t="s">
        <v>100</v>
      </c>
      <c r="F129" s="56" t="s">
        <v>101</v>
      </c>
      <c r="G129" s="57" t="s">
        <v>93</v>
      </c>
      <c r="H129" s="58">
        <v>20000</v>
      </c>
      <c r="I129" s="14"/>
      <c r="J129" s="59" t="s">
        <v>0</v>
      </c>
      <c r="K129" s="60" t="s">
        <v>23</v>
      </c>
      <c r="L129" s="61">
        <v>3.3000000000000002E-2</v>
      </c>
      <c r="M129" s="61">
        <f t="shared" si="0"/>
        <v>660</v>
      </c>
      <c r="N129" s="61">
        <v>0</v>
      </c>
      <c r="O129" s="61">
        <f t="shared" si="1"/>
        <v>0</v>
      </c>
      <c r="P129" s="61">
        <v>0</v>
      </c>
      <c r="Q129" s="62">
        <f t="shared" si="2"/>
        <v>0</v>
      </c>
      <c r="AO129" s="63" t="s">
        <v>71</v>
      </c>
      <c r="AQ129" s="63" t="s">
        <v>67</v>
      </c>
      <c r="AR129" s="63" t="s">
        <v>41</v>
      </c>
      <c r="AV129" s="7" t="s">
        <v>72</v>
      </c>
      <c r="BB129" s="64" t="e">
        <f>IF(K129="základní",#REF!,0)</f>
        <v>#REF!</v>
      </c>
      <c r="BC129" s="64">
        <f>IF(K129="snížená",#REF!,0)</f>
        <v>0</v>
      </c>
      <c r="BD129" s="64">
        <f>IF(K129="zákl. přenesená",#REF!,0)</f>
        <v>0</v>
      </c>
      <c r="BE129" s="64">
        <f>IF(K129="sníž. přenesená",#REF!,0)</f>
        <v>0</v>
      </c>
      <c r="BF129" s="64">
        <f>IF(K129="nulová",#REF!,0)</f>
        <v>0</v>
      </c>
      <c r="BG129" s="7" t="s">
        <v>6</v>
      </c>
      <c r="BH129" s="64" t="e">
        <f>ROUND(#REF!*H129,2)</f>
        <v>#REF!</v>
      </c>
      <c r="BI129" s="7" t="s">
        <v>71</v>
      </c>
      <c r="BJ129" s="63" t="s">
        <v>102</v>
      </c>
    </row>
    <row r="130" spans="2:62" s="1" customFormat="1" ht="98.45" customHeight="1" x14ac:dyDescent="0.2">
      <c r="B130" s="53"/>
      <c r="C130" s="54" t="s">
        <v>103</v>
      </c>
      <c r="D130" s="54" t="s">
        <v>67</v>
      </c>
      <c r="E130" s="55" t="s">
        <v>104</v>
      </c>
      <c r="F130" s="56" t="s">
        <v>105</v>
      </c>
      <c r="G130" s="57" t="s">
        <v>93</v>
      </c>
      <c r="H130" s="58">
        <v>20</v>
      </c>
      <c r="I130" s="14"/>
      <c r="J130" s="59" t="s">
        <v>0</v>
      </c>
      <c r="K130" s="60" t="s">
        <v>23</v>
      </c>
      <c r="L130" s="61">
        <v>5.8999999999999997E-2</v>
      </c>
      <c r="M130" s="61">
        <f t="shared" si="0"/>
        <v>1.18</v>
      </c>
      <c r="N130" s="61">
        <v>0</v>
      </c>
      <c r="O130" s="61">
        <f t="shared" si="1"/>
        <v>0</v>
      </c>
      <c r="P130" s="61">
        <v>0</v>
      </c>
      <c r="Q130" s="62">
        <f t="shared" si="2"/>
        <v>0</v>
      </c>
      <c r="AO130" s="63" t="s">
        <v>71</v>
      </c>
      <c r="AQ130" s="63" t="s">
        <v>67</v>
      </c>
      <c r="AR130" s="63" t="s">
        <v>41</v>
      </c>
      <c r="AV130" s="7" t="s">
        <v>72</v>
      </c>
      <c r="BB130" s="64" t="e">
        <f>IF(K130="základní",#REF!,0)</f>
        <v>#REF!</v>
      </c>
      <c r="BC130" s="64">
        <f>IF(K130="snížená",#REF!,0)</f>
        <v>0</v>
      </c>
      <c r="BD130" s="64">
        <f>IF(K130="zákl. přenesená",#REF!,0)</f>
        <v>0</v>
      </c>
      <c r="BE130" s="64">
        <f>IF(K130="sníž. přenesená",#REF!,0)</f>
        <v>0</v>
      </c>
      <c r="BF130" s="64">
        <f>IF(K130="nulová",#REF!,0)</f>
        <v>0</v>
      </c>
      <c r="BG130" s="7" t="s">
        <v>6</v>
      </c>
      <c r="BH130" s="64" t="e">
        <f>ROUND(#REF!*H130,2)</f>
        <v>#REF!</v>
      </c>
      <c r="BI130" s="7" t="s">
        <v>71</v>
      </c>
      <c r="BJ130" s="63" t="s">
        <v>106</v>
      </c>
    </row>
    <row r="131" spans="2:62" s="1" customFormat="1" ht="16.350000000000001" customHeight="1" x14ac:dyDescent="0.2">
      <c r="B131" s="53"/>
      <c r="C131" s="54" t="s">
        <v>107</v>
      </c>
      <c r="D131" s="54" t="s">
        <v>67</v>
      </c>
      <c r="E131" s="55" t="s">
        <v>108</v>
      </c>
      <c r="F131" s="56" t="s">
        <v>109</v>
      </c>
      <c r="G131" s="57" t="s">
        <v>70</v>
      </c>
      <c r="H131" s="58">
        <v>20</v>
      </c>
      <c r="I131" s="14"/>
      <c r="J131" s="59" t="s">
        <v>0</v>
      </c>
      <c r="K131" s="60" t="s">
        <v>23</v>
      </c>
      <c r="L131" s="61">
        <v>1.2050000000000001</v>
      </c>
      <c r="M131" s="61">
        <f t="shared" si="0"/>
        <v>24.1</v>
      </c>
      <c r="N131" s="61">
        <v>0</v>
      </c>
      <c r="O131" s="61">
        <f t="shared" si="1"/>
        <v>0</v>
      </c>
      <c r="P131" s="61">
        <v>0</v>
      </c>
      <c r="Q131" s="62">
        <f t="shared" si="2"/>
        <v>0</v>
      </c>
      <c r="AO131" s="63" t="s">
        <v>71</v>
      </c>
      <c r="AQ131" s="63" t="s">
        <v>67</v>
      </c>
      <c r="AR131" s="63" t="s">
        <v>41</v>
      </c>
      <c r="AV131" s="7" t="s">
        <v>72</v>
      </c>
      <c r="BB131" s="64" t="e">
        <f>IF(K131="základní",#REF!,0)</f>
        <v>#REF!</v>
      </c>
      <c r="BC131" s="64">
        <f>IF(K131="snížená",#REF!,0)</f>
        <v>0</v>
      </c>
      <c r="BD131" s="64">
        <f>IF(K131="zákl. přenesená",#REF!,0)</f>
        <v>0</v>
      </c>
      <c r="BE131" s="64">
        <f>IF(K131="sníž. přenesená",#REF!,0)</f>
        <v>0</v>
      </c>
      <c r="BF131" s="64">
        <f>IF(K131="nulová",#REF!,0)</f>
        <v>0</v>
      </c>
      <c r="BG131" s="7" t="s">
        <v>6</v>
      </c>
      <c r="BH131" s="64" t="e">
        <f>ROUND(#REF!*H131,2)</f>
        <v>#REF!</v>
      </c>
      <c r="BI131" s="7" t="s">
        <v>71</v>
      </c>
      <c r="BJ131" s="63" t="s">
        <v>110</v>
      </c>
    </row>
    <row r="132" spans="2:62" s="1" customFormat="1" ht="75.400000000000006" customHeight="1" x14ac:dyDescent="0.2">
      <c r="B132" s="53"/>
      <c r="C132" s="54" t="s">
        <v>111</v>
      </c>
      <c r="D132" s="54" t="s">
        <v>67</v>
      </c>
      <c r="E132" s="55" t="s">
        <v>112</v>
      </c>
      <c r="F132" s="56" t="s">
        <v>113</v>
      </c>
      <c r="G132" s="57" t="s">
        <v>70</v>
      </c>
      <c r="H132" s="58">
        <v>40</v>
      </c>
      <c r="I132" s="14"/>
      <c r="J132" s="59" t="s">
        <v>0</v>
      </c>
      <c r="K132" s="60" t="s">
        <v>23</v>
      </c>
      <c r="L132" s="61">
        <v>5.3319999999999999</v>
      </c>
      <c r="M132" s="61">
        <f t="shared" si="0"/>
        <v>213.28</v>
      </c>
      <c r="N132" s="61">
        <v>0</v>
      </c>
      <c r="O132" s="61">
        <f t="shared" si="1"/>
        <v>0</v>
      </c>
      <c r="P132" s="61">
        <v>0</v>
      </c>
      <c r="Q132" s="62">
        <f t="shared" si="2"/>
        <v>0</v>
      </c>
      <c r="AO132" s="63" t="s">
        <v>71</v>
      </c>
      <c r="AQ132" s="63" t="s">
        <v>67</v>
      </c>
      <c r="AR132" s="63" t="s">
        <v>41</v>
      </c>
      <c r="AV132" s="7" t="s">
        <v>72</v>
      </c>
      <c r="BB132" s="64" t="e">
        <f>IF(K132="základní",#REF!,0)</f>
        <v>#REF!</v>
      </c>
      <c r="BC132" s="64">
        <f>IF(K132="snížená",#REF!,0)</f>
        <v>0</v>
      </c>
      <c r="BD132" s="64">
        <f>IF(K132="zákl. přenesená",#REF!,0)</f>
        <v>0</v>
      </c>
      <c r="BE132" s="64">
        <f>IF(K132="sníž. přenesená",#REF!,0)</f>
        <v>0</v>
      </c>
      <c r="BF132" s="64">
        <f>IF(K132="nulová",#REF!,0)</f>
        <v>0</v>
      </c>
      <c r="BG132" s="7" t="s">
        <v>6</v>
      </c>
      <c r="BH132" s="64" t="e">
        <f>ROUND(#REF!*H132,2)</f>
        <v>#REF!</v>
      </c>
      <c r="BI132" s="7" t="s">
        <v>71</v>
      </c>
      <c r="BJ132" s="63" t="s">
        <v>114</v>
      </c>
    </row>
    <row r="133" spans="2:62" s="1" customFormat="1" ht="75.400000000000006" customHeight="1" x14ac:dyDescent="0.2">
      <c r="B133" s="53"/>
      <c r="C133" s="54" t="s">
        <v>115</v>
      </c>
      <c r="D133" s="54" t="s">
        <v>67</v>
      </c>
      <c r="E133" s="55" t="s">
        <v>116</v>
      </c>
      <c r="F133" s="56" t="s">
        <v>117</v>
      </c>
      <c r="G133" s="57" t="s">
        <v>70</v>
      </c>
      <c r="H133" s="58">
        <v>40</v>
      </c>
      <c r="I133" s="14"/>
      <c r="J133" s="59" t="s">
        <v>0</v>
      </c>
      <c r="K133" s="60" t="s">
        <v>23</v>
      </c>
      <c r="L133" s="61">
        <v>5.452</v>
      </c>
      <c r="M133" s="61">
        <f t="shared" si="0"/>
        <v>218.07999999999998</v>
      </c>
      <c r="N133" s="61">
        <v>0</v>
      </c>
      <c r="O133" s="61">
        <f t="shared" si="1"/>
        <v>0</v>
      </c>
      <c r="P133" s="61">
        <v>0</v>
      </c>
      <c r="Q133" s="62">
        <f t="shared" si="2"/>
        <v>0</v>
      </c>
      <c r="AO133" s="63" t="s">
        <v>71</v>
      </c>
      <c r="AQ133" s="63" t="s">
        <v>67</v>
      </c>
      <c r="AR133" s="63" t="s">
        <v>41</v>
      </c>
      <c r="AV133" s="7" t="s">
        <v>72</v>
      </c>
      <c r="BB133" s="64" t="e">
        <f>IF(K133="základní",#REF!,0)</f>
        <v>#REF!</v>
      </c>
      <c r="BC133" s="64">
        <f>IF(K133="snížená",#REF!,0)</f>
        <v>0</v>
      </c>
      <c r="BD133" s="64">
        <f>IF(K133="zákl. přenesená",#REF!,0)</f>
        <v>0</v>
      </c>
      <c r="BE133" s="64">
        <f>IF(K133="sníž. přenesená",#REF!,0)</f>
        <v>0</v>
      </c>
      <c r="BF133" s="64">
        <f>IF(K133="nulová",#REF!,0)</f>
        <v>0</v>
      </c>
      <c r="BG133" s="7" t="s">
        <v>6</v>
      </c>
      <c r="BH133" s="64" t="e">
        <f>ROUND(#REF!*H133,2)</f>
        <v>#REF!</v>
      </c>
      <c r="BI133" s="7" t="s">
        <v>71</v>
      </c>
      <c r="BJ133" s="63" t="s">
        <v>118</v>
      </c>
    </row>
    <row r="134" spans="2:62" s="1" customFormat="1" ht="75.400000000000006" customHeight="1" x14ac:dyDescent="0.2">
      <c r="B134" s="53"/>
      <c r="C134" s="54" t="s">
        <v>119</v>
      </c>
      <c r="D134" s="54" t="s">
        <v>67</v>
      </c>
      <c r="E134" s="55" t="s">
        <v>120</v>
      </c>
      <c r="F134" s="56" t="s">
        <v>121</v>
      </c>
      <c r="G134" s="57" t="s">
        <v>70</v>
      </c>
      <c r="H134" s="58">
        <v>40</v>
      </c>
      <c r="I134" s="14"/>
      <c r="J134" s="59" t="s">
        <v>0</v>
      </c>
      <c r="K134" s="60" t="s">
        <v>23</v>
      </c>
      <c r="L134" s="61">
        <v>5.7850000000000001</v>
      </c>
      <c r="M134" s="61">
        <f t="shared" si="0"/>
        <v>231.4</v>
      </c>
      <c r="N134" s="61">
        <v>0</v>
      </c>
      <c r="O134" s="61">
        <f t="shared" si="1"/>
        <v>0</v>
      </c>
      <c r="P134" s="61">
        <v>0</v>
      </c>
      <c r="Q134" s="62">
        <f t="shared" si="2"/>
        <v>0</v>
      </c>
      <c r="AO134" s="63" t="s">
        <v>71</v>
      </c>
      <c r="AQ134" s="63" t="s">
        <v>67</v>
      </c>
      <c r="AR134" s="63" t="s">
        <v>41</v>
      </c>
      <c r="AV134" s="7" t="s">
        <v>72</v>
      </c>
      <c r="BB134" s="64" t="e">
        <f>IF(K134="základní",#REF!,0)</f>
        <v>#REF!</v>
      </c>
      <c r="BC134" s="64">
        <f>IF(K134="snížená",#REF!,0)</f>
        <v>0</v>
      </c>
      <c r="BD134" s="64">
        <f>IF(K134="zákl. přenesená",#REF!,0)</f>
        <v>0</v>
      </c>
      <c r="BE134" s="64">
        <f>IF(K134="sníž. přenesená",#REF!,0)</f>
        <v>0</v>
      </c>
      <c r="BF134" s="64">
        <f>IF(K134="nulová",#REF!,0)</f>
        <v>0</v>
      </c>
      <c r="BG134" s="7" t="s">
        <v>6</v>
      </c>
      <c r="BH134" s="64" t="e">
        <f>ROUND(#REF!*H134,2)</f>
        <v>#REF!</v>
      </c>
      <c r="BI134" s="7" t="s">
        <v>71</v>
      </c>
      <c r="BJ134" s="63" t="s">
        <v>122</v>
      </c>
    </row>
    <row r="135" spans="2:62" s="1" customFormat="1" ht="75.400000000000006" customHeight="1" x14ac:dyDescent="0.2">
      <c r="B135" s="53"/>
      <c r="C135" s="54" t="s">
        <v>123</v>
      </c>
      <c r="D135" s="54" t="s">
        <v>67</v>
      </c>
      <c r="E135" s="55" t="s">
        <v>124</v>
      </c>
      <c r="F135" s="56" t="s">
        <v>125</v>
      </c>
      <c r="G135" s="57" t="s">
        <v>70</v>
      </c>
      <c r="H135" s="58">
        <v>40</v>
      </c>
      <c r="I135" s="14"/>
      <c r="J135" s="59" t="s">
        <v>0</v>
      </c>
      <c r="K135" s="60" t="s">
        <v>23</v>
      </c>
      <c r="L135" s="61">
        <v>6.3760000000000003</v>
      </c>
      <c r="M135" s="61">
        <f t="shared" si="0"/>
        <v>255.04000000000002</v>
      </c>
      <c r="N135" s="61">
        <v>0</v>
      </c>
      <c r="O135" s="61">
        <f t="shared" si="1"/>
        <v>0</v>
      </c>
      <c r="P135" s="61">
        <v>0</v>
      </c>
      <c r="Q135" s="62">
        <f t="shared" si="2"/>
        <v>0</v>
      </c>
      <c r="AO135" s="63" t="s">
        <v>71</v>
      </c>
      <c r="AQ135" s="63" t="s">
        <v>67</v>
      </c>
      <c r="AR135" s="63" t="s">
        <v>41</v>
      </c>
      <c r="AV135" s="7" t="s">
        <v>72</v>
      </c>
      <c r="BB135" s="64" t="e">
        <f>IF(K135="základní",#REF!,0)</f>
        <v>#REF!</v>
      </c>
      <c r="BC135" s="64">
        <f>IF(K135="snížená",#REF!,0)</f>
        <v>0</v>
      </c>
      <c r="BD135" s="64">
        <f>IF(K135="zákl. přenesená",#REF!,0)</f>
        <v>0</v>
      </c>
      <c r="BE135" s="64">
        <f>IF(K135="sníž. přenesená",#REF!,0)</f>
        <v>0</v>
      </c>
      <c r="BF135" s="64">
        <f>IF(K135="nulová",#REF!,0)</f>
        <v>0</v>
      </c>
      <c r="BG135" s="7" t="s">
        <v>6</v>
      </c>
      <c r="BH135" s="64" t="e">
        <f>ROUND(#REF!*H135,2)</f>
        <v>#REF!</v>
      </c>
      <c r="BI135" s="7" t="s">
        <v>71</v>
      </c>
      <c r="BJ135" s="63" t="s">
        <v>126</v>
      </c>
    </row>
    <row r="136" spans="2:62" s="1" customFormat="1" ht="75.400000000000006" customHeight="1" x14ac:dyDescent="0.2">
      <c r="B136" s="53"/>
      <c r="C136" s="54" t="s">
        <v>127</v>
      </c>
      <c r="D136" s="54" t="s">
        <v>67</v>
      </c>
      <c r="E136" s="55" t="s">
        <v>128</v>
      </c>
      <c r="F136" s="56" t="s">
        <v>129</v>
      </c>
      <c r="G136" s="57" t="s">
        <v>70</v>
      </c>
      <c r="H136" s="58">
        <v>40</v>
      </c>
      <c r="I136" s="14"/>
      <c r="J136" s="59" t="s">
        <v>0</v>
      </c>
      <c r="K136" s="60" t="s">
        <v>23</v>
      </c>
      <c r="L136" s="61">
        <v>6.8479999999999999</v>
      </c>
      <c r="M136" s="61">
        <f t="shared" si="0"/>
        <v>273.92</v>
      </c>
      <c r="N136" s="61">
        <v>0</v>
      </c>
      <c r="O136" s="61">
        <f t="shared" si="1"/>
        <v>0</v>
      </c>
      <c r="P136" s="61">
        <v>0</v>
      </c>
      <c r="Q136" s="62">
        <f t="shared" si="2"/>
        <v>0</v>
      </c>
      <c r="AO136" s="63" t="s">
        <v>71</v>
      </c>
      <c r="AQ136" s="63" t="s">
        <v>67</v>
      </c>
      <c r="AR136" s="63" t="s">
        <v>41</v>
      </c>
      <c r="AV136" s="7" t="s">
        <v>72</v>
      </c>
      <c r="BB136" s="64" t="e">
        <f>IF(K136="základní",#REF!,0)</f>
        <v>#REF!</v>
      </c>
      <c r="BC136" s="64">
        <f>IF(K136="snížená",#REF!,0)</f>
        <v>0</v>
      </c>
      <c r="BD136" s="64">
        <f>IF(K136="zákl. přenesená",#REF!,0)</f>
        <v>0</v>
      </c>
      <c r="BE136" s="64">
        <f>IF(K136="sníž. přenesená",#REF!,0)</f>
        <v>0</v>
      </c>
      <c r="BF136" s="64">
        <f>IF(K136="nulová",#REF!,0)</f>
        <v>0</v>
      </c>
      <c r="BG136" s="7" t="s">
        <v>6</v>
      </c>
      <c r="BH136" s="64" t="e">
        <f>ROUND(#REF!*H136,2)</f>
        <v>#REF!</v>
      </c>
      <c r="BI136" s="7" t="s">
        <v>71</v>
      </c>
      <c r="BJ136" s="63" t="s">
        <v>130</v>
      </c>
    </row>
    <row r="137" spans="2:62" s="1" customFormat="1" ht="75.400000000000006" customHeight="1" x14ac:dyDescent="0.2">
      <c r="B137" s="53"/>
      <c r="C137" s="54" t="s">
        <v>131</v>
      </c>
      <c r="D137" s="54" t="s">
        <v>67</v>
      </c>
      <c r="E137" s="55" t="s">
        <v>132</v>
      </c>
      <c r="F137" s="56" t="s">
        <v>133</v>
      </c>
      <c r="G137" s="57" t="s">
        <v>70</v>
      </c>
      <c r="H137" s="58">
        <v>40</v>
      </c>
      <c r="I137" s="14"/>
      <c r="J137" s="59" t="s">
        <v>0</v>
      </c>
      <c r="K137" s="60" t="s">
        <v>23</v>
      </c>
      <c r="L137" s="61">
        <v>7.8019999999999996</v>
      </c>
      <c r="M137" s="61">
        <f t="shared" si="0"/>
        <v>312.08</v>
      </c>
      <c r="N137" s="61">
        <v>0</v>
      </c>
      <c r="O137" s="61">
        <f t="shared" si="1"/>
        <v>0</v>
      </c>
      <c r="P137" s="61">
        <v>0</v>
      </c>
      <c r="Q137" s="62">
        <f t="shared" si="2"/>
        <v>0</v>
      </c>
      <c r="AO137" s="63" t="s">
        <v>71</v>
      </c>
      <c r="AQ137" s="63" t="s">
        <v>67</v>
      </c>
      <c r="AR137" s="63" t="s">
        <v>41</v>
      </c>
      <c r="AV137" s="7" t="s">
        <v>72</v>
      </c>
      <c r="BB137" s="64" t="e">
        <f>IF(K137="základní",#REF!,0)</f>
        <v>#REF!</v>
      </c>
      <c r="BC137" s="64">
        <f>IF(K137="snížená",#REF!,0)</f>
        <v>0</v>
      </c>
      <c r="BD137" s="64">
        <f>IF(K137="zákl. přenesená",#REF!,0)</f>
        <v>0</v>
      </c>
      <c r="BE137" s="64">
        <f>IF(K137="sníž. přenesená",#REF!,0)</f>
        <v>0</v>
      </c>
      <c r="BF137" s="64">
        <f>IF(K137="nulová",#REF!,0)</f>
        <v>0</v>
      </c>
      <c r="BG137" s="7" t="s">
        <v>6</v>
      </c>
      <c r="BH137" s="64" t="e">
        <f>ROUND(#REF!*H137,2)</f>
        <v>#REF!</v>
      </c>
      <c r="BI137" s="7" t="s">
        <v>71</v>
      </c>
      <c r="BJ137" s="63" t="s">
        <v>134</v>
      </c>
    </row>
    <row r="138" spans="2:62" s="1" customFormat="1" ht="75.400000000000006" customHeight="1" x14ac:dyDescent="0.2">
      <c r="B138" s="53"/>
      <c r="C138" s="54" t="s">
        <v>135</v>
      </c>
      <c r="D138" s="54" t="s">
        <v>67</v>
      </c>
      <c r="E138" s="55" t="s">
        <v>136</v>
      </c>
      <c r="F138" s="56" t="s">
        <v>137</v>
      </c>
      <c r="G138" s="57" t="s">
        <v>70</v>
      </c>
      <c r="H138" s="58">
        <v>40</v>
      </c>
      <c r="I138" s="14"/>
      <c r="J138" s="59" t="s">
        <v>0</v>
      </c>
      <c r="K138" s="60" t="s">
        <v>23</v>
      </c>
      <c r="L138" s="61">
        <v>10.898</v>
      </c>
      <c r="M138" s="61">
        <f t="shared" si="0"/>
        <v>435.91999999999996</v>
      </c>
      <c r="N138" s="61">
        <v>0</v>
      </c>
      <c r="O138" s="61">
        <f t="shared" si="1"/>
        <v>0</v>
      </c>
      <c r="P138" s="61">
        <v>0</v>
      </c>
      <c r="Q138" s="62">
        <f t="shared" si="2"/>
        <v>0</v>
      </c>
      <c r="AO138" s="63" t="s">
        <v>71</v>
      </c>
      <c r="AQ138" s="63" t="s">
        <v>67</v>
      </c>
      <c r="AR138" s="63" t="s">
        <v>41</v>
      </c>
      <c r="AV138" s="7" t="s">
        <v>72</v>
      </c>
      <c r="BB138" s="64" t="e">
        <f>IF(K138="základní",#REF!,0)</f>
        <v>#REF!</v>
      </c>
      <c r="BC138" s="64">
        <f>IF(K138="snížená",#REF!,0)</f>
        <v>0</v>
      </c>
      <c r="BD138" s="64">
        <f>IF(K138="zákl. přenesená",#REF!,0)</f>
        <v>0</v>
      </c>
      <c r="BE138" s="64">
        <f>IF(K138="sníž. přenesená",#REF!,0)</f>
        <v>0</v>
      </c>
      <c r="BF138" s="64">
        <f>IF(K138="nulová",#REF!,0)</f>
        <v>0</v>
      </c>
      <c r="BG138" s="7" t="s">
        <v>6</v>
      </c>
      <c r="BH138" s="64" t="e">
        <f>ROUND(#REF!*H138,2)</f>
        <v>#REF!</v>
      </c>
      <c r="BI138" s="7" t="s">
        <v>71</v>
      </c>
      <c r="BJ138" s="63" t="s">
        <v>138</v>
      </c>
    </row>
    <row r="139" spans="2:62" s="1" customFormat="1" ht="21.2" customHeight="1" x14ac:dyDescent="0.2">
      <c r="B139" s="53"/>
      <c r="C139" s="54" t="s">
        <v>139</v>
      </c>
      <c r="D139" s="54" t="s">
        <v>67</v>
      </c>
      <c r="E139" s="55" t="s">
        <v>140</v>
      </c>
      <c r="F139" s="56" t="s">
        <v>141</v>
      </c>
      <c r="G139" s="57" t="s">
        <v>142</v>
      </c>
      <c r="H139" s="58">
        <v>40</v>
      </c>
      <c r="I139" s="14"/>
      <c r="J139" s="59" t="s">
        <v>0</v>
      </c>
      <c r="K139" s="60" t="s">
        <v>23</v>
      </c>
      <c r="L139" s="61">
        <v>0.10299999999999999</v>
      </c>
      <c r="M139" s="61">
        <f t="shared" si="0"/>
        <v>4.12</v>
      </c>
      <c r="N139" s="61">
        <v>0</v>
      </c>
      <c r="O139" s="61">
        <f t="shared" si="1"/>
        <v>0</v>
      </c>
      <c r="P139" s="61">
        <v>0</v>
      </c>
      <c r="Q139" s="62">
        <f t="shared" si="2"/>
        <v>0</v>
      </c>
      <c r="AO139" s="63" t="s">
        <v>71</v>
      </c>
      <c r="AQ139" s="63" t="s">
        <v>67</v>
      </c>
      <c r="AR139" s="63" t="s">
        <v>41</v>
      </c>
      <c r="AV139" s="7" t="s">
        <v>72</v>
      </c>
      <c r="BB139" s="64" t="e">
        <f>IF(K139="základní",#REF!,0)</f>
        <v>#REF!</v>
      </c>
      <c r="BC139" s="64">
        <f>IF(K139="snížená",#REF!,0)</f>
        <v>0</v>
      </c>
      <c r="BD139" s="64">
        <f>IF(K139="zákl. přenesená",#REF!,0)</f>
        <v>0</v>
      </c>
      <c r="BE139" s="64">
        <f>IF(K139="sníž. přenesená",#REF!,0)</f>
        <v>0</v>
      </c>
      <c r="BF139" s="64">
        <f>IF(K139="nulová",#REF!,0)</f>
        <v>0</v>
      </c>
      <c r="BG139" s="7" t="s">
        <v>6</v>
      </c>
      <c r="BH139" s="64" t="e">
        <f>ROUND(#REF!*H139,2)</f>
        <v>#REF!</v>
      </c>
      <c r="BI139" s="7" t="s">
        <v>71</v>
      </c>
      <c r="BJ139" s="63" t="s">
        <v>143</v>
      </c>
    </row>
    <row r="140" spans="2:62" s="1" customFormat="1" ht="21.2" customHeight="1" x14ac:dyDescent="0.2">
      <c r="B140" s="53"/>
      <c r="C140" s="54" t="s">
        <v>144</v>
      </c>
      <c r="D140" s="54" t="s">
        <v>67</v>
      </c>
      <c r="E140" s="55" t="s">
        <v>145</v>
      </c>
      <c r="F140" s="56" t="s">
        <v>146</v>
      </c>
      <c r="G140" s="57" t="s">
        <v>70</v>
      </c>
      <c r="H140" s="58">
        <v>10</v>
      </c>
      <c r="I140" s="14"/>
      <c r="J140" s="59" t="s">
        <v>0</v>
      </c>
      <c r="K140" s="60" t="s">
        <v>23</v>
      </c>
      <c r="L140" s="61">
        <v>4.4569999999999999</v>
      </c>
      <c r="M140" s="61">
        <f t="shared" si="0"/>
        <v>44.57</v>
      </c>
      <c r="N140" s="61">
        <v>0</v>
      </c>
      <c r="O140" s="61">
        <f t="shared" si="1"/>
        <v>0</v>
      </c>
      <c r="P140" s="61">
        <v>0</v>
      </c>
      <c r="Q140" s="62">
        <f t="shared" si="2"/>
        <v>0</v>
      </c>
      <c r="AO140" s="63" t="s">
        <v>71</v>
      </c>
      <c r="AQ140" s="63" t="s">
        <v>67</v>
      </c>
      <c r="AR140" s="63" t="s">
        <v>41</v>
      </c>
      <c r="AV140" s="7" t="s">
        <v>72</v>
      </c>
      <c r="BB140" s="64" t="e">
        <f>IF(K140="základní",#REF!,0)</f>
        <v>#REF!</v>
      </c>
      <c r="BC140" s="64">
        <f>IF(K140="snížená",#REF!,0)</f>
        <v>0</v>
      </c>
      <c r="BD140" s="64">
        <f>IF(K140="zákl. přenesená",#REF!,0)</f>
        <v>0</v>
      </c>
      <c r="BE140" s="64">
        <f>IF(K140="sníž. přenesená",#REF!,0)</f>
        <v>0</v>
      </c>
      <c r="BF140" s="64">
        <f>IF(K140="nulová",#REF!,0)</f>
        <v>0</v>
      </c>
      <c r="BG140" s="7" t="s">
        <v>6</v>
      </c>
      <c r="BH140" s="64" t="e">
        <f>ROUND(#REF!*H140,2)</f>
        <v>#REF!</v>
      </c>
      <c r="BI140" s="7" t="s">
        <v>71</v>
      </c>
      <c r="BJ140" s="63" t="s">
        <v>147</v>
      </c>
    </row>
    <row r="141" spans="2:62" s="1" customFormat="1" ht="47.65" customHeight="1" x14ac:dyDescent="0.2">
      <c r="B141" s="53"/>
      <c r="C141" s="54" t="s">
        <v>148</v>
      </c>
      <c r="D141" s="54" t="s">
        <v>67</v>
      </c>
      <c r="E141" s="55" t="s">
        <v>149</v>
      </c>
      <c r="F141" s="56" t="s">
        <v>150</v>
      </c>
      <c r="G141" s="57" t="s">
        <v>70</v>
      </c>
      <c r="H141" s="58">
        <v>2</v>
      </c>
      <c r="I141" s="14"/>
      <c r="J141" s="59" t="s">
        <v>0</v>
      </c>
      <c r="K141" s="60" t="s">
        <v>23</v>
      </c>
      <c r="L141" s="61">
        <v>0.69</v>
      </c>
      <c r="M141" s="61">
        <f t="shared" si="0"/>
        <v>1.38</v>
      </c>
      <c r="N141" s="61">
        <v>0</v>
      </c>
      <c r="O141" s="61">
        <f t="shared" si="1"/>
        <v>0</v>
      </c>
      <c r="P141" s="61">
        <v>0</v>
      </c>
      <c r="Q141" s="62">
        <f t="shared" si="2"/>
        <v>0</v>
      </c>
      <c r="AO141" s="63" t="s">
        <v>71</v>
      </c>
      <c r="AQ141" s="63" t="s">
        <v>67</v>
      </c>
      <c r="AR141" s="63" t="s">
        <v>41</v>
      </c>
      <c r="AV141" s="7" t="s">
        <v>72</v>
      </c>
      <c r="BB141" s="64" t="e">
        <f>IF(K141="základní",#REF!,0)</f>
        <v>#REF!</v>
      </c>
      <c r="BC141" s="64">
        <f>IF(K141="snížená",#REF!,0)</f>
        <v>0</v>
      </c>
      <c r="BD141" s="64">
        <f>IF(K141="zákl. přenesená",#REF!,0)</f>
        <v>0</v>
      </c>
      <c r="BE141" s="64">
        <f>IF(K141="sníž. přenesená",#REF!,0)</f>
        <v>0</v>
      </c>
      <c r="BF141" s="64">
        <f>IF(K141="nulová",#REF!,0)</f>
        <v>0</v>
      </c>
      <c r="BG141" s="7" t="s">
        <v>6</v>
      </c>
      <c r="BH141" s="64" t="e">
        <f>ROUND(#REF!*H141,2)</f>
        <v>#REF!</v>
      </c>
      <c r="BI141" s="7" t="s">
        <v>71</v>
      </c>
      <c r="BJ141" s="63" t="s">
        <v>151</v>
      </c>
    </row>
    <row r="142" spans="2:62" s="1" customFormat="1" ht="87.4" customHeight="1" x14ac:dyDescent="0.2">
      <c r="B142" s="53"/>
      <c r="C142" s="54" t="s">
        <v>152</v>
      </c>
      <c r="D142" s="54" t="s">
        <v>67</v>
      </c>
      <c r="E142" s="55" t="s">
        <v>153</v>
      </c>
      <c r="F142" s="56" t="s">
        <v>154</v>
      </c>
      <c r="G142" s="57" t="s">
        <v>70</v>
      </c>
      <c r="H142" s="58">
        <v>20</v>
      </c>
      <c r="I142" s="14"/>
      <c r="J142" s="59" t="s">
        <v>0</v>
      </c>
      <c r="K142" s="60" t="s">
        <v>23</v>
      </c>
      <c r="L142" s="61">
        <v>1.7869999999999999</v>
      </c>
      <c r="M142" s="61">
        <f t="shared" si="0"/>
        <v>35.739999999999995</v>
      </c>
      <c r="N142" s="61">
        <v>0</v>
      </c>
      <c r="O142" s="61">
        <f t="shared" si="1"/>
        <v>0</v>
      </c>
      <c r="P142" s="61">
        <v>0</v>
      </c>
      <c r="Q142" s="62">
        <f t="shared" si="2"/>
        <v>0</v>
      </c>
      <c r="AO142" s="63" t="s">
        <v>71</v>
      </c>
      <c r="AQ142" s="63" t="s">
        <v>67</v>
      </c>
      <c r="AR142" s="63" t="s">
        <v>41</v>
      </c>
      <c r="AV142" s="7" t="s">
        <v>72</v>
      </c>
      <c r="BB142" s="64" t="e">
        <f>IF(K142="základní",#REF!,0)</f>
        <v>#REF!</v>
      </c>
      <c r="BC142" s="64">
        <f>IF(K142="snížená",#REF!,0)</f>
        <v>0</v>
      </c>
      <c r="BD142" s="64">
        <f>IF(K142="zákl. přenesená",#REF!,0)</f>
        <v>0</v>
      </c>
      <c r="BE142" s="64">
        <f>IF(K142="sníž. přenesená",#REF!,0)</f>
        <v>0</v>
      </c>
      <c r="BF142" s="64">
        <f>IF(K142="nulová",#REF!,0)</f>
        <v>0</v>
      </c>
      <c r="BG142" s="7" t="s">
        <v>6</v>
      </c>
      <c r="BH142" s="64" t="e">
        <f>ROUND(#REF!*H142,2)</f>
        <v>#REF!</v>
      </c>
      <c r="BI142" s="7" t="s">
        <v>71</v>
      </c>
      <c r="BJ142" s="63" t="s">
        <v>155</v>
      </c>
    </row>
    <row r="143" spans="2:62" s="1" customFormat="1" ht="87.4" customHeight="1" x14ac:dyDescent="0.2">
      <c r="B143" s="53"/>
      <c r="C143" s="54" t="s">
        <v>156</v>
      </c>
      <c r="D143" s="54" t="s">
        <v>67</v>
      </c>
      <c r="E143" s="55" t="s">
        <v>157</v>
      </c>
      <c r="F143" s="56" t="s">
        <v>158</v>
      </c>
      <c r="G143" s="57" t="s">
        <v>70</v>
      </c>
      <c r="H143" s="58">
        <v>20</v>
      </c>
      <c r="I143" s="14"/>
      <c r="J143" s="59" t="s">
        <v>0</v>
      </c>
      <c r="K143" s="60" t="s">
        <v>23</v>
      </c>
      <c r="L143" s="61">
        <v>1.9379999999999999</v>
      </c>
      <c r="M143" s="61">
        <f t="shared" si="0"/>
        <v>38.76</v>
      </c>
      <c r="N143" s="61">
        <v>0</v>
      </c>
      <c r="O143" s="61">
        <f t="shared" si="1"/>
        <v>0</v>
      </c>
      <c r="P143" s="61">
        <v>0</v>
      </c>
      <c r="Q143" s="62">
        <f t="shared" si="2"/>
        <v>0</v>
      </c>
      <c r="AO143" s="63" t="s">
        <v>71</v>
      </c>
      <c r="AQ143" s="63" t="s">
        <v>67</v>
      </c>
      <c r="AR143" s="63" t="s">
        <v>41</v>
      </c>
      <c r="AV143" s="7" t="s">
        <v>72</v>
      </c>
      <c r="BB143" s="64" t="e">
        <f>IF(K143="základní",#REF!,0)</f>
        <v>#REF!</v>
      </c>
      <c r="BC143" s="64">
        <f>IF(K143="snížená",#REF!,0)</f>
        <v>0</v>
      </c>
      <c r="BD143" s="64">
        <f>IF(K143="zákl. přenesená",#REF!,0)</f>
        <v>0</v>
      </c>
      <c r="BE143" s="64">
        <f>IF(K143="sníž. přenesená",#REF!,0)</f>
        <v>0</v>
      </c>
      <c r="BF143" s="64">
        <f>IF(K143="nulová",#REF!,0)</f>
        <v>0</v>
      </c>
      <c r="BG143" s="7" t="s">
        <v>6</v>
      </c>
      <c r="BH143" s="64" t="e">
        <f>ROUND(#REF!*H143,2)</f>
        <v>#REF!</v>
      </c>
      <c r="BI143" s="7" t="s">
        <v>71</v>
      </c>
      <c r="BJ143" s="63" t="s">
        <v>159</v>
      </c>
    </row>
    <row r="144" spans="2:62" s="1" customFormat="1" ht="87.4" customHeight="1" x14ac:dyDescent="0.2">
      <c r="B144" s="53"/>
      <c r="C144" s="54" t="s">
        <v>160</v>
      </c>
      <c r="D144" s="54" t="s">
        <v>67</v>
      </c>
      <c r="E144" s="55" t="s">
        <v>161</v>
      </c>
      <c r="F144" s="56" t="s">
        <v>162</v>
      </c>
      <c r="G144" s="57" t="s">
        <v>70</v>
      </c>
      <c r="H144" s="58">
        <v>20</v>
      </c>
      <c r="I144" s="14"/>
      <c r="J144" s="59" t="s">
        <v>0</v>
      </c>
      <c r="K144" s="60" t="s">
        <v>23</v>
      </c>
      <c r="L144" s="61">
        <v>2.3290000000000002</v>
      </c>
      <c r="M144" s="61">
        <f t="shared" si="0"/>
        <v>46.580000000000005</v>
      </c>
      <c r="N144" s="61">
        <v>0</v>
      </c>
      <c r="O144" s="61">
        <f t="shared" si="1"/>
        <v>0</v>
      </c>
      <c r="P144" s="61">
        <v>0</v>
      </c>
      <c r="Q144" s="62">
        <f t="shared" si="2"/>
        <v>0</v>
      </c>
      <c r="AO144" s="63" t="s">
        <v>71</v>
      </c>
      <c r="AQ144" s="63" t="s">
        <v>67</v>
      </c>
      <c r="AR144" s="63" t="s">
        <v>41</v>
      </c>
      <c r="AV144" s="7" t="s">
        <v>72</v>
      </c>
      <c r="BB144" s="64" t="e">
        <f>IF(K144="základní",#REF!,0)</f>
        <v>#REF!</v>
      </c>
      <c r="BC144" s="64">
        <f>IF(K144="snížená",#REF!,0)</f>
        <v>0</v>
      </c>
      <c r="BD144" s="64">
        <f>IF(K144="zákl. přenesená",#REF!,0)</f>
        <v>0</v>
      </c>
      <c r="BE144" s="64">
        <f>IF(K144="sníž. přenesená",#REF!,0)</f>
        <v>0</v>
      </c>
      <c r="BF144" s="64">
        <f>IF(K144="nulová",#REF!,0)</f>
        <v>0</v>
      </c>
      <c r="BG144" s="7" t="s">
        <v>6</v>
      </c>
      <c r="BH144" s="64" t="e">
        <f>ROUND(#REF!*H144,2)</f>
        <v>#REF!</v>
      </c>
      <c r="BI144" s="7" t="s">
        <v>71</v>
      </c>
      <c r="BJ144" s="63" t="s">
        <v>163</v>
      </c>
    </row>
    <row r="145" spans="2:62" s="1" customFormat="1" ht="87.4" customHeight="1" x14ac:dyDescent="0.2">
      <c r="B145" s="53"/>
      <c r="C145" s="54" t="s">
        <v>164</v>
      </c>
      <c r="D145" s="54" t="s">
        <v>67</v>
      </c>
      <c r="E145" s="55" t="s">
        <v>165</v>
      </c>
      <c r="F145" s="56" t="s">
        <v>166</v>
      </c>
      <c r="G145" s="57" t="s">
        <v>70</v>
      </c>
      <c r="H145" s="58">
        <v>20</v>
      </c>
      <c r="I145" s="14"/>
      <c r="J145" s="59" t="s">
        <v>0</v>
      </c>
      <c r="K145" s="60" t="s">
        <v>23</v>
      </c>
      <c r="L145" s="61">
        <v>3.4710000000000001</v>
      </c>
      <c r="M145" s="61">
        <f t="shared" si="0"/>
        <v>69.42</v>
      </c>
      <c r="N145" s="61">
        <v>0</v>
      </c>
      <c r="O145" s="61">
        <f t="shared" si="1"/>
        <v>0</v>
      </c>
      <c r="P145" s="61">
        <v>0</v>
      </c>
      <c r="Q145" s="62">
        <f t="shared" si="2"/>
        <v>0</v>
      </c>
      <c r="AO145" s="63" t="s">
        <v>71</v>
      </c>
      <c r="AQ145" s="63" t="s">
        <v>67</v>
      </c>
      <c r="AR145" s="63" t="s">
        <v>41</v>
      </c>
      <c r="AV145" s="7" t="s">
        <v>72</v>
      </c>
      <c r="BB145" s="64" t="e">
        <f>IF(K145="základní",#REF!,0)</f>
        <v>#REF!</v>
      </c>
      <c r="BC145" s="64">
        <f>IF(K145="snížená",#REF!,0)</f>
        <v>0</v>
      </c>
      <c r="BD145" s="64">
        <f>IF(K145="zákl. přenesená",#REF!,0)</f>
        <v>0</v>
      </c>
      <c r="BE145" s="64">
        <f>IF(K145="sníž. přenesená",#REF!,0)</f>
        <v>0</v>
      </c>
      <c r="BF145" s="64">
        <f>IF(K145="nulová",#REF!,0)</f>
        <v>0</v>
      </c>
      <c r="BG145" s="7" t="s">
        <v>6</v>
      </c>
      <c r="BH145" s="64" t="e">
        <f>ROUND(#REF!*H145,2)</f>
        <v>#REF!</v>
      </c>
      <c r="BI145" s="7" t="s">
        <v>71</v>
      </c>
      <c r="BJ145" s="63" t="s">
        <v>167</v>
      </c>
    </row>
    <row r="146" spans="2:62" s="1" customFormat="1" ht="87.4" customHeight="1" x14ac:dyDescent="0.2">
      <c r="B146" s="53"/>
      <c r="C146" s="54" t="s">
        <v>168</v>
      </c>
      <c r="D146" s="54" t="s">
        <v>67</v>
      </c>
      <c r="E146" s="55" t="s">
        <v>169</v>
      </c>
      <c r="F146" s="56" t="s">
        <v>170</v>
      </c>
      <c r="G146" s="57" t="s">
        <v>70</v>
      </c>
      <c r="H146" s="58">
        <v>20</v>
      </c>
      <c r="I146" s="14"/>
      <c r="J146" s="59" t="s">
        <v>0</v>
      </c>
      <c r="K146" s="60" t="s">
        <v>23</v>
      </c>
      <c r="L146" s="61">
        <v>2.1629999999999998</v>
      </c>
      <c r="M146" s="61">
        <f t="shared" si="0"/>
        <v>43.26</v>
      </c>
      <c r="N146" s="61">
        <v>0</v>
      </c>
      <c r="O146" s="61">
        <f t="shared" si="1"/>
        <v>0</v>
      </c>
      <c r="P146" s="61">
        <v>0</v>
      </c>
      <c r="Q146" s="62">
        <f t="shared" si="2"/>
        <v>0</v>
      </c>
      <c r="AO146" s="63" t="s">
        <v>71</v>
      </c>
      <c r="AQ146" s="63" t="s">
        <v>67</v>
      </c>
      <c r="AR146" s="63" t="s">
        <v>41</v>
      </c>
      <c r="AV146" s="7" t="s">
        <v>72</v>
      </c>
      <c r="BB146" s="64" t="e">
        <f>IF(K146="základní",#REF!,0)</f>
        <v>#REF!</v>
      </c>
      <c r="BC146" s="64">
        <f>IF(K146="snížená",#REF!,0)</f>
        <v>0</v>
      </c>
      <c r="BD146" s="64">
        <f>IF(K146="zákl. přenesená",#REF!,0)</f>
        <v>0</v>
      </c>
      <c r="BE146" s="64">
        <f>IF(K146="sníž. přenesená",#REF!,0)</f>
        <v>0</v>
      </c>
      <c r="BF146" s="64">
        <f>IF(K146="nulová",#REF!,0)</f>
        <v>0</v>
      </c>
      <c r="BG146" s="7" t="s">
        <v>6</v>
      </c>
      <c r="BH146" s="64" t="e">
        <f>ROUND(#REF!*H146,2)</f>
        <v>#REF!</v>
      </c>
      <c r="BI146" s="7" t="s">
        <v>71</v>
      </c>
      <c r="BJ146" s="63" t="s">
        <v>171</v>
      </c>
    </row>
    <row r="147" spans="2:62" s="1" customFormat="1" ht="87.4" customHeight="1" x14ac:dyDescent="0.2">
      <c r="B147" s="53"/>
      <c r="C147" s="54" t="s">
        <v>172</v>
      </c>
      <c r="D147" s="54" t="s">
        <v>67</v>
      </c>
      <c r="E147" s="55" t="s">
        <v>173</v>
      </c>
      <c r="F147" s="56" t="s">
        <v>174</v>
      </c>
      <c r="G147" s="57" t="s">
        <v>70</v>
      </c>
      <c r="H147" s="58">
        <v>20</v>
      </c>
      <c r="I147" s="14"/>
      <c r="J147" s="59" t="s">
        <v>0</v>
      </c>
      <c r="K147" s="60" t="s">
        <v>23</v>
      </c>
      <c r="L147" s="61">
        <v>2.3450000000000002</v>
      </c>
      <c r="M147" s="61">
        <f t="shared" si="0"/>
        <v>46.900000000000006</v>
      </c>
      <c r="N147" s="61">
        <v>0</v>
      </c>
      <c r="O147" s="61">
        <f t="shared" si="1"/>
        <v>0</v>
      </c>
      <c r="P147" s="61">
        <v>0</v>
      </c>
      <c r="Q147" s="62">
        <f t="shared" si="2"/>
        <v>0</v>
      </c>
      <c r="AO147" s="63" t="s">
        <v>71</v>
      </c>
      <c r="AQ147" s="63" t="s">
        <v>67</v>
      </c>
      <c r="AR147" s="63" t="s">
        <v>41</v>
      </c>
      <c r="AV147" s="7" t="s">
        <v>72</v>
      </c>
      <c r="BB147" s="64" t="e">
        <f>IF(K147="základní",#REF!,0)</f>
        <v>#REF!</v>
      </c>
      <c r="BC147" s="64">
        <f>IF(K147="snížená",#REF!,0)</f>
        <v>0</v>
      </c>
      <c r="BD147" s="64">
        <f>IF(K147="zákl. přenesená",#REF!,0)</f>
        <v>0</v>
      </c>
      <c r="BE147" s="64">
        <f>IF(K147="sníž. přenesená",#REF!,0)</f>
        <v>0</v>
      </c>
      <c r="BF147" s="64">
        <f>IF(K147="nulová",#REF!,0)</f>
        <v>0</v>
      </c>
      <c r="BG147" s="7" t="s">
        <v>6</v>
      </c>
      <c r="BH147" s="64" t="e">
        <f>ROUND(#REF!*H147,2)</f>
        <v>#REF!</v>
      </c>
      <c r="BI147" s="7" t="s">
        <v>71</v>
      </c>
      <c r="BJ147" s="63" t="s">
        <v>175</v>
      </c>
    </row>
    <row r="148" spans="2:62" s="1" customFormat="1" ht="87.4" customHeight="1" x14ac:dyDescent="0.2">
      <c r="B148" s="53"/>
      <c r="C148" s="54" t="s">
        <v>176</v>
      </c>
      <c r="D148" s="54" t="s">
        <v>67</v>
      </c>
      <c r="E148" s="55" t="s">
        <v>177</v>
      </c>
      <c r="F148" s="56" t="s">
        <v>178</v>
      </c>
      <c r="G148" s="57" t="s">
        <v>70</v>
      </c>
      <c r="H148" s="58">
        <v>20</v>
      </c>
      <c r="I148" s="14"/>
      <c r="J148" s="59" t="s">
        <v>0</v>
      </c>
      <c r="K148" s="60" t="s">
        <v>23</v>
      </c>
      <c r="L148" s="61">
        <v>2.9279999999999999</v>
      </c>
      <c r="M148" s="61">
        <f t="shared" si="0"/>
        <v>58.56</v>
      </c>
      <c r="N148" s="61">
        <v>0</v>
      </c>
      <c r="O148" s="61">
        <f t="shared" si="1"/>
        <v>0</v>
      </c>
      <c r="P148" s="61">
        <v>0</v>
      </c>
      <c r="Q148" s="62">
        <f t="shared" si="2"/>
        <v>0</v>
      </c>
      <c r="AO148" s="63" t="s">
        <v>71</v>
      </c>
      <c r="AQ148" s="63" t="s">
        <v>67</v>
      </c>
      <c r="AR148" s="63" t="s">
        <v>41</v>
      </c>
      <c r="AV148" s="7" t="s">
        <v>72</v>
      </c>
      <c r="BB148" s="64" t="e">
        <f>IF(K148="základní",#REF!,0)</f>
        <v>#REF!</v>
      </c>
      <c r="BC148" s="64">
        <f>IF(K148="snížená",#REF!,0)</f>
        <v>0</v>
      </c>
      <c r="BD148" s="64">
        <f>IF(K148="zákl. přenesená",#REF!,0)</f>
        <v>0</v>
      </c>
      <c r="BE148" s="64">
        <f>IF(K148="sníž. přenesená",#REF!,0)</f>
        <v>0</v>
      </c>
      <c r="BF148" s="64">
        <f>IF(K148="nulová",#REF!,0)</f>
        <v>0</v>
      </c>
      <c r="BG148" s="7" t="s">
        <v>6</v>
      </c>
      <c r="BH148" s="64" t="e">
        <f>ROUND(#REF!*H148,2)</f>
        <v>#REF!</v>
      </c>
      <c r="BI148" s="7" t="s">
        <v>71</v>
      </c>
      <c r="BJ148" s="63" t="s">
        <v>179</v>
      </c>
    </row>
    <row r="149" spans="2:62" s="1" customFormat="1" ht="87.4" customHeight="1" x14ac:dyDescent="0.2">
      <c r="B149" s="53"/>
      <c r="C149" s="54" t="s">
        <v>180</v>
      </c>
      <c r="D149" s="54" t="s">
        <v>67</v>
      </c>
      <c r="E149" s="55" t="s">
        <v>181</v>
      </c>
      <c r="F149" s="56" t="s">
        <v>182</v>
      </c>
      <c r="G149" s="57" t="s">
        <v>70</v>
      </c>
      <c r="H149" s="58">
        <v>20</v>
      </c>
      <c r="I149" s="14"/>
      <c r="J149" s="59" t="s">
        <v>0</v>
      </c>
      <c r="K149" s="60" t="s">
        <v>23</v>
      </c>
      <c r="L149" s="61">
        <v>3.8490000000000002</v>
      </c>
      <c r="M149" s="61">
        <f t="shared" si="0"/>
        <v>76.98</v>
      </c>
      <c r="N149" s="61">
        <v>0</v>
      </c>
      <c r="O149" s="61">
        <f t="shared" si="1"/>
        <v>0</v>
      </c>
      <c r="P149" s="61">
        <v>0</v>
      </c>
      <c r="Q149" s="62">
        <f t="shared" si="2"/>
        <v>0</v>
      </c>
      <c r="AO149" s="63" t="s">
        <v>71</v>
      </c>
      <c r="AQ149" s="63" t="s">
        <v>67</v>
      </c>
      <c r="AR149" s="63" t="s">
        <v>41</v>
      </c>
      <c r="AV149" s="7" t="s">
        <v>72</v>
      </c>
      <c r="BB149" s="64" t="e">
        <f>IF(K149="základní",#REF!,0)</f>
        <v>#REF!</v>
      </c>
      <c r="BC149" s="64">
        <f>IF(K149="snížená",#REF!,0)</f>
        <v>0</v>
      </c>
      <c r="BD149" s="64">
        <f>IF(K149="zákl. přenesená",#REF!,0)</f>
        <v>0</v>
      </c>
      <c r="BE149" s="64">
        <f>IF(K149="sníž. přenesená",#REF!,0)</f>
        <v>0</v>
      </c>
      <c r="BF149" s="64">
        <f>IF(K149="nulová",#REF!,0)</f>
        <v>0</v>
      </c>
      <c r="BG149" s="7" t="s">
        <v>6</v>
      </c>
      <c r="BH149" s="64" t="e">
        <f>ROUND(#REF!*H149,2)</f>
        <v>#REF!</v>
      </c>
      <c r="BI149" s="7" t="s">
        <v>71</v>
      </c>
      <c r="BJ149" s="63" t="s">
        <v>183</v>
      </c>
    </row>
    <row r="150" spans="2:62" s="1" customFormat="1" ht="87.4" customHeight="1" x14ac:dyDescent="0.2">
      <c r="B150" s="53"/>
      <c r="C150" s="54" t="s">
        <v>184</v>
      </c>
      <c r="D150" s="54" t="s">
        <v>67</v>
      </c>
      <c r="E150" s="55" t="s">
        <v>185</v>
      </c>
      <c r="F150" s="56" t="s">
        <v>186</v>
      </c>
      <c r="G150" s="57" t="s">
        <v>70</v>
      </c>
      <c r="H150" s="58">
        <v>20</v>
      </c>
      <c r="I150" s="14"/>
      <c r="J150" s="59" t="s">
        <v>0</v>
      </c>
      <c r="K150" s="60" t="s">
        <v>23</v>
      </c>
      <c r="L150" s="61">
        <v>4.6689999999999996</v>
      </c>
      <c r="M150" s="61">
        <f t="shared" si="0"/>
        <v>93.38</v>
      </c>
      <c r="N150" s="61">
        <v>0</v>
      </c>
      <c r="O150" s="61">
        <f t="shared" si="1"/>
        <v>0</v>
      </c>
      <c r="P150" s="61">
        <v>0</v>
      </c>
      <c r="Q150" s="62">
        <f t="shared" si="2"/>
        <v>0</v>
      </c>
      <c r="AO150" s="63" t="s">
        <v>71</v>
      </c>
      <c r="AQ150" s="63" t="s">
        <v>67</v>
      </c>
      <c r="AR150" s="63" t="s">
        <v>41</v>
      </c>
      <c r="AV150" s="7" t="s">
        <v>72</v>
      </c>
      <c r="BB150" s="64" t="e">
        <f>IF(K150="základní",#REF!,0)</f>
        <v>#REF!</v>
      </c>
      <c r="BC150" s="64">
        <f>IF(K150="snížená",#REF!,0)</f>
        <v>0</v>
      </c>
      <c r="BD150" s="64">
        <f>IF(K150="zákl. přenesená",#REF!,0)</f>
        <v>0</v>
      </c>
      <c r="BE150" s="64">
        <f>IF(K150="sníž. přenesená",#REF!,0)</f>
        <v>0</v>
      </c>
      <c r="BF150" s="64">
        <f>IF(K150="nulová",#REF!,0)</f>
        <v>0</v>
      </c>
      <c r="BG150" s="7" t="s">
        <v>6</v>
      </c>
      <c r="BH150" s="64" t="e">
        <f>ROUND(#REF!*H150,2)</f>
        <v>#REF!</v>
      </c>
      <c r="BI150" s="7" t="s">
        <v>71</v>
      </c>
      <c r="BJ150" s="63" t="s">
        <v>187</v>
      </c>
    </row>
    <row r="151" spans="2:62" s="1" customFormat="1" ht="87.4" customHeight="1" x14ac:dyDescent="0.2">
      <c r="B151" s="53"/>
      <c r="C151" s="54" t="s">
        <v>188</v>
      </c>
      <c r="D151" s="54" t="s">
        <v>67</v>
      </c>
      <c r="E151" s="55" t="s">
        <v>189</v>
      </c>
      <c r="F151" s="56" t="s">
        <v>190</v>
      </c>
      <c r="G151" s="57" t="s">
        <v>70</v>
      </c>
      <c r="H151" s="58">
        <v>20</v>
      </c>
      <c r="I151" s="14"/>
      <c r="J151" s="59" t="s">
        <v>0</v>
      </c>
      <c r="K151" s="60" t="s">
        <v>23</v>
      </c>
      <c r="L151" s="61">
        <v>6.2270000000000003</v>
      </c>
      <c r="M151" s="61">
        <f t="shared" si="0"/>
        <v>124.54</v>
      </c>
      <c r="N151" s="61">
        <v>0</v>
      </c>
      <c r="O151" s="61">
        <f t="shared" si="1"/>
        <v>0</v>
      </c>
      <c r="P151" s="61">
        <v>0</v>
      </c>
      <c r="Q151" s="62">
        <f t="shared" si="2"/>
        <v>0</v>
      </c>
      <c r="AO151" s="63" t="s">
        <v>71</v>
      </c>
      <c r="AQ151" s="63" t="s">
        <v>67</v>
      </c>
      <c r="AR151" s="63" t="s">
        <v>41</v>
      </c>
      <c r="AV151" s="7" t="s">
        <v>72</v>
      </c>
      <c r="BB151" s="64" t="e">
        <f>IF(K151="základní",#REF!,0)</f>
        <v>#REF!</v>
      </c>
      <c r="BC151" s="64">
        <f>IF(K151="snížená",#REF!,0)</f>
        <v>0</v>
      </c>
      <c r="BD151" s="64">
        <f>IF(K151="zákl. přenesená",#REF!,0)</f>
        <v>0</v>
      </c>
      <c r="BE151" s="64">
        <f>IF(K151="sníž. přenesená",#REF!,0)</f>
        <v>0</v>
      </c>
      <c r="BF151" s="64">
        <f>IF(K151="nulová",#REF!,0)</f>
        <v>0</v>
      </c>
      <c r="BG151" s="7" t="s">
        <v>6</v>
      </c>
      <c r="BH151" s="64" t="e">
        <f>ROUND(#REF!*H151,2)</f>
        <v>#REF!</v>
      </c>
      <c r="BI151" s="7" t="s">
        <v>71</v>
      </c>
      <c r="BJ151" s="63" t="s">
        <v>191</v>
      </c>
    </row>
    <row r="152" spans="2:62" s="1" customFormat="1" ht="97.15" customHeight="1" x14ac:dyDescent="0.2">
      <c r="B152" s="53"/>
      <c r="C152" s="54" t="s">
        <v>192</v>
      </c>
      <c r="D152" s="54" t="s">
        <v>67</v>
      </c>
      <c r="E152" s="55" t="s">
        <v>193</v>
      </c>
      <c r="F152" s="56" t="s">
        <v>194</v>
      </c>
      <c r="G152" s="57" t="s">
        <v>70</v>
      </c>
      <c r="H152" s="58">
        <v>20</v>
      </c>
      <c r="I152" s="14"/>
      <c r="J152" s="59" t="s">
        <v>0</v>
      </c>
      <c r="K152" s="60" t="s">
        <v>23</v>
      </c>
      <c r="L152" s="61">
        <v>1.5</v>
      </c>
      <c r="M152" s="61">
        <f t="shared" si="0"/>
        <v>30</v>
      </c>
      <c r="N152" s="61">
        <v>0</v>
      </c>
      <c r="O152" s="61">
        <f t="shared" si="1"/>
        <v>0</v>
      </c>
      <c r="P152" s="61">
        <v>0</v>
      </c>
      <c r="Q152" s="62">
        <f t="shared" si="2"/>
        <v>0</v>
      </c>
      <c r="AO152" s="63" t="s">
        <v>71</v>
      </c>
      <c r="AQ152" s="63" t="s">
        <v>67</v>
      </c>
      <c r="AR152" s="63" t="s">
        <v>41</v>
      </c>
      <c r="AV152" s="7" t="s">
        <v>72</v>
      </c>
      <c r="BB152" s="64" t="e">
        <f>IF(K152="základní",#REF!,0)</f>
        <v>#REF!</v>
      </c>
      <c r="BC152" s="64">
        <f>IF(K152="snížená",#REF!,0)</f>
        <v>0</v>
      </c>
      <c r="BD152" s="64">
        <f>IF(K152="zákl. přenesená",#REF!,0)</f>
        <v>0</v>
      </c>
      <c r="BE152" s="64">
        <f>IF(K152="sníž. přenesená",#REF!,0)</f>
        <v>0</v>
      </c>
      <c r="BF152" s="64">
        <f>IF(K152="nulová",#REF!,0)</f>
        <v>0</v>
      </c>
      <c r="BG152" s="7" t="s">
        <v>6</v>
      </c>
      <c r="BH152" s="64" t="e">
        <f>ROUND(#REF!*H152,2)</f>
        <v>#REF!</v>
      </c>
      <c r="BI152" s="7" t="s">
        <v>71</v>
      </c>
      <c r="BJ152" s="63" t="s">
        <v>195</v>
      </c>
    </row>
    <row r="153" spans="2:62" s="1" customFormat="1" ht="97.15" customHeight="1" x14ac:dyDescent="0.2">
      <c r="B153" s="53"/>
      <c r="C153" s="54" t="s">
        <v>196</v>
      </c>
      <c r="D153" s="54" t="s">
        <v>67</v>
      </c>
      <c r="E153" s="55" t="s">
        <v>197</v>
      </c>
      <c r="F153" s="56" t="s">
        <v>198</v>
      </c>
      <c r="G153" s="57" t="s">
        <v>70</v>
      </c>
      <c r="H153" s="58">
        <v>20</v>
      </c>
      <c r="I153" s="14"/>
      <c r="J153" s="59" t="s">
        <v>0</v>
      </c>
      <c r="K153" s="60" t="s">
        <v>23</v>
      </c>
      <c r="L153" s="61">
        <v>1.73</v>
      </c>
      <c r="M153" s="61">
        <f t="shared" si="0"/>
        <v>34.6</v>
      </c>
      <c r="N153" s="61">
        <v>0</v>
      </c>
      <c r="O153" s="61">
        <f t="shared" si="1"/>
        <v>0</v>
      </c>
      <c r="P153" s="61">
        <v>0</v>
      </c>
      <c r="Q153" s="62">
        <f t="shared" si="2"/>
        <v>0</v>
      </c>
      <c r="AO153" s="63" t="s">
        <v>71</v>
      </c>
      <c r="AQ153" s="63" t="s">
        <v>67</v>
      </c>
      <c r="AR153" s="63" t="s">
        <v>41</v>
      </c>
      <c r="AV153" s="7" t="s">
        <v>72</v>
      </c>
      <c r="BB153" s="64" t="e">
        <f>IF(K153="základní",#REF!,0)</f>
        <v>#REF!</v>
      </c>
      <c r="BC153" s="64">
        <f>IF(K153="snížená",#REF!,0)</f>
        <v>0</v>
      </c>
      <c r="BD153" s="64">
        <f>IF(K153="zákl. přenesená",#REF!,0)</f>
        <v>0</v>
      </c>
      <c r="BE153" s="64">
        <f>IF(K153="sníž. přenesená",#REF!,0)</f>
        <v>0</v>
      </c>
      <c r="BF153" s="64">
        <f>IF(K153="nulová",#REF!,0)</f>
        <v>0</v>
      </c>
      <c r="BG153" s="7" t="s">
        <v>6</v>
      </c>
      <c r="BH153" s="64" t="e">
        <f>ROUND(#REF!*H153,2)</f>
        <v>#REF!</v>
      </c>
      <c r="BI153" s="7" t="s">
        <v>71</v>
      </c>
      <c r="BJ153" s="63" t="s">
        <v>199</v>
      </c>
    </row>
    <row r="154" spans="2:62" s="1" customFormat="1" ht="97.15" customHeight="1" x14ac:dyDescent="0.2">
      <c r="B154" s="53"/>
      <c r="C154" s="54" t="s">
        <v>200</v>
      </c>
      <c r="D154" s="54" t="s">
        <v>67</v>
      </c>
      <c r="E154" s="55" t="s">
        <v>201</v>
      </c>
      <c r="F154" s="56" t="s">
        <v>202</v>
      </c>
      <c r="G154" s="57" t="s">
        <v>70</v>
      </c>
      <c r="H154" s="58">
        <v>20</v>
      </c>
      <c r="I154" s="14"/>
      <c r="J154" s="59" t="s">
        <v>0</v>
      </c>
      <c r="K154" s="60" t="s">
        <v>23</v>
      </c>
      <c r="L154" s="61">
        <v>2.2679999999999998</v>
      </c>
      <c r="M154" s="61">
        <f t="shared" ref="M154:M185" si="3">L154*H154</f>
        <v>45.36</v>
      </c>
      <c r="N154" s="61">
        <v>0</v>
      </c>
      <c r="O154" s="61">
        <f t="shared" ref="O154:O185" si="4">N154*H154</f>
        <v>0</v>
      </c>
      <c r="P154" s="61">
        <v>0</v>
      </c>
      <c r="Q154" s="62">
        <f t="shared" ref="Q154:Q185" si="5">P154*H154</f>
        <v>0</v>
      </c>
      <c r="AO154" s="63" t="s">
        <v>71</v>
      </c>
      <c r="AQ154" s="63" t="s">
        <v>67</v>
      </c>
      <c r="AR154" s="63" t="s">
        <v>41</v>
      </c>
      <c r="AV154" s="7" t="s">
        <v>72</v>
      </c>
      <c r="BB154" s="64" t="e">
        <f>IF(K154="základní",#REF!,0)</f>
        <v>#REF!</v>
      </c>
      <c r="BC154" s="64">
        <f>IF(K154="snížená",#REF!,0)</f>
        <v>0</v>
      </c>
      <c r="BD154" s="64">
        <f>IF(K154="zákl. přenesená",#REF!,0)</f>
        <v>0</v>
      </c>
      <c r="BE154" s="64">
        <f>IF(K154="sníž. přenesená",#REF!,0)</f>
        <v>0</v>
      </c>
      <c r="BF154" s="64">
        <f>IF(K154="nulová",#REF!,0)</f>
        <v>0</v>
      </c>
      <c r="BG154" s="7" t="s">
        <v>6</v>
      </c>
      <c r="BH154" s="64" t="e">
        <f>ROUND(#REF!*H154,2)</f>
        <v>#REF!</v>
      </c>
      <c r="BI154" s="7" t="s">
        <v>71</v>
      </c>
      <c r="BJ154" s="63" t="s">
        <v>203</v>
      </c>
    </row>
    <row r="155" spans="2:62" s="1" customFormat="1" ht="97.15" customHeight="1" x14ac:dyDescent="0.2">
      <c r="B155" s="53"/>
      <c r="C155" s="54" t="s">
        <v>204</v>
      </c>
      <c r="D155" s="54" t="s">
        <v>67</v>
      </c>
      <c r="E155" s="55" t="s">
        <v>205</v>
      </c>
      <c r="F155" s="56" t="s">
        <v>206</v>
      </c>
      <c r="G155" s="57" t="s">
        <v>70</v>
      </c>
      <c r="H155" s="58">
        <v>20</v>
      </c>
      <c r="I155" s="14"/>
      <c r="J155" s="59" t="s">
        <v>0</v>
      </c>
      <c r="K155" s="60" t="s">
        <v>23</v>
      </c>
      <c r="L155" s="61">
        <v>3.7170000000000001</v>
      </c>
      <c r="M155" s="61">
        <f t="shared" si="3"/>
        <v>74.34</v>
      </c>
      <c r="N155" s="61">
        <v>0</v>
      </c>
      <c r="O155" s="61">
        <f t="shared" si="4"/>
        <v>0</v>
      </c>
      <c r="P155" s="61">
        <v>0</v>
      </c>
      <c r="Q155" s="62">
        <f t="shared" si="5"/>
        <v>0</v>
      </c>
      <c r="AO155" s="63" t="s">
        <v>71</v>
      </c>
      <c r="AQ155" s="63" t="s">
        <v>67</v>
      </c>
      <c r="AR155" s="63" t="s">
        <v>41</v>
      </c>
      <c r="AV155" s="7" t="s">
        <v>72</v>
      </c>
      <c r="BB155" s="64" t="e">
        <f>IF(K155="základní",#REF!,0)</f>
        <v>#REF!</v>
      </c>
      <c r="BC155" s="64">
        <f>IF(K155="snížená",#REF!,0)</f>
        <v>0</v>
      </c>
      <c r="BD155" s="64">
        <f>IF(K155="zákl. přenesená",#REF!,0)</f>
        <v>0</v>
      </c>
      <c r="BE155" s="64">
        <f>IF(K155="sníž. přenesená",#REF!,0)</f>
        <v>0</v>
      </c>
      <c r="BF155" s="64">
        <f>IF(K155="nulová",#REF!,0)</f>
        <v>0</v>
      </c>
      <c r="BG155" s="7" t="s">
        <v>6</v>
      </c>
      <c r="BH155" s="64" t="e">
        <f>ROUND(#REF!*H155,2)</f>
        <v>#REF!</v>
      </c>
      <c r="BI155" s="7" t="s">
        <v>71</v>
      </c>
      <c r="BJ155" s="63" t="s">
        <v>207</v>
      </c>
    </row>
    <row r="156" spans="2:62" s="1" customFormat="1" ht="16.350000000000001" customHeight="1" x14ac:dyDescent="0.2">
      <c r="B156" s="53"/>
      <c r="C156" s="54" t="s">
        <v>208</v>
      </c>
      <c r="D156" s="54" t="s">
        <v>67</v>
      </c>
      <c r="E156" s="55" t="s">
        <v>209</v>
      </c>
      <c r="F156" s="56" t="s">
        <v>210</v>
      </c>
      <c r="G156" s="57" t="s">
        <v>70</v>
      </c>
      <c r="H156" s="58">
        <v>20</v>
      </c>
      <c r="I156" s="14"/>
      <c r="J156" s="59" t="s">
        <v>0</v>
      </c>
      <c r="K156" s="60" t="s">
        <v>23</v>
      </c>
      <c r="L156" s="61">
        <v>0.33</v>
      </c>
      <c r="M156" s="61">
        <f t="shared" si="3"/>
        <v>6.6000000000000005</v>
      </c>
      <c r="N156" s="61">
        <v>0</v>
      </c>
      <c r="O156" s="61">
        <f t="shared" si="4"/>
        <v>0</v>
      </c>
      <c r="P156" s="61">
        <v>0</v>
      </c>
      <c r="Q156" s="62">
        <f t="shared" si="5"/>
        <v>0</v>
      </c>
      <c r="AO156" s="63" t="s">
        <v>71</v>
      </c>
      <c r="AQ156" s="63" t="s">
        <v>67</v>
      </c>
      <c r="AR156" s="63" t="s">
        <v>41</v>
      </c>
      <c r="AV156" s="7" t="s">
        <v>72</v>
      </c>
      <c r="BB156" s="64" t="e">
        <f>IF(K156="základní",#REF!,0)</f>
        <v>#REF!</v>
      </c>
      <c r="BC156" s="64">
        <f>IF(K156="snížená",#REF!,0)</f>
        <v>0</v>
      </c>
      <c r="BD156" s="64">
        <f>IF(K156="zákl. přenesená",#REF!,0)</f>
        <v>0</v>
      </c>
      <c r="BE156" s="64">
        <f>IF(K156="sníž. přenesená",#REF!,0)</f>
        <v>0</v>
      </c>
      <c r="BF156" s="64">
        <f>IF(K156="nulová",#REF!,0)</f>
        <v>0</v>
      </c>
      <c r="BG156" s="7" t="s">
        <v>6</v>
      </c>
      <c r="BH156" s="64" t="e">
        <f>ROUND(#REF!*H156,2)</f>
        <v>#REF!</v>
      </c>
      <c r="BI156" s="7" t="s">
        <v>71</v>
      </c>
      <c r="BJ156" s="63" t="s">
        <v>211</v>
      </c>
    </row>
    <row r="157" spans="2:62" s="1" customFormat="1" ht="16.350000000000001" customHeight="1" x14ac:dyDescent="0.2">
      <c r="B157" s="53"/>
      <c r="C157" s="54" t="s">
        <v>212</v>
      </c>
      <c r="D157" s="54" t="s">
        <v>67</v>
      </c>
      <c r="E157" s="55" t="s">
        <v>213</v>
      </c>
      <c r="F157" s="56" t="s">
        <v>214</v>
      </c>
      <c r="G157" s="57" t="s">
        <v>93</v>
      </c>
      <c r="H157" s="58">
        <v>1000</v>
      </c>
      <c r="I157" s="14"/>
      <c r="J157" s="59" t="s">
        <v>0</v>
      </c>
      <c r="K157" s="60" t="s">
        <v>23</v>
      </c>
      <c r="L157" s="61">
        <v>1.7000000000000001E-2</v>
      </c>
      <c r="M157" s="61">
        <f t="shared" si="3"/>
        <v>17</v>
      </c>
      <c r="N157" s="61">
        <v>0</v>
      </c>
      <c r="O157" s="61">
        <f t="shared" si="4"/>
        <v>0</v>
      </c>
      <c r="P157" s="61">
        <v>0</v>
      </c>
      <c r="Q157" s="62">
        <f t="shared" si="5"/>
        <v>0</v>
      </c>
      <c r="AO157" s="63" t="s">
        <v>71</v>
      </c>
      <c r="AQ157" s="63" t="s">
        <v>67</v>
      </c>
      <c r="AR157" s="63" t="s">
        <v>41</v>
      </c>
      <c r="AV157" s="7" t="s">
        <v>72</v>
      </c>
      <c r="BB157" s="64" t="e">
        <f>IF(K157="základní",#REF!,0)</f>
        <v>#REF!</v>
      </c>
      <c r="BC157" s="64">
        <f>IF(K157="snížená",#REF!,0)</f>
        <v>0</v>
      </c>
      <c r="BD157" s="64">
        <f>IF(K157="zákl. přenesená",#REF!,0)</f>
        <v>0</v>
      </c>
      <c r="BE157" s="64">
        <f>IF(K157="sníž. přenesená",#REF!,0)</f>
        <v>0</v>
      </c>
      <c r="BF157" s="64">
        <f>IF(K157="nulová",#REF!,0)</f>
        <v>0</v>
      </c>
      <c r="BG157" s="7" t="s">
        <v>6</v>
      </c>
      <c r="BH157" s="64" t="e">
        <f>ROUND(#REF!*H157,2)</f>
        <v>#REF!</v>
      </c>
      <c r="BI157" s="7" t="s">
        <v>71</v>
      </c>
      <c r="BJ157" s="63" t="s">
        <v>215</v>
      </c>
    </row>
    <row r="158" spans="2:62" s="1" customFormat="1" ht="98.45" customHeight="1" x14ac:dyDescent="0.2">
      <c r="B158" s="53"/>
      <c r="C158" s="54" t="s">
        <v>216</v>
      </c>
      <c r="D158" s="54" t="s">
        <v>67</v>
      </c>
      <c r="E158" s="55" t="s">
        <v>217</v>
      </c>
      <c r="F158" s="56" t="s">
        <v>218</v>
      </c>
      <c r="G158" s="57" t="s">
        <v>70</v>
      </c>
      <c r="H158" s="58">
        <v>10</v>
      </c>
      <c r="I158" s="14"/>
      <c r="J158" s="59" t="s">
        <v>0</v>
      </c>
      <c r="K158" s="60" t="s">
        <v>23</v>
      </c>
      <c r="L158" s="61">
        <v>7.15</v>
      </c>
      <c r="M158" s="61">
        <f t="shared" si="3"/>
        <v>71.5</v>
      </c>
      <c r="N158" s="61">
        <v>0</v>
      </c>
      <c r="O158" s="61">
        <f t="shared" si="4"/>
        <v>0</v>
      </c>
      <c r="P158" s="61">
        <v>0</v>
      </c>
      <c r="Q158" s="62">
        <f t="shared" si="5"/>
        <v>0</v>
      </c>
      <c r="AO158" s="63" t="s">
        <v>71</v>
      </c>
      <c r="AQ158" s="63" t="s">
        <v>67</v>
      </c>
      <c r="AR158" s="63" t="s">
        <v>41</v>
      </c>
      <c r="AV158" s="7" t="s">
        <v>72</v>
      </c>
      <c r="BB158" s="64" t="e">
        <f>IF(K158="základní",#REF!,0)</f>
        <v>#REF!</v>
      </c>
      <c r="BC158" s="64">
        <f>IF(K158="snížená",#REF!,0)</f>
        <v>0</v>
      </c>
      <c r="BD158" s="64">
        <f>IF(K158="zákl. přenesená",#REF!,0)</f>
        <v>0</v>
      </c>
      <c r="BE158" s="64">
        <f>IF(K158="sníž. přenesená",#REF!,0)</f>
        <v>0</v>
      </c>
      <c r="BF158" s="64">
        <f>IF(K158="nulová",#REF!,0)</f>
        <v>0</v>
      </c>
      <c r="BG158" s="7" t="s">
        <v>6</v>
      </c>
      <c r="BH158" s="64" t="e">
        <f>ROUND(#REF!*H158,2)</f>
        <v>#REF!</v>
      </c>
      <c r="BI158" s="7" t="s">
        <v>71</v>
      </c>
      <c r="BJ158" s="63" t="s">
        <v>219</v>
      </c>
    </row>
    <row r="159" spans="2:62" s="1" customFormat="1" ht="98.45" customHeight="1" x14ac:dyDescent="0.2">
      <c r="B159" s="53"/>
      <c r="C159" s="54" t="s">
        <v>220</v>
      </c>
      <c r="D159" s="54" t="s">
        <v>67</v>
      </c>
      <c r="E159" s="55" t="s">
        <v>221</v>
      </c>
      <c r="F159" s="56" t="s">
        <v>222</v>
      </c>
      <c r="G159" s="57" t="s">
        <v>70</v>
      </c>
      <c r="H159" s="58">
        <v>2</v>
      </c>
      <c r="I159" s="14"/>
      <c r="J159" s="59" t="s">
        <v>0</v>
      </c>
      <c r="K159" s="60" t="s">
        <v>23</v>
      </c>
      <c r="L159" s="61">
        <v>7.7320000000000002</v>
      </c>
      <c r="M159" s="61">
        <f t="shared" si="3"/>
        <v>15.464</v>
      </c>
      <c r="N159" s="61">
        <v>0</v>
      </c>
      <c r="O159" s="61">
        <f t="shared" si="4"/>
        <v>0</v>
      </c>
      <c r="P159" s="61">
        <v>0</v>
      </c>
      <c r="Q159" s="62">
        <f t="shared" si="5"/>
        <v>0</v>
      </c>
      <c r="AO159" s="63" t="s">
        <v>71</v>
      </c>
      <c r="AQ159" s="63" t="s">
        <v>67</v>
      </c>
      <c r="AR159" s="63" t="s">
        <v>41</v>
      </c>
      <c r="AV159" s="7" t="s">
        <v>72</v>
      </c>
      <c r="BB159" s="64" t="e">
        <f>IF(K159="základní",#REF!,0)</f>
        <v>#REF!</v>
      </c>
      <c r="BC159" s="64">
        <f>IF(K159="snížená",#REF!,0)</f>
        <v>0</v>
      </c>
      <c r="BD159" s="64">
        <f>IF(K159="zákl. přenesená",#REF!,0)</f>
        <v>0</v>
      </c>
      <c r="BE159" s="64">
        <f>IF(K159="sníž. přenesená",#REF!,0)</f>
        <v>0</v>
      </c>
      <c r="BF159" s="64">
        <f>IF(K159="nulová",#REF!,0)</f>
        <v>0</v>
      </c>
      <c r="BG159" s="7" t="s">
        <v>6</v>
      </c>
      <c r="BH159" s="64" t="e">
        <f>ROUND(#REF!*H159,2)</f>
        <v>#REF!</v>
      </c>
      <c r="BI159" s="7" t="s">
        <v>71</v>
      </c>
      <c r="BJ159" s="63" t="s">
        <v>223</v>
      </c>
    </row>
    <row r="160" spans="2:62" s="1" customFormat="1" ht="98.45" customHeight="1" x14ac:dyDescent="0.2">
      <c r="B160" s="53"/>
      <c r="C160" s="54" t="s">
        <v>224</v>
      </c>
      <c r="D160" s="54" t="s">
        <v>67</v>
      </c>
      <c r="E160" s="55" t="s">
        <v>225</v>
      </c>
      <c r="F160" s="56" t="s">
        <v>226</v>
      </c>
      <c r="G160" s="57" t="s">
        <v>70</v>
      </c>
      <c r="H160" s="58">
        <v>4</v>
      </c>
      <c r="I160" s="14"/>
      <c r="J160" s="59" t="s">
        <v>0</v>
      </c>
      <c r="K160" s="60" t="s">
        <v>23</v>
      </c>
      <c r="L160" s="61">
        <v>8.8759999999999994</v>
      </c>
      <c r="M160" s="61">
        <f t="shared" si="3"/>
        <v>35.503999999999998</v>
      </c>
      <c r="N160" s="61">
        <v>0</v>
      </c>
      <c r="O160" s="61">
        <f t="shared" si="4"/>
        <v>0</v>
      </c>
      <c r="P160" s="61">
        <v>0</v>
      </c>
      <c r="Q160" s="62">
        <f t="shared" si="5"/>
        <v>0</v>
      </c>
      <c r="AO160" s="63" t="s">
        <v>71</v>
      </c>
      <c r="AQ160" s="63" t="s">
        <v>67</v>
      </c>
      <c r="AR160" s="63" t="s">
        <v>41</v>
      </c>
      <c r="AV160" s="7" t="s">
        <v>72</v>
      </c>
      <c r="BB160" s="64" t="e">
        <f>IF(K160="základní",#REF!,0)</f>
        <v>#REF!</v>
      </c>
      <c r="BC160" s="64">
        <f>IF(K160="snížená",#REF!,0)</f>
        <v>0</v>
      </c>
      <c r="BD160" s="64">
        <f>IF(K160="zákl. přenesená",#REF!,0)</f>
        <v>0</v>
      </c>
      <c r="BE160" s="64">
        <f>IF(K160="sníž. přenesená",#REF!,0)</f>
        <v>0</v>
      </c>
      <c r="BF160" s="64">
        <f>IF(K160="nulová",#REF!,0)</f>
        <v>0</v>
      </c>
      <c r="BG160" s="7" t="s">
        <v>6</v>
      </c>
      <c r="BH160" s="64" t="e">
        <f>ROUND(#REF!*H160,2)</f>
        <v>#REF!</v>
      </c>
      <c r="BI160" s="7" t="s">
        <v>71</v>
      </c>
      <c r="BJ160" s="63" t="s">
        <v>227</v>
      </c>
    </row>
    <row r="161" spans="2:62" s="1" customFormat="1" ht="98.45" customHeight="1" x14ac:dyDescent="0.2">
      <c r="B161" s="53"/>
      <c r="C161" s="54" t="s">
        <v>228</v>
      </c>
      <c r="D161" s="54" t="s">
        <v>67</v>
      </c>
      <c r="E161" s="55" t="s">
        <v>229</v>
      </c>
      <c r="F161" s="56" t="s">
        <v>230</v>
      </c>
      <c r="G161" s="57" t="s">
        <v>70</v>
      </c>
      <c r="H161" s="58">
        <v>4</v>
      </c>
      <c r="I161" s="14"/>
      <c r="J161" s="59" t="s">
        <v>0</v>
      </c>
      <c r="K161" s="60" t="s">
        <v>23</v>
      </c>
      <c r="L161" s="61">
        <v>9.5690000000000008</v>
      </c>
      <c r="M161" s="61">
        <f t="shared" si="3"/>
        <v>38.276000000000003</v>
      </c>
      <c r="N161" s="61">
        <v>0</v>
      </c>
      <c r="O161" s="61">
        <f t="shared" si="4"/>
        <v>0</v>
      </c>
      <c r="P161" s="61">
        <v>0</v>
      </c>
      <c r="Q161" s="62">
        <f t="shared" si="5"/>
        <v>0</v>
      </c>
      <c r="AO161" s="63" t="s">
        <v>71</v>
      </c>
      <c r="AQ161" s="63" t="s">
        <v>67</v>
      </c>
      <c r="AR161" s="63" t="s">
        <v>41</v>
      </c>
      <c r="AV161" s="7" t="s">
        <v>72</v>
      </c>
      <c r="BB161" s="64" t="e">
        <f>IF(K161="základní",#REF!,0)</f>
        <v>#REF!</v>
      </c>
      <c r="BC161" s="64">
        <f>IF(K161="snížená",#REF!,0)</f>
        <v>0</v>
      </c>
      <c r="BD161" s="64">
        <f>IF(K161="zákl. přenesená",#REF!,0)</f>
        <v>0</v>
      </c>
      <c r="BE161" s="64">
        <f>IF(K161="sníž. přenesená",#REF!,0)</f>
        <v>0</v>
      </c>
      <c r="BF161" s="64">
        <f>IF(K161="nulová",#REF!,0)</f>
        <v>0</v>
      </c>
      <c r="BG161" s="7" t="s">
        <v>6</v>
      </c>
      <c r="BH161" s="64" t="e">
        <f>ROUND(#REF!*H161,2)</f>
        <v>#REF!</v>
      </c>
      <c r="BI161" s="7" t="s">
        <v>71</v>
      </c>
      <c r="BJ161" s="63" t="s">
        <v>231</v>
      </c>
    </row>
    <row r="162" spans="2:62" s="1" customFormat="1" ht="98.45" customHeight="1" x14ac:dyDescent="0.2">
      <c r="B162" s="53"/>
      <c r="C162" s="54" t="s">
        <v>232</v>
      </c>
      <c r="D162" s="54" t="s">
        <v>67</v>
      </c>
      <c r="E162" s="55" t="s">
        <v>233</v>
      </c>
      <c r="F162" s="56" t="s">
        <v>234</v>
      </c>
      <c r="G162" s="57" t="s">
        <v>70</v>
      </c>
      <c r="H162" s="58">
        <v>2</v>
      </c>
      <c r="I162" s="14"/>
      <c r="J162" s="59" t="s">
        <v>0</v>
      </c>
      <c r="K162" s="60" t="s">
        <v>23</v>
      </c>
      <c r="L162" s="61">
        <v>14.387</v>
      </c>
      <c r="M162" s="61">
        <f t="shared" si="3"/>
        <v>28.774000000000001</v>
      </c>
      <c r="N162" s="61">
        <v>0</v>
      </c>
      <c r="O162" s="61">
        <f t="shared" si="4"/>
        <v>0</v>
      </c>
      <c r="P162" s="61">
        <v>0</v>
      </c>
      <c r="Q162" s="62">
        <f t="shared" si="5"/>
        <v>0</v>
      </c>
      <c r="AO162" s="63" t="s">
        <v>71</v>
      </c>
      <c r="AQ162" s="63" t="s">
        <v>67</v>
      </c>
      <c r="AR162" s="63" t="s">
        <v>41</v>
      </c>
      <c r="AV162" s="7" t="s">
        <v>72</v>
      </c>
      <c r="BB162" s="64" t="e">
        <f>IF(K162="základní",#REF!,0)</f>
        <v>#REF!</v>
      </c>
      <c r="BC162" s="64">
        <f>IF(K162="snížená",#REF!,0)</f>
        <v>0</v>
      </c>
      <c r="BD162" s="64">
        <f>IF(K162="zákl. přenesená",#REF!,0)</f>
        <v>0</v>
      </c>
      <c r="BE162" s="64">
        <f>IF(K162="sníž. přenesená",#REF!,0)</f>
        <v>0</v>
      </c>
      <c r="BF162" s="64">
        <f>IF(K162="nulová",#REF!,0)</f>
        <v>0</v>
      </c>
      <c r="BG162" s="7" t="s">
        <v>6</v>
      </c>
      <c r="BH162" s="64" t="e">
        <f>ROUND(#REF!*H162,2)</f>
        <v>#REF!</v>
      </c>
      <c r="BI162" s="7" t="s">
        <v>71</v>
      </c>
      <c r="BJ162" s="63" t="s">
        <v>235</v>
      </c>
    </row>
    <row r="163" spans="2:62" s="1" customFormat="1" ht="87.4" customHeight="1" x14ac:dyDescent="0.2">
      <c r="B163" s="53"/>
      <c r="C163" s="54" t="s">
        <v>236</v>
      </c>
      <c r="D163" s="54" t="s">
        <v>67</v>
      </c>
      <c r="E163" s="55" t="s">
        <v>237</v>
      </c>
      <c r="F163" s="56" t="s">
        <v>238</v>
      </c>
      <c r="G163" s="57" t="s">
        <v>70</v>
      </c>
      <c r="H163" s="58">
        <v>2</v>
      </c>
      <c r="I163" s="14"/>
      <c r="J163" s="59" t="s">
        <v>0</v>
      </c>
      <c r="K163" s="60" t="s">
        <v>23</v>
      </c>
      <c r="L163" s="61">
        <v>6.423</v>
      </c>
      <c r="M163" s="61">
        <f t="shared" si="3"/>
        <v>12.846</v>
      </c>
      <c r="N163" s="61">
        <v>0</v>
      </c>
      <c r="O163" s="61">
        <f t="shared" si="4"/>
        <v>0</v>
      </c>
      <c r="P163" s="61">
        <v>0</v>
      </c>
      <c r="Q163" s="62">
        <f t="shared" si="5"/>
        <v>0</v>
      </c>
      <c r="AO163" s="63" t="s">
        <v>71</v>
      </c>
      <c r="AQ163" s="63" t="s">
        <v>67</v>
      </c>
      <c r="AR163" s="63" t="s">
        <v>41</v>
      </c>
      <c r="AV163" s="7" t="s">
        <v>72</v>
      </c>
      <c r="BB163" s="64" t="e">
        <f>IF(K163="základní",#REF!,0)</f>
        <v>#REF!</v>
      </c>
      <c r="BC163" s="64">
        <f>IF(K163="snížená",#REF!,0)</f>
        <v>0</v>
      </c>
      <c r="BD163" s="64">
        <f>IF(K163="zákl. přenesená",#REF!,0)</f>
        <v>0</v>
      </c>
      <c r="BE163" s="64">
        <f>IF(K163="sníž. přenesená",#REF!,0)</f>
        <v>0</v>
      </c>
      <c r="BF163" s="64">
        <f>IF(K163="nulová",#REF!,0)</f>
        <v>0</v>
      </c>
      <c r="BG163" s="7" t="s">
        <v>6</v>
      </c>
      <c r="BH163" s="64" t="e">
        <f>ROUND(#REF!*H163,2)</f>
        <v>#REF!</v>
      </c>
      <c r="BI163" s="7" t="s">
        <v>71</v>
      </c>
      <c r="BJ163" s="63" t="s">
        <v>239</v>
      </c>
    </row>
    <row r="164" spans="2:62" s="1" customFormat="1" ht="36.75" customHeight="1" x14ac:dyDescent="0.2">
      <c r="B164" s="53"/>
      <c r="C164" s="54" t="s">
        <v>240</v>
      </c>
      <c r="D164" s="54" t="s">
        <v>67</v>
      </c>
      <c r="E164" s="55" t="s">
        <v>241</v>
      </c>
      <c r="F164" s="56" t="s">
        <v>242</v>
      </c>
      <c r="G164" s="57" t="s">
        <v>70</v>
      </c>
      <c r="H164" s="58">
        <v>2</v>
      </c>
      <c r="I164" s="14"/>
      <c r="J164" s="59" t="s">
        <v>0</v>
      </c>
      <c r="K164" s="60" t="s">
        <v>23</v>
      </c>
      <c r="L164" s="61">
        <v>10.58</v>
      </c>
      <c r="M164" s="61">
        <f t="shared" si="3"/>
        <v>21.16</v>
      </c>
      <c r="N164" s="61">
        <v>0</v>
      </c>
      <c r="O164" s="61">
        <f t="shared" si="4"/>
        <v>0</v>
      </c>
      <c r="P164" s="61">
        <v>0</v>
      </c>
      <c r="Q164" s="62">
        <f t="shared" si="5"/>
        <v>0</v>
      </c>
      <c r="AO164" s="63" t="s">
        <v>71</v>
      </c>
      <c r="AQ164" s="63" t="s">
        <v>67</v>
      </c>
      <c r="AR164" s="63" t="s">
        <v>41</v>
      </c>
      <c r="AV164" s="7" t="s">
        <v>72</v>
      </c>
      <c r="BB164" s="64" t="e">
        <f>IF(K164="základní",#REF!,0)</f>
        <v>#REF!</v>
      </c>
      <c r="BC164" s="64">
        <f>IF(K164="snížená",#REF!,0)</f>
        <v>0</v>
      </c>
      <c r="BD164" s="64">
        <f>IF(K164="zákl. přenesená",#REF!,0)</f>
        <v>0</v>
      </c>
      <c r="BE164" s="64">
        <f>IF(K164="sníž. přenesená",#REF!,0)</f>
        <v>0</v>
      </c>
      <c r="BF164" s="64">
        <f>IF(K164="nulová",#REF!,0)</f>
        <v>0</v>
      </c>
      <c r="BG164" s="7" t="s">
        <v>6</v>
      </c>
      <c r="BH164" s="64" t="e">
        <f>ROUND(#REF!*H164,2)</f>
        <v>#REF!</v>
      </c>
      <c r="BI164" s="7" t="s">
        <v>71</v>
      </c>
      <c r="BJ164" s="63" t="s">
        <v>243</v>
      </c>
    </row>
    <row r="165" spans="2:62" s="1" customFormat="1" ht="36.75" customHeight="1" x14ac:dyDescent="0.2">
      <c r="B165" s="53"/>
      <c r="C165" s="54" t="s">
        <v>244</v>
      </c>
      <c r="D165" s="54" t="s">
        <v>67</v>
      </c>
      <c r="E165" s="55" t="s">
        <v>245</v>
      </c>
      <c r="F165" s="56" t="s">
        <v>246</v>
      </c>
      <c r="G165" s="57" t="s">
        <v>70</v>
      </c>
      <c r="H165" s="58">
        <v>2</v>
      </c>
      <c r="I165" s="14"/>
      <c r="J165" s="59" t="s">
        <v>0</v>
      </c>
      <c r="K165" s="60" t="s">
        <v>23</v>
      </c>
      <c r="L165" s="61">
        <v>10.819000000000001</v>
      </c>
      <c r="M165" s="61">
        <f t="shared" si="3"/>
        <v>21.638000000000002</v>
      </c>
      <c r="N165" s="61">
        <v>0</v>
      </c>
      <c r="O165" s="61">
        <f t="shared" si="4"/>
        <v>0</v>
      </c>
      <c r="P165" s="61">
        <v>0</v>
      </c>
      <c r="Q165" s="62">
        <f t="shared" si="5"/>
        <v>0</v>
      </c>
      <c r="AO165" s="63" t="s">
        <v>71</v>
      </c>
      <c r="AQ165" s="63" t="s">
        <v>67</v>
      </c>
      <c r="AR165" s="63" t="s">
        <v>41</v>
      </c>
      <c r="AV165" s="7" t="s">
        <v>72</v>
      </c>
      <c r="BB165" s="64" t="e">
        <f>IF(K165="základní",#REF!,0)</f>
        <v>#REF!</v>
      </c>
      <c r="BC165" s="64">
        <f>IF(K165="snížená",#REF!,0)</f>
        <v>0</v>
      </c>
      <c r="BD165" s="64">
        <f>IF(K165="zákl. přenesená",#REF!,0)</f>
        <v>0</v>
      </c>
      <c r="BE165" s="64">
        <f>IF(K165="sníž. přenesená",#REF!,0)</f>
        <v>0</v>
      </c>
      <c r="BF165" s="64">
        <f>IF(K165="nulová",#REF!,0)</f>
        <v>0</v>
      </c>
      <c r="BG165" s="7" t="s">
        <v>6</v>
      </c>
      <c r="BH165" s="64" t="e">
        <f>ROUND(#REF!*H165,2)</f>
        <v>#REF!</v>
      </c>
      <c r="BI165" s="7" t="s">
        <v>71</v>
      </c>
      <c r="BJ165" s="63" t="s">
        <v>247</v>
      </c>
    </row>
    <row r="166" spans="2:62" s="1" customFormat="1" ht="36.75" customHeight="1" x14ac:dyDescent="0.2">
      <c r="B166" s="53"/>
      <c r="C166" s="54" t="s">
        <v>248</v>
      </c>
      <c r="D166" s="54" t="s">
        <v>67</v>
      </c>
      <c r="E166" s="55" t="s">
        <v>249</v>
      </c>
      <c r="F166" s="56" t="s">
        <v>250</v>
      </c>
      <c r="G166" s="57" t="s">
        <v>70</v>
      </c>
      <c r="H166" s="58">
        <v>4</v>
      </c>
      <c r="I166" s="14"/>
      <c r="J166" s="59" t="s">
        <v>0</v>
      </c>
      <c r="K166" s="60" t="s">
        <v>23</v>
      </c>
      <c r="L166" s="61">
        <v>11.26</v>
      </c>
      <c r="M166" s="61">
        <f t="shared" si="3"/>
        <v>45.04</v>
      </c>
      <c r="N166" s="61">
        <v>0</v>
      </c>
      <c r="O166" s="61">
        <f t="shared" si="4"/>
        <v>0</v>
      </c>
      <c r="P166" s="61">
        <v>0</v>
      </c>
      <c r="Q166" s="62">
        <f t="shared" si="5"/>
        <v>0</v>
      </c>
      <c r="AO166" s="63" t="s">
        <v>71</v>
      </c>
      <c r="AQ166" s="63" t="s">
        <v>67</v>
      </c>
      <c r="AR166" s="63" t="s">
        <v>41</v>
      </c>
      <c r="AV166" s="7" t="s">
        <v>72</v>
      </c>
      <c r="BB166" s="64" t="e">
        <f>IF(K166="základní",#REF!,0)</f>
        <v>#REF!</v>
      </c>
      <c r="BC166" s="64">
        <f>IF(K166="snížená",#REF!,0)</f>
        <v>0</v>
      </c>
      <c r="BD166" s="64">
        <f>IF(K166="zákl. přenesená",#REF!,0)</f>
        <v>0</v>
      </c>
      <c r="BE166" s="64">
        <f>IF(K166="sníž. přenesená",#REF!,0)</f>
        <v>0</v>
      </c>
      <c r="BF166" s="64">
        <f>IF(K166="nulová",#REF!,0)</f>
        <v>0</v>
      </c>
      <c r="BG166" s="7" t="s">
        <v>6</v>
      </c>
      <c r="BH166" s="64" t="e">
        <f>ROUND(#REF!*H166,2)</f>
        <v>#REF!</v>
      </c>
      <c r="BI166" s="7" t="s">
        <v>71</v>
      </c>
      <c r="BJ166" s="63" t="s">
        <v>251</v>
      </c>
    </row>
    <row r="167" spans="2:62" s="1" customFormat="1" ht="36.75" customHeight="1" x14ac:dyDescent="0.2">
      <c r="B167" s="53"/>
      <c r="C167" s="54" t="s">
        <v>252</v>
      </c>
      <c r="D167" s="54" t="s">
        <v>67</v>
      </c>
      <c r="E167" s="55" t="s">
        <v>253</v>
      </c>
      <c r="F167" s="56" t="s">
        <v>254</v>
      </c>
      <c r="G167" s="57" t="s">
        <v>70</v>
      </c>
      <c r="H167" s="58">
        <v>4</v>
      </c>
      <c r="I167" s="14"/>
      <c r="J167" s="59" t="s">
        <v>0</v>
      </c>
      <c r="K167" s="60" t="s">
        <v>23</v>
      </c>
      <c r="L167" s="61">
        <v>16.04</v>
      </c>
      <c r="M167" s="61">
        <f t="shared" si="3"/>
        <v>64.16</v>
      </c>
      <c r="N167" s="61">
        <v>0</v>
      </c>
      <c r="O167" s="61">
        <f t="shared" si="4"/>
        <v>0</v>
      </c>
      <c r="P167" s="61">
        <v>0</v>
      </c>
      <c r="Q167" s="62">
        <f t="shared" si="5"/>
        <v>0</v>
      </c>
      <c r="AO167" s="63" t="s">
        <v>71</v>
      </c>
      <c r="AQ167" s="63" t="s">
        <v>67</v>
      </c>
      <c r="AR167" s="63" t="s">
        <v>41</v>
      </c>
      <c r="AV167" s="7" t="s">
        <v>72</v>
      </c>
      <c r="BB167" s="64" t="e">
        <f>IF(K167="základní",#REF!,0)</f>
        <v>#REF!</v>
      </c>
      <c r="BC167" s="64">
        <f>IF(K167="snížená",#REF!,0)</f>
        <v>0</v>
      </c>
      <c r="BD167" s="64">
        <f>IF(K167="zákl. přenesená",#REF!,0)</f>
        <v>0</v>
      </c>
      <c r="BE167" s="64">
        <f>IF(K167="sníž. přenesená",#REF!,0)</f>
        <v>0</v>
      </c>
      <c r="BF167" s="64">
        <f>IF(K167="nulová",#REF!,0)</f>
        <v>0</v>
      </c>
      <c r="BG167" s="7" t="s">
        <v>6</v>
      </c>
      <c r="BH167" s="64" t="e">
        <f>ROUND(#REF!*H167,2)</f>
        <v>#REF!</v>
      </c>
      <c r="BI167" s="7" t="s">
        <v>71</v>
      </c>
      <c r="BJ167" s="63" t="s">
        <v>255</v>
      </c>
    </row>
    <row r="168" spans="2:62" s="1" customFormat="1" ht="36.75" customHeight="1" x14ac:dyDescent="0.2">
      <c r="B168" s="53"/>
      <c r="C168" s="54" t="s">
        <v>256</v>
      </c>
      <c r="D168" s="54" t="s">
        <v>67</v>
      </c>
      <c r="E168" s="55" t="s">
        <v>257</v>
      </c>
      <c r="F168" s="56" t="s">
        <v>258</v>
      </c>
      <c r="G168" s="57" t="s">
        <v>70</v>
      </c>
      <c r="H168" s="58">
        <v>2</v>
      </c>
      <c r="I168" s="14"/>
      <c r="J168" s="59" t="s">
        <v>0</v>
      </c>
      <c r="K168" s="60" t="s">
        <v>23</v>
      </c>
      <c r="L168" s="61">
        <v>17.72</v>
      </c>
      <c r="M168" s="61">
        <f t="shared" si="3"/>
        <v>35.44</v>
      </c>
      <c r="N168" s="61">
        <v>0</v>
      </c>
      <c r="O168" s="61">
        <f t="shared" si="4"/>
        <v>0</v>
      </c>
      <c r="P168" s="61">
        <v>0</v>
      </c>
      <c r="Q168" s="62">
        <f t="shared" si="5"/>
        <v>0</v>
      </c>
      <c r="AO168" s="63" t="s">
        <v>71</v>
      </c>
      <c r="AQ168" s="63" t="s">
        <v>67</v>
      </c>
      <c r="AR168" s="63" t="s">
        <v>41</v>
      </c>
      <c r="AV168" s="7" t="s">
        <v>72</v>
      </c>
      <c r="BB168" s="64" t="e">
        <f>IF(K168="základní",#REF!,0)</f>
        <v>#REF!</v>
      </c>
      <c r="BC168" s="64">
        <f>IF(K168="snížená",#REF!,0)</f>
        <v>0</v>
      </c>
      <c r="BD168" s="64">
        <f>IF(K168="zákl. přenesená",#REF!,0)</f>
        <v>0</v>
      </c>
      <c r="BE168" s="64">
        <f>IF(K168="sníž. přenesená",#REF!,0)</f>
        <v>0</v>
      </c>
      <c r="BF168" s="64">
        <f>IF(K168="nulová",#REF!,0)</f>
        <v>0</v>
      </c>
      <c r="BG168" s="7" t="s">
        <v>6</v>
      </c>
      <c r="BH168" s="64" t="e">
        <f>ROUND(#REF!*H168,2)</f>
        <v>#REF!</v>
      </c>
      <c r="BI168" s="7" t="s">
        <v>71</v>
      </c>
      <c r="BJ168" s="63" t="s">
        <v>259</v>
      </c>
    </row>
    <row r="169" spans="2:62" s="1" customFormat="1" ht="31.9" customHeight="1" x14ac:dyDescent="0.2">
      <c r="B169" s="53"/>
      <c r="C169" s="54" t="s">
        <v>260</v>
      </c>
      <c r="D169" s="54" t="s">
        <v>67</v>
      </c>
      <c r="E169" s="55" t="s">
        <v>261</v>
      </c>
      <c r="F169" s="56" t="s">
        <v>262</v>
      </c>
      <c r="G169" s="57" t="s">
        <v>70</v>
      </c>
      <c r="H169" s="58">
        <v>2</v>
      </c>
      <c r="I169" s="14"/>
      <c r="J169" s="59" t="s">
        <v>0</v>
      </c>
      <c r="K169" s="60" t="s">
        <v>23</v>
      </c>
      <c r="L169" s="61">
        <v>7.6319999999999997</v>
      </c>
      <c r="M169" s="61">
        <f t="shared" si="3"/>
        <v>15.263999999999999</v>
      </c>
      <c r="N169" s="61">
        <v>0</v>
      </c>
      <c r="O169" s="61">
        <f t="shared" si="4"/>
        <v>0</v>
      </c>
      <c r="P169" s="61">
        <v>0</v>
      </c>
      <c r="Q169" s="62">
        <f t="shared" si="5"/>
        <v>0</v>
      </c>
      <c r="AO169" s="63" t="s">
        <v>71</v>
      </c>
      <c r="AQ169" s="63" t="s">
        <v>67</v>
      </c>
      <c r="AR169" s="63" t="s">
        <v>41</v>
      </c>
      <c r="AV169" s="7" t="s">
        <v>72</v>
      </c>
      <c r="BB169" s="64" t="e">
        <f>IF(K169="základní",#REF!,0)</f>
        <v>#REF!</v>
      </c>
      <c r="BC169" s="64">
        <f>IF(K169="snížená",#REF!,0)</f>
        <v>0</v>
      </c>
      <c r="BD169" s="64">
        <f>IF(K169="zákl. přenesená",#REF!,0)</f>
        <v>0</v>
      </c>
      <c r="BE169" s="64">
        <f>IF(K169="sníž. přenesená",#REF!,0)</f>
        <v>0</v>
      </c>
      <c r="BF169" s="64">
        <f>IF(K169="nulová",#REF!,0)</f>
        <v>0</v>
      </c>
      <c r="BG169" s="7" t="s">
        <v>6</v>
      </c>
      <c r="BH169" s="64" t="e">
        <f>ROUND(#REF!*H169,2)</f>
        <v>#REF!</v>
      </c>
      <c r="BI169" s="7" t="s">
        <v>71</v>
      </c>
      <c r="BJ169" s="63" t="s">
        <v>263</v>
      </c>
    </row>
    <row r="170" spans="2:62" s="1" customFormat="1" ht="23.45" customHeight="1" x14ac:dyDescent="0.2">
      <c r="B170" s="53"/>
      <c r="C170" s="54" t="s">
        <v>264</v>
      </c>
      <c r="D170" s="54" t="s">
        <v>67</v>
      </c>
      <c r="E170" s="55" t="s">
        <v>265</v>
      </c>
      <c r="F170" s="56" t="s">
        <v>266</v>
      </c>
      <c r="G170" s="57" t="s">
        <v>70</v>
      </c>
      <c r="H170" s="58">
        <v>8</v>
      </c>
      <c r="I170" s="14"/>
      <c r="J170" s="59" t="s">
        <v>0</v>
      </c>
      <c r="K170" s="60" t="s">
        <v>23</v>
      </c>
      <c r="L170" s="61">
        <v>0.76100000000000001</v>
      </c>
      <c r="M170" s="61">
        <f t="shared" si="3"/>
        <v>6.0880000000000001</v>
      </c>
      <c r="N170" s="61">
        <v>0</v>
      </c>
      <c r="O170" s="61">
        <f t="shared" si="4"/>
        <v>0</v>
      </c>
      <c r="P170" s="61">
        <v>0</v>
      </c>
      <c r="Q170" s="62">
        <f t="shared" si="5"/>
        <v>0</v>
      </c>
      <c r="AO170" s="63" t="s">
        <v>71</v>
      </c>
      <c r="AQ170" s="63" t="s">
        <v>67</v>
      </c>
      <c r="AR170" s="63" t="s">
        <v>41</v>
      </c>
      <c r="AV170" s="7" t="s">
        <v>72</v>
      </c>
      <c r="BB170" s="64" t="e">
        <f>IF(K170="základní",#REF!,0)</f>
        <v>#REF!</v>
      </c>
      <c r="BC170" s="64">
        <f>IF(K170="snížená",#REF!,0)</f>
        <v>0</v>
      </c>
      <c r="BD170" s="64">
        <f>IF(K170="zákl. přenesená",#REF!,0)</f>
        <v>0</v>
      </c>
      <c r="BE170" s="64">
        <f>IF(K170="sníž. přenesená",#REF!,0)</f>
        <v>0</v>
      </c>
      <c r="BF170" s="64">
        <f>IF(K170="nulová",#REF!,0)</f>
        <v>0</v>
      </c>
      <c r="BG170" s="7" t="s">
        <v>6</v>
      </c>
      <c r="BH170" s="64" t="e">
        <f>ROUND(#REF!*H170,2)</f>
        <v>#REF!</v>
      </c>
      <c r="BI170" s="7" t="s">
        <v>71</v>
      </c>
      <c r="BJ170" s="63" t="s">
        <v>267</v>
      </c>
    </row>
    <row r="171" spans="2:62" s="1" customFormat="1" ht="23.45" customHeight="1" x14ac:dyDescent="0.2">
      <c r="B171" s="53"/>
      <c r="C171" s="54" t="s">
        <v>268</v>
      </c>
      <c r="D171" s="54" t="s">
        <v>67</v>
      </c>
      <c r="E171" s="55" t="s">
        <v>269</v>
      </c>
      <c r="F171" s="56" t="s">
        <v>270</v>
      </c>
      <c r="G171" s="57" t="s">
        <v>70</v>
      </c>
      <c r="H171" s="58">
        <v>4</v>
      </c>
      <c r="I171" s="14"/>
      <c r="J171" s="59" t="s">
        <v>0</v>
      </c>
      <c r="K171" s="60" t="s">
        <v>23</v>
      </c>
      <c r="L171" s="61">
        <v>0.5</v>
      </c>
      <c r="M171" s="61">
        <f t="shared" si="3"/>
        <v>2</v>
      </c>
      <c r="N171" s="61">
        <v>0</v>
      </c>
      <c r="O171" s="61">
        <f t="shared" si="4"/>
        <v>0</v>
      </c>
      <c r="P171" s="61">
        <v>0</v>
      </c>
      <c r="Q171" s="62">
        <f t="shared" si="5"/>
        <v>0</v>
      </c>
      <c r="AO171" s="63" t="s">
        <v>71</v>
      </c>
      <c r="AQ171" s="63" t="s">
        <v>67</v>
      </c>
      <c r="AR171" s="63" t="s">
        <v>41</v>
      </c>
      <c r="AV171" s="7" t="s">
        <v>72</v>
      </c>
      <c r="BB171" s="64" t="e">
        <f>IF(K171="základní",#REF!,0)</f>
        <v>#REF!</v>
      </c>
      <c r="BC171" s="64">
        <f>IF(K171="snížená",#REF!,0)</f>
        <v>0</v>
      </c>
      <c r="BD171" s="64">
        <f>IF(K171="zákl. přenesená",#REF!,0)</f>
        <v>0</v>
      </c>
      <c r="BE171" s="64">
        <f>IF(K171="sníž. přenesená",#REF!,0)</f>
        <v>0</v>
      </c>
      <c r="BF171" s="64">
        <f>IF(K171="nulová",#REF!,0)</f>
        <v>0</v>
      </c>
      <c r="BG171" s="7" t="s">
        <v>6</v>
      </c>
      <c r="BH171" s="64" t="e">
        <f>ROUND(#REF!*H171,2)</f>
        <v>#REF!</v>
      </c>
      <c r="BI171" s="7" t="s">
        <v>71</v>
      </c>
      <c r="BJ171" s="63" t="s">
        <v>271</v>
      </c>
    </row>
    <row r="172" spans="2:62" s="1" customFormat="1" ht="23.45" customHeight="1" x14ac:dyDescent="0.2">
      <c r="B172" s="53"/>
      <c r="C172" s="54" t="s">
        <v>272</v>
      </c>
      <c r="D172" s="54" t="s">
        <v>67</v>
      </c>
      <c r="E172" s="55" t="s">
        <v>273</v>
      </c>
      <c r="F172" s="56" t="s">
        <v>274</v>
      </c>
      <c r="G172" s="57" t="s">
        <v>70</v>
      </c>
      <c r="H172" s="58">
        <v>20</v>
      </c>
      <c r="I172" s="14"/>
      <c r="J172" s="59" t="s">
        <v>0</v>
      </c>
      <c r="K172" s="60" t="s">
        <v>23</v>
      </c>
      <c r="L172" s="61">
        <v>0.58499999999999996</v>
      </c>
      <c r="M172" s="61">
        <f t="shared" si="3"/>
        <v>11.7</v>
      </c>
      <c r="N172" s="61">
        <v>0</v>
      </c>
      <c r="O172" s="61">
        <f t="shared" si="4"/>
        <v>0</v>
      </c>
      <c r="P172" s="61">
        <v>0</v>
      </c>
      <c r="Q172" s="62">
        <f t="shared" si="5"/>
        <v>0</v>
      </c>
      <c r="AO172" s="63" t="s">
        <v>71</v>
      </c>
      <c r="AQ172" s="63" t="s">
        <v>67</v>
      </c>
      <c r="AR172" s="63" t="s">
        <v>41</v>
      </c>
      <c r="AV172" s="7" t="s">
        <v>72</v>
      </c>
      <c r="BB172" s="64" t="e">
        <f>IF(K172="základní",#REF!,0)</f>
        <v>#REF!</v>
      </c>
      <c r="BC172" s="64">
        <f>IF(K172="snížená",#REF!,0)</f>
        <v>0</v>
      </c>
      <c r="BD172" s="64">
        <f>IF(K172="zákl. přenesená",#REF!,0)</f>
        <v>0</v>
      </c>
      <c r="BE172" s="64">
        <f>IF(K172="sníž. přenesená",#REF!,0)</f>
        <v>0</v>
      </c>
      <c r="BF172" s="64">
        <f>IF(K172="nulová",#REF!,0)</f>
        <v>0</v>
      </c>
      <c r="BG172" s="7" t="s">
        <v>6</v>
      </c>
      <c r="BH172" s="64" t="e">
        <f>ROUND(#REF!*H172,2)</f>
        <v>#REF!</v>
      </c>
      <c r="BI172" s="7" t="s">
        <v>71</v>
      </c>
      <c r="BJ172" s="63" t="s">
        <v>275</v>
      </c>
    </row>
    <row r="173" spans="2:62" s="1" customFormat="1" ht="16.350000000000001" customHeight="1" x14ac:dyDescent="0.2">
      <c r="B173" s="53"/>
      <c r="C173" s="54" t="s">
        <v>276</v>
      </c>
      <c r="D173" s="54" t="s">
        <v>67</v>
      </c>
      <c r="E173" s="55" t="s">
        <v>277</v>
      </c>
      <c r="F173" s="56" t="s">
        <v>278</v>
      </c>
      <c r="G173" s="57" t="s">
        <v>70</v>
      </c>
      <c r="H173" s="58">
        <v>20</v>
      </c>
      <c r="I173" s="14"/>
      <c r="J173" s="59" t="s">
        <v>0</v>
      </c>
      <c r="K173" s="60" t="s">
        <v>23</v>
      </c>
      <c r="L173" s="61">
        <v>1.484</v>
      </c>
      <c r="M173" s="61">
        <f t="shared" si="3"/>
        <v>29.68</v>
      </c>
      <c r="N173" s="61">
        <v>0</v>
      </c>
      <c r="O173" s="61">
        <f t="shared" si="4"/>
        <v>0</v>
      </c>
      <c r="P173" s="61">
        <v>0</v>
      </c>
      <c r="Q173" s="62">
        <f t="shared" si="5"/>
        <v>0</v>
      </c>
      <c r="AO173" s="63" t="s">
        <v>71</v>
      </c>
      <c r="AQ173" s="63" t="s">
        <v>67</v>
      </c>
      <c r="AR173" s="63" t="s">
        <v>41</v>
      </c>
      <c r="AV173" s="7" t="s">
        <v>72</v>
      </c>
      <c r="BB173" s="64" t="e">
        <f>IF(K173="základní",#REF!,0)</f>
        <v>#REF!</v>
      </c>
      <c r="BC173" s="64">
        <f>IF(K173="snížená",#REF!,0)</f>
        <v>0</v>
      </c>
      <c r="BD173" s="64">
        <f>IF(K173="zákl. přenesená",#REF!,0)</f>
        <v>0</v>
      </c>
      <c r="BE173" s="64">
        <f>IF(K173="sníž. přenesená",#REF!,0)</f>
        <v>0</v>
      </c>
      <c r="BF173" s="64">
        <f>IF(K173="nulová",#REF!,0)</f>
        <v>0</v>
      </c>
      <c r="BG173" s="7" t="s">
        <v>6</v>
      </c>
      <c r="BH173" s="64" t="e">
        <f>ROUND(#REF!*H173,2)</f>
        <v>#REF!</v>
      </c>
      <c r="BI173" s="7" t="s">
        <v>71</v>
      </c>
      <c r="BJ173" s="63" t="s">
        <v>279</v>
      </c>
    </row>
    <row r="174" spans="2:62" s="1" customFormat="1" ht="23.45" customHeight="1" x14ac:dyDescent="0.2">
      <c r="B174" s="53"/>
      <c r="C174" s="54" t="s">
        <v>280</v>
      </c>
      <c r="D174" s="54" t="s">
        <v>67</v>
      </c>
      <c r="E174" s="55" t="s">
        <v>281</v>
      </c>
      <c r="F174" s="56" t="s">
        <v>282</v>
      </c>
      <c r="G174" s="57" t="s">
        <v>70</v>
      </c>
      <c r="H174" s="58">
        <v>4</v>
      </c>
      <c r="I174" s="14"/>
      <c r="J174" s="59" t="s">
        <v>0</v>
      </c>
      <c r="K174" s="60" t="s">
        <v>23</v>
      </c>
      <c r="L174" s="61">
        <v>0.15</v>
      </c>
      <c r="M174" s="61">
        <f t="shared" si="3"/>
        <v>0.6</v>
      </c>
      <c r="N174" s="61">
        <v>0</v>
      </c>
      <c r="O174" s="61">
        <f t="shared" si="4"/>
        <v>0</v>
      </c>
      <c r="P174" s="61">
        <v>0</v>
      </c>
      <c r="Q174" s="62">
        <f t="shared" si="5"/>
        <v>0</v>
      </c>
      <c r="AO174" s="63" t="s">
        <v>71</v>
      </c>
      <c r="AQ174" s="63" t="s">
        <v>67</v>
      </c>
      <c r="AR174" s="63" t="s">
        <v>41</v>
      </c>
      <c r="AV174" s="7" t="s">
        <v>72</v>
      </c>
      <c r="BB174" s="64" t="e">
        <f>IF(K174="základní",#REF!,0)</f>
        <v>#REF!</v>
      </c>
      <c r="BC174" s="64">
        <f>IF(K174="snížená",#REF!,0)</f>
        <v>0</v>
      </c>
      <c r="BD174" s="64">
        <f>IF(K174="zákl. přenesená",#REF!,0)</f>
        <v>0</v>
      </c>
      <c r="BE174" s="64">
        <f>IF(K174="sníž. přenesená",#REF!,0)</f>
        <v>0</v>
      </c>
      <c r="BF174" s="64">
        <f>IF(K174="nulová",#REF!,0)</f>
        <v>0</v>
      </c>
      <c r="BG174" s="7" t="s">
        <v>6</v>
      </c>
      <c r="BH174" s="64" t="e">
        <f>ROUND(#REF!*H174,2)</f>
        <v>#REF!</v>
      </c>
      <c r="BI174" s="7" t="s">
        <v>71</v>
      </c>
      <c r="BJ174" s="63" t="s">
        <v>283</v>
      </c>
    </row>
    <row r="175" spans="2:62" s="1" customFormat="1" ht="75.400000000000006" customHeight="1" x14ac:dyDescent="0.2">
      <c r="B175" s="53"/>
      <c r="C175" s="54" t="s">
        <v>284</v>
      </c>
      <c r="D175" s="54" t="s">
        <v>67</v>
      </c>
      <c r="E175" s="55" t="s">
        <v>285</v>
      </c>
      <c r="F175" s="56" t="s">
        <v>286</v>
      </c>
      <c r="G175" s="57" t="s">
        <v>70</v>
      </c>
      <c r="H175" s="58">
        <v>20</v>
      </c>
      <c r="I175" s="14"/>
      <c r="J175" s="59" t="s">
        <v>0</v>
      </c>
      <c r="K175" s="60" t="s">
        <v>23</v>
      </c>
      <c r="L175" s="61">
        <v>11.507999999999999</v>
      </c>
      <c r="M175" s="61">
        <f t="shared" si="3"/>
        <v>230.15999999999997</v>
      </c>
      <c r="N175" s="61">
        <v>0</v>
      </c>
      <c r="O175" s="61">
        <f t="shared" si="4"/>
        <v>0</v>
      </c>
      <c r="P175" s="61">
        <v>0</v>
      </c>
      <c r="Q175" s="62">
        <f t="shared" si="5"/>
        <v>0</v>
      </c>
      <c r="AO175" s="63" t="s">
        <v>71</v>
      </c>
      <c r="AQ175" s="63" t="s">
        <v>67</v>
      </c>
      <c r="AR175" s="63" t="s">
        <v>41</v>
      </c>
      <c r="AV175" s="7" t="s">
        <v>72</v>
      </c>
      <c r="BB175" s="64" t="e">
        <f>IF(K175="základní",#REF!,0)</f>
        <v>#REF!</v>
      </c>
      <c r="BC175" s="64">
        <f>IF(K175="snížená",#REF!,0)</f>
        <v>0</v>
      </c>
      <c r="BD175" s="64">
        <f>IF(K175="zákl. přenesená",#REF!,0)</f>
        <v>0</v>
      </c>
      <c r="BE175" s="64">
        <f>IF(K175="sníž. přenesená",#REF!,0)</f>
        <v>0</v>
      </c>
      <c r="BF175" s="64">
        <f>IF(K175="nulová",#REF!,0)</f>
        <v>0</v>
      </c>
      <c r="BG175" s="7" t="s">
        <v>6</v>
      </c>
      <c r="BH175" s="64" t="e">
        <f>ROUND(#REF!*H175,2)</f>
        <v>#REF!</v>
      </c>
      <c r="BI175" s="7" t="s">
        <v>71</v>
      </c>
      <c r="BJ175" s="63" t="s">
        <v>287</v>
      </c>
    </row>
    <row r="176" spans="2:62" s="1" customFormat="1" ht="75.400000000000006" customHeight="1" x14ac:dyDescent="0.2">
      <c r="B176" s="53"/>
      <c r="C176" s="54" t="s">
        <v>288</v>
      </c>
      <c r="D176" s="54" t="s">
        <v>67</v>
      </c>
      <c r="E176" s="55" t="s">
        <v>289</v>
      </c>
      <c r="F176" s="56" t="s">
        <v>290</v>
      </c>
      <c r="G176" s="57" t="s">
        <v>70</v>
      </c>
      <c r="H176" s="58">
        <v>20</v>
      </c>
      <c r="I176" s="14"/>
      <c r="J176" s="59" t="s">
        <v>0</v>
      </c>
      <c r="K176" s="60" t="s">
        <v>23</v>
      </c>
      <c r="L176" s="61">
        <v>12.031000000000001</v>
      </c>
      <c r="M176" s="61">
        <f t="shared" si="3"/>
        <v>240.62</v>
      </c>
      <c r="N176" s="61">
        <v>0</v>
      </c>
      <c r="O176" s="61">
        <f t="shared" si="4"/>
        <v>0</v>
      </c>
      <c r="P176" s="61">
        <v>0</v>
      </c>
      <c r="Q176" s="62">
        <f t="shared" si="5"/>
        <v>0</v>
      </c>
      <c r="AO176" s="63" t="s">
        <v>71</v>
      </c>
      <c r="AQ176" s="63" t="s">
        <v>67</v>
      </c>
      <c r="AR176" s="63" t="s">
        <v>41</v>
      </c>
      <c r="AV176" s="7" t="s">
        <v>72</v>
      </c>
      <c r="BB176" s="64" t="e">
        <f>IF(K176="základní",#REF!,0)</f>
        <v>#REF!</v>
      </c>
      <c r="BC176" s="64">
        <f>IF(K176="snížená",#REF!,0)</f>
        <v>0</v>
      </c>
      <c r="BD176" s="64">
        <f>IF(K176="zákl. přenesená",#REF!,0)</f>
        <v>0</v>
      </c>
      <c r="BE176" s="64">
        <f>IF(K176="sníž. přenesená",#REF!,0)</f>
        <v>0</v>
      </c>
      <c r="BF176" s="64">
        <f>IF(K176="nulová",#REF!,0)</f>
        <v>0</v>
      </c>
      <c r="BG176" s="7" t="s">
        <v>6</v>
      </c>
      <c r="BH176" s="64" t="e">
        <f>ROUND(#REF!*H176,2)</f>
        <v>#REF!</v>
      </c>
      <c r="BI176" s="7" t="s">
        <v>71</v>
      </c>
      <c r="BJ176" s="63" t="s">
        <v>291</v>
      </c>
    </row>
    <row r="177" spans="2:62" s="1" customFormat="1" ht="74.099999999999994" customHeight="1" x14ac:dyDescent="0.2">
      <c r="B177" s="53"/>
      <c r="C177" s="54" t="s">
        <v>292</v>
      </c>
      <c r="D177" s="54" t="s">
        <v>67</v>
      </c>
      <c r="E177" s="55" t="s">
        <v>293</v>
      </c>
      <c r="F177" s="56" t="s">
        <v>294</v>
      </c>
      <c r="G177" s="57" t="s">
        <v>70</v>
      </c>
      <c r="H177" s="58">
        <v>20</v>
      </c>
      <c r="I177" s="14"/>
      <c r="J177" s="59" t="s">
        <v>0</v>
      </c>
      <c r="K177" s="60" t="s">
        <v>23</v>
      </c>
      <c r="L177" s="61">
        <v>6.8479999999999999</v>
      </c>
      <c r="M177" s="61">
        <f t="shared" si="3"/>
        <v>136.96</v>
      </c>
      <c r="N177" s="61">
        <v>0</v>
      </c>
      <c r="O177" s="61">
        <f t="shared" si="4"/>
        <v>0</v>
      </c>
      <c r="P177" s="61">
        <v>0</v>
      </c>
      <c r="Q177" s="62">
        <f t="shared" si="5"/>
        <v>0</v>
      </c>
      <c r="AO177" s="63" t="s">
        <v>71</v>
      </c>
      <c r="AQ177" s="63" t="s">
        <v>67</v>
      </c>
      <c r="AR177" s="63" t="s">
        <v>41</v>
      </c>
      <c r="AV177" s="7" t="s">
        <v>72</v>
      </c>
      <c r="BB177" s="64" t="e">
        <f>IF(K177="základní",#REF!,0)</f>
        <v>#REF!</v>
      </c>
      <c r="BC177" s="64">
        <f>IF(K177="snížená",#REF!,0)</f>
        <v>0</v>
      </c>
      <c r="BD177" s="64">
        <f>IF(K177="zákl. přenesená",#REF!,0)</f>
        <v>0</v>
      </c>
      <c r="BE177" s="64">
        <f>IF(K177="sníž. přenesená",#REF!,0)</f>
        <v>0</v>
      </c>
      <c r="BF177" s="64">
        <f>IF(K177="nulová",#REF!,0)</f>
        <v>0</v>
      </c>
      <c r="BG177" s="7" t="s">
        <v>6</v>
      </c>
      <c r="BH177" s="64" t="e">
        <f>ROUND(#REF!*H177,2)</f>
        <v>#REF!</v>
      </c>
      <c r="BI177" s="7" t="s">
        <v>71</v>
      </c>
      <c r="BJ177" s="63" t="s">
        <v>295</v>
      </c>
    </row>
    <row r="178" spans="2:62" s="1" customFormat="1" ht="16.350000000000001" customHeight="1" x14ac:dyDescent="0.2">
      <c r="B178" s="53"/>
      <c r="C178" s="54" t="s">
        <v>296</v>
      </c>
      <c r="D178" s="54" t="s">
        <v>67</v>
      </c>
      <c r="E178" s="55" t="s">
        <v>297</v>
      </c>
      <c r="F178" s="56" t="s">
        <v>298</v>
      </c>
      <c r="G178" s="57" t="s">
        <v>70</v>
      </c>
      <c r="H178" s="58">
        <v>20</v>
      </c>
      <c r="I178" s="14"/>
      <c r="J178" s="59" t="s">
        <v>0</v>
      </c>
      <c r="K178" s="60" t="s">
        <v>23</v>
      </c>
      <c r="L178" s="61">
        <v>2.7389999999999999</v>
      </c>
      <c r="M178" s="61">
        <f t="shared" si="3"/>
        <v>54.78</v>
      </c>
      <c r="N178" s="61">
        <v>0</v>
      </c>
      <c r="O178" s="61">
        <f t="shared" si="4"/>
        <v>0</v>
      </c>
      <c r="P178" s="61">
        <v>0</v>
      </c>
      <c r="Q178" s="62">
        <f t="shared" si="5"/>
        <v>0</v>
      </c>
      <c r="AO178" s="63" t="s">
        <v>71</v>
      </c>
      <c r="AQ178" s="63" t="s">
        <v>67</v>
      </c>
      <c r="AR178" s="63" t="s">
        <v>41</v>
      </c>
      <c r="AV178" s="7" t="s">
        <v>72</v>
      </c>
      <c r="BB178" s="64" t="e">
        <f>IF(K178="základní",#REF!,0)</f>
        <v>#REF!</v>
      </c>
      <c r="BC178" s="64">
        <f>IF(K178="snížená",#REF!,0)</f>
        <v>0</v>
      </c>
      <c r="BD178" s="64">
        <f>IF(K178="zákl. přenesená",#REF!,0)</f>
        <v>0</v>
      </c>
      <c r="BE178" s="64">
        <f>IF(K178="sníž. přenesená",#REF!,0)</f>
        <v>0</v>
      </c>
      <c r="BF178" s="64">
        <f>IF(K178="nulová",#REF!,0)</f>
        <v>0</v>
      </c>
      <c r="BG178" s="7" t="s">
        <v>6</v>
      </c>
      <c r="BH178" s="64" t="e">
        <f>ROUND(#REF!*H178,2)</f>
        <v>#REF!</v>
      </c>
      <c r="BI178" s="7" t="s">
        <v>71</v>
      </c>
      <c r="BJ178" s="63" t="s">
        <v>299</v>
      </c>
    </row>
    <row r="179" spans="2:62" s="1" customFormat="1" ht="16.350000000000001" customHeight="1" x14ac:dyDescent="0.2">
      <c r="B179" s="53"/>
      <c r="C179" s="54" t="s">
        <v>300</v>
      </c>
      <c r="D179" s="54" t="s">
        <v>67</v>
      </c>
      <c r="E179" s="55" t="s">
        <v>301</v>
      </c>
      <c r="F179" s="56" t="s">
        <v>302</v>
      </c>
      <c r="G179" s="57" t="s">
        <v>70</v>
      </c>
      <c r="H179" s="58">
        <v>20</v>
      </c>
      <c r="I179" s="14"/>
      <c r="J179" s="59" t="s">
        <v>0</v>
      </c>
      <c r="K179" s="60" t="s">
        <v>23</v>
      </c>
      <c r="L179" s="61">
        <v>1.1040000000000001</v>
      </c>
      <c r="M179" s="61">
        <f t="shared" si="3"/>
        <v>22.080000000000002</v>
      </c>
      <c r="N179" s="61">
        <v>0</v>
      </c>
      <c r="O179" s="61">
        <f t="shared" si="4"/>
        <v>0</v>
      </c>
      <c r="P179" s="61">
        <v>0</v>
      </c>
      <c r="Q179" s="62">
        <f t="shared" si="5"/>
        <v>0</v>
      </c>
      <c r="AO179" s="63" t="s">
        <v>71</v>
      </c>
      <c r="AQ179" s="63" t="s">
        <v>67</v>
      </c>
      <c r="AR179" s="63" t="s">
        <v>41</v>
      </c>
      <c r="AV179" s="7" t="s">
        <v>72</v>
      </c>
      <c r="BB179" s="64" t="e">
        <f>IF(K179="základní",#REF!,0)</f>
        <v>#REF!</v>
      </c>
      <c r="BC179" s="64">
        <f>IF(K179="snížená",#REF!,0)</f>
        <v>0</v>
      </c>
      <c r="BD179" s="64">
        <f>IF(K179="zákl. přenesená",#REF!,0)</f>
        <v>0</v>
      </c>
      <c r="BE179" s="64">
        <f>IF(K179="sníž. přenesená",#REF!,0)</f>
        <v>0</v>
      </c>
      <c r="BF179" s="64">
        <f>IF(K179="nulová",#REF!,0)</f>
        <v>0</v>
      </c>
      <c r="BG179" s="7" t="s">
        <v>6</v>
      </c>
      <c r="BH179" s="64" t="e">
        <f>ROUND(#REF!*H179,2)</f>
        <v>#REF!</v>
      </c>
      <c r="BI179" s="7" t="s">
        <v>71</v>
      </c>
      <c r="BJ179" s="63" t="s">
        <v>303</v>
      </c>
    </row>
    <row r="180" spans="2:62" s="1" customFormat="1" ht="16.350000000000001" customHeight="1" x14ac:dyDescent="0.2">
      <c r="B180" s="53"/>
      <c r="C180" s="54" t="s">
        <v>10</v>
      </c>
      <c r="D180" s="54" t="s">
        <v>67</v>
      </c>
      <c r="E180" s="55" t="s">
        <v>304</v>
      </c>
      <c r="F180" s="56" t="s">
        <v>305</v>
      </c>
      <c r="G180" s="57" t="s">
        <v>70</v>
      </c>
      <c r="H180" s="58">
        <v>10</v>
      </c>
      <c r="I180" s="14"/>
      <c r="J180" s="59" t="s">
        <v>0</v>
      </c>
      <c r="K180" s="60" t="s">
        <v>23</v>
      </c>
      <c r="L180" s="61">
        <v>0.58699999999999997</v>
      </c>
      <c r="M180" s="61">
        <f t="shared" si="3"/>
        <v>5.8699999999999992</v>
      </c>
      <c r="N180" s="61">
        <v>0</v>
      </c>
      <c r="O180" s="61">
        <f t="shared" si="4"/>
        <v>0</v>
      </c>
      <c r="P180" s="61">
        <v>0</v>
      </c>
      <c r="Q180" s="62">
        <f t="shared" si="5"/>
        <v>0</v>
      </c>
      <c r="AO180" s="63" t="s">
        <v>71</v>
      </c>
      <c r="AQ180" s="63" t="s">
        <v>67</v>
      </c>
      <c r="AR180" s="63" t="s">
        <v>41</v>
      </c>
      <c r="AV180" s="7" t="s">
        <v>72</v>
      </c>
      <c r="BB180" s="64" t="e">
        <f>IF(K180="základní",#REF!,0)</f>
        <v>#REF!</v>
      </c>
      <c r="BC180" s="64">
        <f>IF(K180="snížená",#REF!,0)</f>
        <v>0</v>
      </c>
      <c r="BD180" s="64">
        <f>IF(K180="zákl. přenesená",#REF!,0)</f>
        <v>0</v>
      </c>
      <c r="BE180" s="64">
        <f>IF(K180="sníž. přenesená",#REF!,0)</f>
        <v>0</v>
      </c>
      <c r="BF180" s="64">
        <f>IF(K180="nulová",#REF!,0)</f>
        <v>0</v>
      </c>
      <c r="BG180" s="7" t="s">
        <v>6</v>
      </c>
      <c r="BH180" s="64" t="e">
        <f>ROUND(#REF!*H180,2)</f>
        <v>#REF!</v>
      </c>
      <c r="BI180" s="7" t="s">
        <v>71</v>
      </c>
      <c r="BJ180" s="63" t="s">
        <v>306</v>
      </c>
    </row>
    <row r="181" spans="2:62" s="1" customFormat="1" ht="16.350000000000001" customHeight="1" x14ac:dyDescent="0.2">
      <c r="B181" s="53"/>
      <c r="C181" s="54" t="s">
        <v>307</v>
      </c>
      <c r="D181" s="54" t="s">
        <v>67</v>
      </c>
      <c r="E181" s="55" t="s">
        <v>308</v>
      </c>
      <c r="F181" s="56" t="s">
        <v>309</v>
      </c>
      <c r="G181" s="57" t="s">
        <v>70</v>
      </c>
      <c r="H181" s="58">
        <v>20</v>
      </c>
      <c r="I181" s="14"/>
      <c r="J181" s="59" t="s">
        <v>0</v>
      </c>
      <c r="K181" s="60" t="s">
        <v>23</v>
      </c>
      <c r="L181" s="61">
        <v>0.14099999999999999</v>
      </c>
      <c r="M181" s="61">
        <f t="shared" si="3"/>
        <v>2.82</v>
      </c>
      <c r="N181" s="61">
        <v>0</v>
      </c>
      <c r="O181" s="61">
        <f t="shared" si="4"/>
        <v>0</v>
      </c>
      <c r="P181" s="61">
        <v>0</v>
      </c>
      <c r="Q181" s="62">
        <f t="shared" si="5"/>
        <v>0</v>
      </c>
      <c r="AO181" s="63" t="s">
        <v>71</v>
      </c>
      <c r="AQ181" s="63" t="s">
        <v>67</v>
      </c>
      <c r="AR181" s="63" t="s">
        <v>41</v>
      </c>
      <c r="AV181" s="7" t="s">
        <v>72</v>
      </c>
      <c r="BB181" s="64" t="e">
        <f>IF(K181="základní",#REF!,0)</f>
        <v>#REF!</v>
      </c>
      <c r="BC181" s="64">
        <f>IF(K181="snížená",#REF!,0)</f>
        <v>0</v>
      </c>
      <c r="BD181" s="64">
        <f>IF(K181="zákl. přenesená",#REF!,0)</f>
        <v>0</v>
      </c>
      <c r="BE181" s="64">
        <f>IF(K181="sníž. přenesená",#REF!,0)</f>
        <v>0</v>
      </c>
      <c r="BF181" s="64">
        <f>IF(K181="nulová",#REF!,0)</f>
        <v>0</v>
      </c>
      <c r="BG181" s="7" t="s">
        <v>6</v>
      </c>
      <c r="BH181" s="64" t="e">
        <f>ROUND(#REF!*H181,2)</f>
        <v>#REF!</v>
      </c>
      <c r="BI181" s="7" t="s">
        <v>71</v>
      </c>
      <c r="BJ181" s="63" t="s">
        <v>310</v>
      </c>
    </row>
    <row r="182" spans="2:62" s="1" customFormat="1" ht="16.350000000000001" customHeight="1" x14ac:dyDescent="0.2">
      <c r="B182" s="53"/>
      <c r="C182" s="54" t="s">
        <v>311</v>
      </c>
      <c r="D182" s="54" t="s">
        <v>67</v>
      </c>
      <c r="E182" s="55" t="s">
        <v>312</v>
      </c>
      <c r="F182" s="56" t="s">
        <v>313</v>
      </c>
      <c r="G182" s="57" t="s">
        <v>70</v>
      </c>
      <c r="H182" s="58">
        <v>20</v>
      </c>
      <c r="I182" s="14"/>
      <c r="J182" s="59" t="s">
        <v>0</v>
      </c>
      <c r="K182" s="60" t="s">
        <v>23</v>
      </c>
      <c r="L182" s="61">
        <v>0.30399999999999999</v>
      </c>
      <c r="M182" s="61">
        <f t="shared" si="3"/>
        <v>6.08</v>
      </c>
      <c r="N182" s="61">
        <v>0</v>
      </c>
      <c r="O182" s="61">
        <f t="shared" si="4"/>
        <v>0</v>
      </c>
      <c r="P182" s="61">
        <v>0</v>
      </c>
      <c r="Q182" s="62">
        <f t="shared" si="5"/>
        <v>0</v>
      </c>
      <c r="AO182" s="63" t="s">
        <v>71</v>
      </c>
      <c r="AQ182" s="63" t="s">
        <v>67</v>
      </c>
      <c r="AR182" s="63" t="s">
        <v>41</v>
      </c>
      <c r="AV182" s="7" t="s">
        <v>72</v>
      </c>
      <c r="BB182" s="64" t="e">
        <f>IF(K182="základní",#REF!,0)</f>
        <v>#REF!</v>
      </c>
      <c r="BC182" s="64">
        <f>IF(K182="snížená",#REF!,0)</f>
        <v>0</v>
      </c>
      <c r="BD182" s="64">
        <f>IF(K182="zákl. přenesená",#REF!,0)</f>
        <v>0</v>
      </c>
      <c r="BE182" s="64">
        <f>IF(K182="sníž. přenesená",#REF!,0)</f>
        <v>0</v>
      </c>
      <c r="BF182" s="64">
        <f>IF(K182="nulová",#REF!,0)</f>
        <v>0</v>
      </c>
      <c r="BG182" s="7" t="s">
        <v>6</v>
      </c>
      <c r="BH182" s="64" t="e">
        <f>ROUND(#REF!*H182,2)</f>
        <v>#REF!</v>
      </c>
      <c r="BI182" s="7" t="s">
        <v>71</v>
      </c>
      <c r="BJ182" s="63" t="s">
        <v>314</v>
      </c>
    </row>
    <row r="183" spans="2:62" s="1" customFormat="1" ht="16.350000000000001" customHeight="1" x14ac:dyDescent="0.2">
      <c r="B183" s="53"/>
      <c r="C183" s="54" t="s">
        <v>315</v>
      </c>
      <c r="D183" s="54" t="s">
        <v>67</v>
      </c>
      <c r="E183" s="55" t="s">
        <v>316</v>
      </c>
      <c r="F183" s="56" t="s">
        <v>317</v>
      </c>
      <c r="G183" s="57" t="s">
        <v>70</v>
      </c>
      <c r="H183" s="58">
        <v>20</v>
      </c>
      <c r="I183" s="14"/>
      <c r="J183" s="59" t="s">
        <v>0</v>
      </c>
      <c r="K183" s="60" t="s">
        <v>23</v>
      </c>
      <c r="L183" s="61">
        <v>0.122</v>
      </c>
      <c r="M183" s="61">
        <f t="shared" si="3"/>
        <v>2.44</v>
      </c>
      <c r="N183" s="61">
        <v>0</v>
      </c>
      <c r="O183" s="61">
        <f t="shared" si="4"/>
        <v>0</v>
      </c>
      <c r="P183" s="61">
        <v>0</v>
      </c>
      <c r="Q183" s="62">
        <f t="shared" si="5"/>
        <v>0</v>
      </c>
      <c r="AO183" s="63" t="s">
        <v>71</v>
      </c>
      <c r="AQ183" s="63" t="s">
        <v>67</v>
      </c>
      <c r="AR183" s="63" t="s">
        <v>41</v>
      </c>
      <c r="AV183" s="7" t="s">
        <v>72</v>
      </c>
      <c r="BB183" s="64" t="e">
        <f>IF(K183="základní",#REF!,0)</f>
        <v>#REF!</v>
      </c>
      <c r="BC183" s="64">
        <f>IF(K183="snížená",#REF!,0)</f>
        <v>0</v>
      </c>
      <c r="BD183" s="64">
        <f>IF(K183="zákl. přenesená",#REF!,0)</f>
        <v>0</v>
      </c>
      <c r="BE183" s="64">
        <f>IF(K183="sníž. přenesená",#REF!,0)</f>
        <v>0</v>
      </c>
      <c r="BF183" s="64">
        <f>IF(K183="nulová",#REF!,0)</f>
        <v>0</v>
      </c>
      <c r="BG183" s="7" t="s">
        <v>6</v>
      </c>
      <c r="BH183" s="64" t="e">
        <f>ROUND(#REF!*H183,2)</f>
        <v>#REF!</v>
      </c>
      <c r="BI183" s="7" t="s">
        <v>71</v>
      </c>
      <c r="BJ183" s="63" t="s">
        <v>318</v>
      </c>
    </row>
    <row r="184" spans="2:62" s="1" customFormat="1" ht="23.45" customHeight="1" x14ac:dyDescent="0.2">
      <c r="B184" s="53"/>
      <c r="C184" s="54" t="s">
        <v>319</v>
      </c>
      <c r="D184" s="54" t="s">
        <v>67</v>
      </c>
      <c r="E184" s="55" t="s">
        <v>320</v>
      </c>
      <c r="F184" s="56" t="s">
        <v>321</v>
      </c>
      <c r="G184" s="57" t="s">
        <v>70</v>
      </c>
      <c r="H184" s="58">
        <v>10</v>
      </c>
      <c r="I184" s="14"/>
      <c r="J184" s="59" t="s">
        <v>0</v>
      </c>
      <c r="K184" s="60" t="s">
        <v>23</v>
      </c>
      <c r="L184" s="61">
        <v>1.1040000000000001</v>
      </c>
      <c r="M184" s="61">
        <f t="shared" si="3"/>
        <v>11.040000000000001</v>
      </c>
      <c r="N184" s="61">
        <v>0</v>
      </c>
      <c r="O184" s="61">
        <f t="shared" si="4"/>
        <v>0</v>
      </c>
      <c r="P184" s="61">
        <v>0</v>
      </c>
      <c r="Q184" s="62">
        <f t="shared" si="5"/>
        <v>0</v>
      </c>
      <c r="AO184" s="63" t="s">
        <v>71</v>
      </c>
      <c r="AQ184" s="63" t="s">
        <v>67</v>
      </c>
      <c r="AR184" s="63" t="s">
        <v>41</v>
      </c>
      <c r="AV184" s="7" t="s">
        <v>72</v>
      </c>
      <c r="BB184" s="64" t="e">
        <f>IF(K184="základní",#REF!,0)</f>
        <v>#REF!</v>
      </c>
      <c r="BC184" s="64">
        <f>IF(K184="snížená",#REF!,0)</f>
        <v>0</v>
      </c>
      <c r="BD184" s="64">
        <f>IF(K184="zákl. přenesená",#REF!,0)</f>
        <v>0</v>
      </c>
      <c r="BE184" s="64">
        <f>IF(K184="sníž. přenesená",#REF!,0)</f>
        <v>0</v>
      </c>
      <c r="BF184" s="64">
        <f>IF(K184="nulová",#REF!,0)</f>
        <v>0</v>
      </c>
      <c r="BG184" s="7" t="s">
        <v>6</v>
      </c>
      <c r="BH184" s="64" t="e">
        <f>ROUND(#REF!*H184,2)</f>
        <v>#REF!</v>
      </c>
      <c r="BI184" s="7" t="s">
        <v>71</v>
      </c>
      <c r="BJ184" s="63" t="s">
        <v>322</v>
      </c>
    </row>
    <row r="185" spans="2:62" s="1" customFormat="1" ht="23.45" customHeight="1" x14ac:dyDescent="0.2">
      <c r="B185" s="53"/>
      <c r="C185" s="54" t="s">
        <v>323</v>
      </c>
      <c r="D185" s="54" t="s">
        <v>67</v>
      </c>
      <c r="E185" s="55" t="s">
        <v>324</v>
      </c>
      <c r="F185" s="56" t="s">
        <v>325</v>
      </c>
      <c r="G185" s="57" t="s">
        <v>70</v>
      </c>
      <c r="H185" s="58">
        <v>10</v>
      </c>
      <c r="I185" s="14"/>
      <c r="J185" s="59" t="s">
        <v>0</v>
      </c>
      <c r="K185" s="60" t="s">
        <v>23</v>
      </c>
      <c r="L185" s="61">
        <v>1.2150000000000001</v>
      </c>
      <c r="M185" s="61">
        <f t="shared" si="3"/>
        <v>12.15</v>
      </c>
      <c r="N185" s="61">
        <v>0</v>
      </c>
      <c r="O185" s="61">
        <f t="shared" si="4"/>
        <v>0</v>
      </c>
      <c r="P185" s="61">
        <v>0</v>
      </c>
      <c r="Q185" s="62">
        <f t="shared" si="5"/>
        <v>0</v>
      </c>
      <c r="AO185" s="63" t="s">
        <v>71</v>
      </c>
      <c r="AQ185" s="63" t="s">
        <v>67</v>
      </c>
      <c r="AR185" s="63" t="s">
        <v>41</v>
      </c>
      <c r="AV185" s="7" t="s">
        <v>72</v>
      </c>
      <c r="BB185" s="64" t="e">
        <f>IF(K185="základní",#REF!,0)</f>
        <v>#REF!</v>
      </c>
      <c r="BC185" s="64">
        <f>IF(K185="snížená",#REF!,0)</f>
        <v>0</v>
      </c>
      <c r="BD185" s="64">
        <f>IF(K185="zákl. přenesená",#REF!,0)</f>
        <v>0</v>
      </c>
      <c r="BE185" s="64">
        <f>IF(K185="sníž. přenesená",#REF!,0)</f>
        <v>0</v>
      </c>
      <c r="BF185" s="64">
        <f>IF(K185="nulová",#REF!,0)</f>
        <v>0</v>
      </c>
      <c r="BG185" s="7" t="s">
        <v>6</v>
      </c>
      <c r="BH185" s="64" t="e">
        <f>ROUND(#REF!*H185,2)</f>
        <v>#REF!</v>
      </c>
      <c r="BI185" s="7" t="s">
        <v>71</v>
      </c>
      <c r="BJ185" s="63" t="s">
        <v>326</v>
      </c>
    </row>
    <row r="186" spans="2:62" s="1" customFormat="1" ht="23.45" customHeight="1" x14ac:dyDescent="0.2">
      <c r="B186" s="53"/>
      <c r="C186" s="54" t="s">
        <v>327</v>
      </c>
      <c r="D186" s="54" t="s">
        <v>67</v>
      </c>
      <c r="E186" s="55" t="s">
        <v>328</v>
      </c>
      <c r="F186" s="56" t="s">
        <v>329</v>
      </c>
      <c r="G186" s="57" t="s">
        <v>70</v>
      </c>
      <c r="H186" s="58">
        <v>10</v>
      </c>
      <c r="I186" s="14"/>
      <c r="J186" s="59" t="s">
        <v>0</v>
      </c>
      <c r="K186" s="60" t="s">
        <v>23</v>
      </c>
      <c r="L186" s="61">
        <v>1.42</v>
      </c>
      <c r="M186" s="61">
        <f t="shared" ref="M186:M217" si="6">L186*H186</f>
        <v>14.2</v>
      </c>
      <c r="N186" s="61">
        <v>0</v>
      </c>
      <c r="O186" s="61">
        <f t="shared" ref="O186:O217" si="7">N186*H186</f>
        <v>0</v>
      </c>
      <c r="P186" s="61">
        <v>0</v>
      </c>
      <c r="Q186" s="62">
        <f t="shared" ref="Q186:Q217" si="8">P186*H186</f>
        <v>0</v>
      </c>
      <c r="AO186" s="63" t="s">
        <v>71</v>
      </c>
      <c r="AQ186" s="63" t="s">
        <v>67</v>
      </c>
      <c r="AR186" s="63" t="s">
        <v>41</v>
      </c>
      <c r="AV186" s="7" t="s">
        <v>72</v>
      </c>
      <c r="BB186" s="64" t="e">
        <f>IF(K186="základní",#REF!,0)</f>
        <v>#REF!</v>
      </c>
      <c r="BC186" s="64">
        <f>IF(K186="snížená",#REF!,0)</f>
        <v>0</v>
      </c>
      <c r="BD186" s="64">
        <f>IF(K186="zákl. přenesená",#REF!,0)</f>
        <v>0</v>
      </c>
      <c r="BE186" s="64">
        <f>IF(K186="sníž. přenesená",#REF!,0)</f>
        <v>0</v>
      </c>
      <c r="BF186" s="64">
        <f>IF(K186="nulová",#REF!,0)</f>
        <v>0</v>
      </c>
      <c r="BG186" s="7" t="s">
        <v>6</v>
      </c>
      <c r="BH186" s="64" t="e">
        <f>ROUND(#REF!*H186,2)</f>
        <v>#REF!</v>
      </c>
      <c r="BI186" s="7" t="s">
        <v>71</v>
      </c>
      <c r="BJ186" s="63" t="s">
        <v>330</v>
      </c>
    </row>
    <row r="187" spans="2:62" s="1" customFormat="1" ht="23.45" customHeight="1" x14ac:dyDescent="0.2">
      <c r="B187" s="53"/>
      <c r="C187" s="54" t="s">
        <v>331</v>
      </c>
      <c r="D187" s="54" t="s">
        <v>67</v>
      </c>
      <c r="E187" s="55" t="s">
        <v>332</v>
      </c>
      <c r="F187" s="56" t="s">
        <v>333</v>
      </c>
      <c r="G187" s="57" t="s">
        <v>70</v>
      </c>
      <c r="H187" s="58">
        <v>10</v>
      </c>
      <c r="I187" s="14"/>
      <c r="J187" s="59" t="s">
        <v>0</v>
      </c>
      <c r="K187" s="60" t="s">
        <v>23</v>
      </c>
      <c r="L187" s="61">
        <v>1.3129999999999999</v>
      </c>
      <c r="M187" s="61">
        <f t="shared" si="6"/>
        <v>13.129999999999999</v>
      </c>
      <c r="N187" s="61">
        <v>0</v>
      </c>
      <c r="O187" s="61">
        <f t="shared" si="7"/>
        <v>0</v>
      </c>
      <c r="P187" s="61">
        <v>0</v>
      </c>
      <c r="Q187" s="62">
        <f t="shared" si="8"/>
        <v>0</v>
      </c>
      <c r="AO187" s="63" t="s">
        <v>71</v>
      </c>
      <c r="AQ187" s="63" t="s">
        <v>67</v>
      </c>
      <c r="AR187" s="63" t="s">
        <v>41</v>
      </c>
      <c r="AV187" s="7" t="s">
        <v>72</v>
      </c>
      <c r="BB187" s="64" t="e">
        <f>IF(K187="základní",#REF!,0)</f>
        <v>#REF!</v>
      </c>
      <c r="BC187" s="64">
        <f>IF(K187="snížená",#REF!,0)</f>
        <v>0</v>
      </c>
      <c r="BD187" s="64">
        <f>IF(K187="zákl. přenesená",#REF!,0)</f>
        <v>0</v>
      </c>
      <c r="BE187" s="64">
        <f>IF(K187="sníž. přenesená",#REF!,0)</f>
        <v>0</v>
      </c>
      <c r="BF187" s="64">
        <f>IF(K187="nulová",#REF!,0)</f>
        <v>0</v>
      </c>
      <c r="BG187" s="7" t="s">
        <v>6</v>
      </c>
      <c r="BH187" s="64" t="e">
        <f>ROUND(#REF!*H187,2)</f>
        <v>#REF!</v>
      </c>
      <c r="BI187" s="7" t="s">
        <v>71</v>
      </c>
      <c r="BJ187" s="63" t="s">
        <v>334</v>
      </c>
    </row>
    <row r="188" spans="2:62" s="1" customFormat="1" ht="23.45" customHeight="1" x14ac:dyDescent="0.2">
      <c r="B188" s="53"/>
      <c r="C188" s="54" t="s">
        <v>335</v>
      </c>
      <c r="D188" s="54" t="s">
        <v>67</v>
      </c>
      <c r="E188" s="55" t="s">
        <v>336</v>
      </c>
      <c r="F188" s="56" t="s">
        <v>337</v>
      </c>
      <c r="G188" s="57" t="s">
        <v>70</v>
      </c>
      <c r="H188" s="58">
        <v>20</v>
      </c>
      <c r="I188" s="14"/>
      <c r="J188" s="59" t="s">
        <v>0</v>
      </c>
      <c r="K188" s="60" t="s">
        <v>23</v>
      </c>
      <c r="L188" s="61">
        <v>1.1259999999999999</v>
      </c>
      <c r="M188" s="61">
        <f t="shared" si="6"/>
        <v>22.519999999999996</v>
      </c>
      <c r="N188" s="61">
        <v>0</v>
      </c>
      <c r="O188" s="61">
        <f t="shared" si="7"/>
        <v>0</v>
      </c>
      <c r="P188" s="61">
        <v>0</v>
      </c>
      <c r="Q188" s="62">
        <f t="shared" si="8"/>
        <v>0</v>
      </c>
      <c r="AO188" s="63" t="s">
        <v>71</v>
      </c>
      <c r="AQ188" s="63" t="s">
        <v>67</v>
      </c>
      <c r="AR188" s="63" t="s">
        <v>41</v>
      </c>
      <c r="AV188" s="7" t="s">
        <v>72</v>
      </c>
      <c r="BB188" s="64" t="e">
        <f>IF(K188="základní",#REF!,0)</f>
        <v>#REF!</v>
      </c>
      <c r="BC188" s="64">
        <f>IF(K188="snížená",#REF!,0)</f>
        <v>0</v>
      </c>
      <c r="BD188" s="64">
        <f>IF(K188="zákl. přenesená",#REF!,0)</f>
        <v>0</v>
      </c>
      <c r="BE188" s="64">
        <f>IF(K188="sníž. přenesená",#REF!,0)</f>
        <v>0</v>
      </c>
      <c r="BF188" s="64">
        <f>IF(K188="nulová",#REF!,0)</f>
        <v>0</v>
      </c>
      <c r="BG188" s="7" t="s">
        <v>6</v>
      </c>
      <c r="BH188" s="64" t="e">
        <f>ROUND(#REF!*H188,2)</f>
        <v>#REF!</v>
      </c>
      <c r="BI188" s="7" t="s">
        <v>71</v>
      </c>
      <c r="BJ188" s="63" t="s">
        <v>338</v>
      </c>
    </row>
    <row r="189" spans="2:62" s="1" customFormat="1" ht="23.45" customHeight="1" x14ac:dyDescent="0.2">
      <c r="B189" s="53"/>
      <c r="C189" s="54" t="s">
        <v>339</v>
      </c>
      <c r="D189" s="54" t="s">
        <v>67</v>
      </c>
      <c r="E189" s="55" t="s">
        <v>340</v>
      </c>
      <c r="F189" s="56" t="s">
        <v>341</v>
      </c>
      <c r="G189" s="57" t="s">
        <v>70</v>
      </c>
      <c r="H189" s="58">
        <v>20</v>
      </c>
      <c r="I189" s="14"/>
      <c r="J189" s="59" t="s">
        <v>0</v>
      </c>
      <c r="K189" s="60" t="s">
        <v>23</v>
      </c>
      <c r="L189" s="61">
        <v>0.45</v>
      </c>
      <c r="M189" s="61">
        <f t="shared" si="6"/>
        <v>9</v>
      </c>
      <c r="N189" s="61">
        <v>0</v>
      </c>
      <c r="O189" s="61">
        <f t="shared" si="7"/>
        <v>0</v>
      </c>
      <c r="P189" s="61">
        <v>0</v>
      </c>
      <c r="Q189" s="62">
        <f t="shared" si="8"/>
        <v>0</v>
      </c>
      <c r="AO189" s="63" t="s">
        <v>71</v>
      </c>
      <c r="AQ189" s="63" t="s">
        <v>67</v>
      </c>
      <c r="AR189" s="63" t="s">
        <v>41</v>
      </c>
      <c r="AV189" s="7" t="s">
        <v>72</v>
      </c>
      <c r="BB189" s="64" t="e">
        <f>IF(K189="základní",#REF!,0)</f>
        <v>#REF!</v>
      </c>
      <c r="BC189" s="64">
        <f>IF(K189="snížená",#REF!,0)</f>
        <v>0</v>
      </c>
      <c r="BD189" s="64">
        <f>IF(K189="zákl. přenesená",#REF!,0)</f>
        <v>0</v>
      </c>
      <c r="BE189" s="64">
        <f>IF(K189="sníž. přenesená",#REF!,0)</f>
        <v>0</v>
      </c>
      <c r="BF189" s="64">
        <f>IF(K189="nulová",#REF!,0)</f>
        <v>0</v>
      </c>
      <c r="BG189" s="7" t="s">
        <v>6</v>
      </c>
      <c r="BH189" s="64" t="e">
        <f>ROUND(#REF!*H189,2)</f>
        <v>#REF!</v>
      </c>
      <c r="BI189" s="7" t="s">
        <v>71</v>
      </c>
      <c r="BJ189" s="63" t="s">
        <v>342</v>
      </c>
    </row>
    <row r="190" spans="2:62" s="1" customFormat="1" ht="16.350000000000001" customHeight="1" x14ac:dyDescent="0.2">
      <c r="B190" s="53"/>
      <c r="C190" s="54" t="s">
        <v>343</v>
      </c>
      <c r="D190" s="54" t="s">
        <v>67</v>
      </c>
      <c r="E190" s="55" t="s">
        <v>344</v>
      </c>
      <c r="F190" s="56" t="s">
        <v>345</v>
      </c>
      <c r="G190" s="57" t="s">
        <v>70</v>
      </c>
      <c r="H190" s="58">
        <v>20</v>
      </c>
      <c r="I190" s="14"/>
      <c r="J190" s="59" t="s">
        <v>0</v>
      </c>
      <c r="K190" s="60" t="s">
        <v>23</v>
      </c>
      <c r="L190" s="61">
        <v>2.6960000000000002</v>
      </c>
      <c r="M190" s="61">
        <f t="shared" si="6"/>
        <v>53.92</v>
      </c>
      <c r="N190" s="61">
        <v>0</v>
      </c>
      <c r="O190" s="61">
        <f t="shared" si="7"/>
        <v>0</v>
      </c>
      <c r="P190" s="61">
        <v>0</v>
      </c>
      <c r="Q190" s="62">
        <f t="shared" si="8"/>
        <v>0</v>
      </c>
      <c r="AO190" s="63" t="s">
        <v>71</v>
      </c>
      <c r="AQ190" s="63" t="s">
        <v>67</v>
      </c>
      <c r="AR190" s="63" t="s">
        <v>41</v>
      </c>
      <c r="AV190" s="7" t="s">
        <v>72</v>
      </c>
      <c r="BB190" s="64" t="e">
        <f>IF(K190="základní",#REF!,0)</f>
        <v>#REF!</v>
      </c>
      <c r="BC190" s="64">
        <f>IF(K190="snížená",#REF!,0)</f>
        <v>0</v>
      </c>
      <c r="BD190" s="64">
        <f>IF(K190="zákl. přenesená",#REF!,0)</f>
        <v>0</v>
      </c>
      <c r="BE190" s="64">
        <f>IF(K190="sníž. přenesená",#REF!,0)</f>
        <v>0</v>
      </c>
      <c r="BF190" s="64">
        <f>IF(K190="nulová",#REF!,0)</f>
        <v>0</v>
      </c>
      <c r="BG190" s="7" t="s">
        <v>6</v>
      </c>
      <c r="BH190" s="64" t="e">
        <f>ROUND(#REF!*H190,2)</f>
        <v>#REF!</v>
      </c>
      <c r="BI190" s="7" t="s">
        <v>71</v>
      </c>
      <c r="BJ190" s="63" t="s">
        <v>346</v>
      </c>
    </row>
    <row r="191" spans="2:62" s="1" customFormat="1" ht="16.350000000000001" customHeight="1" x14ac:dyDescent="0.2">
      <c r="B191" s="53"/>
      <c r="C191" s="54" t="s">
        <v>347</v>
      </c>
      <c r="D191" s="54" t="s">
        <v>67</v>
      </c>
      <c r="E191" s="55" t="s">
        <v>348</v>
      </c>
      <c r="F191" s="56" t="s">
        <v>349</v>
      </c>
      <c r="G191" s="57" t="s">
        <v>70</v>
      </c>
      <c r="H191" s="58">
        <v>20</v>
      </c>
      <c r="I191" s="14"/>
      <c r="J191" s="59" t="s">
        <v>0</v>
      </c>
      <c r="K191" s="60" t="s">
        <v>23</v>
      </c>
      <c r="L191" s="61">
        <v>0.44500000000000001</v>
      </c>
      <c r="M191" s="61">
        <f t="shared" si="6"/>
        <v>8.9</v>
      </c>
      <c r="N191" s="61">
        <v>0</v>
      </c>
      <c r="O191" s="61">
        <f t="shared" si="7"/>
        <v>0</v>
      </c>
      <c r="P191" s="61">
        <v>0</v>
      </c>
      <c r="Q191" s="62">
        <f t="shared" si="8"/>
        <v>0</v>
      </c>
      <c r="AO191" s="63" t="s">
        <v>71</v>
      </c>
      <c r="AQ191" s="63" t="s">
        <v>67</v>
      </c>
      <c r="AR191" s="63" t="s">
        <v>41</v>
      </c>
      <c r="AV191" s="7" t="s">
        <v>72</v>
      </c>
      <c r="BB191" s="64" t="e">
        <f>IF(K191="základní",#REF!,0)</f>
        <v>#REF!</v>
      </c>
      <c r="BC191" s="64">
        <f>IF(K191="snížená",#REF!,0)</f>
        <v>0</v>
      </c>
      <c r="BD191" s="64">
        <f>IF(K191="zákl. přenesená",#REF!,0)</f>
        <v>0</v>
      </c>
      <c r="BE191" s="64">
        <f>IF(K191="sníž. přenesená",#REF!,0)</f>
        <v>0</v>
      </c>
      <c r="BF191" s="64">
        <f>IF(K191="nulová",#REF!,0)</f>
        <v>0</v>
      </c>
      <c r="BG191" s="7" t="s">
        <v>6</v>
      </c>
      <c r="BH191" s="64" t="e">
        <f>ROUND(#REF!*H191,2)</f>
        <v>#REF!</v>
      </c>
      <c r="BI191" s="7" t="s">
        <v>71</v>
      </c>
      <c r="BJ191" s="63" t="s">
        <v>350</v>
      </c>
    </row>
    <row r="192" spans="2:62" s="1" customFormat="1" ht="31.9" customHeight="1" x14ac:dyDescent="0.2">
      <c r="B192" s="53"/>
      <c r="C192" s="54" t="s">
        <v>351</v>
      </c>
      <c r="D192" s="54" t="s">
        <v>67</v>
      </c>
      <c r="E192" s="55" t="s">
        <v>352</v>
      </c>
      <c r="F192" s="56" t="s">
        <v>353</v>
      </c>
      <c r="G192" s="57" t="s">
        <v>70</v>
      </c>
      <c r="H192" s="58">
        <v>4</v>
      </c>
      <c r="I192" s="14"/>
      <c r="J192" s="59" t="s">
        <v>0</v>
      </c>
      <c r="K192" s="60" t="s">
        <v>23</v>
      </c>
      <c r="L192" s="61">
        <v>4.4480000000000004</v>
      </c>
      <c r="M192" s="61">
        <f t="shared" si="6"/>
        <v>17.792000000000002</v>
      </c>
      <c r="N192" s="61">
        <v>0</v>
      </c>
      <c r="O192" s="61">
        <f t="shared" si="7"/>
        <v>0</v>
      </c>
      <c r="P192" s="61">
        <v>0</v>
      </c>
      <c r="Q192" s="62">
        <f t="shared" si="8"/>
        <v>0</v>
      </c>
      <c r="AO192" s="63" t="s">
        <v>71</v>
      </c>
      <c r="AQ192" s="63" t="s">
        <v>67</v>
      </c>
      <c r="AR192" s="63" t="s">
        <v>41</v>
      </c>
      <c r="AV192" s="7" t="s">
        <v>72</v>
      </c>
      <c r="BB192" s="64" t="e">
        <f>IF(K192="základní",#REF!,0)</f>
        <v>#REF!</v>
      </c>
      <c r="BC192" s="64">
        <f>IF(K192="snížená",#REF!,0)</f>
        <v>0</v>
      </c>
      <c r="BD192" s="64">
        <f>IF(K192="zákl. přenesená",#REF!,0)</f>
        <v>0</v>
      </c>
      <c r="BE192" s="64">
        <f>IF(K192="sníž. přenesená",#REF!,0)</f>
        <v>0</v>
      </c>
      <c r="BF192" s="64">
        <f>IF(K192="nulová",#REF!,0)</f>
        <v>0</v>
      </c>
      <c r="BG192" s="7" t="s">
        <v>6</v>
      </c>
      <c r="BH192" s="64" t="e">
        <f>ROUND(#REF!*H192,2)</f>
        <v>#REF!</v>
      </c>
      <c r="BI192" s="7" t="s">
        <v>71</v>
      </c>
      <c r="BJ192" s="63" t="s">
        <v>354</v>
      </c>
    </row>
    <row r="193" spans="2:62" s="1" customFormat="1" ht="16.350000000000001" customHeight="1" x14ac:dyDescent="0.2">
      <c r="B193" s="53"/>
      <c r="C193" s="54" t="s">
        <v>355</v>
      </c>
      <c r="D193" s="54" t="s">
        <v>67</v>
      </c>
      <c r="E193" s="55" t="s">
        <v>356</v>
      </c>
      <c r="F193" s="56" t="s">
        <v>357</v>
      </c>
      <c r="G193" s="57" t="s">
        <v>70</v>
      </c>
      <c r="H193" s="58">
        <v>4</v>
      </c>
      <c r="I193" s="14"/>
      <c r="J193" s="59" t="s">
        <v>0</v>
      </c>
      <c r="K193" s="60" t="s">
        <v>23</v>
      </c>
      <c r="L193" s="61">
        <v>1.7789999999999999</v>
      </c>
      <c r="M193" s="61">
        <f t="shared" si="6"/>
        <v>7.1159999999999997</v>
      </c>
      <c r="N193" s="61">
        <v>0</v>
      </c>
      <c r="O193" s="61">
        <f t="shared" si="7"/>
        <v>0</v>
      </c>
      <c r="P193" s="61">
        <v>0</v>
      </c>
      <c r="Q193" s="62">
        <f t="shared" si="8"/>
        <v>0</v>
      </c>
      <c r="AO193" s="63" t="s">
        <v>71</v>
      </c>
      <c r="AQ193" s="63" t="s">
        <v>67</v>
      </c>
      <c r="AR193" s="63" t="s">
        <v>41</v>
      </c>
      <c r="AV193" s="7" t="s">
        <v>72</v>
      </c>
      <c r="BB193" s="64" t="e">
        <f>IF(K193="základní",#REF!,0)</f>
        <v>#REF!</v>
      </c>
      <c r="BC193" s="64">
        <f>IF(K193="snížená",#REF!,0)</f>
        <v>0</v>
      </c>
      <c r="BD193" s="64">
        <f>IF(K193="zákl. přenesená",#REF!,0)</f>
        <v>0</v>
      </c>
      <c r="BE193" s="64">
        <f>IF(K193="sníž. přenesená",#REF!,0)</f>
        <v>0</v>
      </c>
      <c r="BF193" s="64">
        <f>IF(K193="nulová",#REF!,0)</f>
        <v>0</v>
      </c>
      <c r="BG193" s="7" t="s">
        <v>6</v>
      </c>
      <c r="BH193" s="64" t="e">
        <f>ROUND(#REF!*H193,2)</f>
        <v>#REF!</v>
      </c>
      <c r="BI193" s="7" t="s">
        <v>71</v>
      </c>
      <c r="BJ193" s="63" t="s">
        <v>358</v>
      </c>
    </row>
    <row r="194" spans="2:62" s="1" customFormat="1" ht="53.65" customHeight="1" x14ac:dyDescent="0.2">
      <c r="B194" s="53"/>
      <c r="C194" s="54" t="s">
        <v>359</v>
      </c>
      <c r="D194" s="54" t="s">
        <v>67</v>
      </c>
      <c r="E194" s="55" t="s">
        <v>360</v>
      </c>
      <c r="F194" s="56" t="s">
        <v>361</v>
      </c>
      <c r="G194" s="57" t="s">
        <v>70</v>
      </c>
      <c r="H194" s="58">
        <v>4</v>
      </c>
      <c r="I194" s="14"/>
      <c r="J194" s="59" t="s">
        <v>0</v>
      </c>
      <c r="K194" s="60" t="s">
        <v>23</v>
      </c>
      <c r="L194" s="61">
        <v>0.55900000000000005</v>
      </c>
      <c r="M194" s="61">
        <f t="shared" si="6"/>
        <v>2.2360000000000002</v>
      </c>
      <c r="N194" s="61">
        <v>0</v>
      </c>
      <c r="O194" s="61">
        <f t="shared" si="7"/>
        <v>0</v>
      </c>
      <c r="P194" s="61">
        <v>0</v>
      </c>
      <c r="Q194" s="62">
        <f t="shared" si="8"/>
        <v>0</v>
      </c>
      <c r="AO194" s="63" t="s">
        <v>71</v>
      </c>
      <c r="AQ194" s="63" t="s">
        <v>67</v>
      </c>
      <c r="AR194" s="63" t="s">
        <v>41</v>
      </c>
      <c r="AV194" s="7" t="s">
        <v>72</v>
      </c>
      <c r="BB194" s="64" t="e">
        <f>IF(K194="základní",#REF!,0)</f>
        <v>#REF!</v>
      </c>
      <c r="BC194" s="64">
        <f>IF(K194="snížená",#REF!,0)</f>
        <v>0</v>
      </c>
      <c r="BD194" s="64">
        <f>IF(K194="zákl. přenesená",#REF!,0)</f>
        <v>0</v>
      </c>
      <c r="BE194" s="64">
        <f>IF(K194="sníž. přenesená",#REF!,0)</f>
        <v>0</v>
      </c>
      <c r="BF194" s="64">
        <f>IF(K194="nulová",#REF!,0)</f>
        <v>0</v>
      </c>
      <c r="BG194" s="7" t="s">
        <v>6</v>
      </c>
      <c r="BH194" s="64" t="e">
        <f>ROUND(#REF!*H194,2)</f>
        <v>#REF!</v>
      </c>
      <c r="BI194" s="7" t="s">
        <v>71</v>
      </c>
      <c r="BJ194" s="63" t="s">
        <v>362</v>
      </c>
    </row>
    <row r="195" spans="2:62" s="1" customFormat="1" ht="53.65" customHeight="1" x14ac:dyDescent="0.2">
      <c r="B195" s="53"/>
      <c r="C195" s="54" t="s">
        <v>363</v>
      </c>
      <c r="D195" s="54" t="s">
        <v>67</v>
      </c>
      <c r="E195" s="55" t="s">
        <v>364</v>
      </c>
      <c r="F195" s="56" t="s">
        <v>365</v>
      </c>
      <c r="G195" s="57" t="s">
        <v>70</v>
      </c>
      <c r="H195" s="58">
        <v>4</v>
      </c>
      <c r="I195" s="14"/>
      <c r="J195" s="59" t="s">
        <v>0</v>
      </c>
      <c r="K195" s="60" t="s">
        <v>23</v>
      </c>
      <c r="L195" s="61">
        <v>0.84099999999999997</v>
      </c>
      <c r="M195" s="61">
        <f t="shared" si="6"/>
        <v>3.3639999999999999</v>
      </c>
      <c r="N195" s="61">
        <v>0</v>
      </c>
      <c r="O195" s="61">
        <f t="shared" si="7"/>
        <v>0</v>
      </c>
      <c r="P195" s="61">
        <v>0</v>
      </c>
      <c r="Q195" s="62">
        <f t="shared" si="8"/>
        <v>0</v>
      </c>
      <c r="AO195" s="63" t="s">
        <v>71</v>
      </c>
      <c r="AQ195" s="63" t="s">
        <v>67</v>
      </c>
      <c r="AR195" s="63" t="s">
        <v>41</v>
      </c>
      <c r="AV195" s="7" t="s">
        <v>72</v>
      </c>
      <c r="BB195" s="64" t="e">
        <f>IF(K195="základní",#REF!,0)</f>
        <v>#REF!</v>
      </c>
      <c r="BC195" s="64">
        <f>IF(K195="snížená",#REF!,0)</f>
        <v>0</v>
      </c>
      <c r="BD195" s="64">
        <f>IF(K195="zákl. přenesená",#REF!,0)</f>
        <v>0</v>
      </c>
      <c r="BE195" s="64">
        <f>IF(K195="sníž. přenesená",#REF!,0)</f>
        <v>0</v>
      </c>
      <c r="BF195" s="64">
        <f>IF(K195="nulová",#REF!,0)</f>
        <v>0</v>
      </c>
      <c r="BG195" s="7" t="s">
        <v>6</v>
      </c>
      <c r="BH195" s="64" t="e">
        <f>ROUND(#REF!*H195,2)</f>
        <v>#REF!</v>
      </c>
      <c r="BI195" s="7" t="s">
        <v>71</v>
      </c>
      <c r="BJ195" s="63" t="s">
        <v>366</v>
      </c>
    </row>
    <row r="196" spans="2:62" s="1" customFormat="1" ht="64.5" customHeight="1" x14ac:dyDescent="0.2">
      <c r="B196" s="53"/>
      <c r="C196" s="54" t="s">
        <v>367</v>
      </c>
      <c r="D196" s="54" t="s">
        <v>67</v>
      </c>
      <c r="E196" s="55" t="s">
        <v>368</v>
      </c>
      <c r="F196" s="56" t="s">
        <v>369</v>
      </c>
      <c r="G196" s="57" t="s">
        <v>70</v>
      </c>
      <c r="H196" s="58">
        <v>40</v>
      </c>
      <c r="I196" s="14"/>
      <c r="J196" s="59" t="s">
        <v>0</v>
      </c>
      <c r="K196" s="60" t="s">
        <v>23</v>
      </c>
      <c r="L196" s="61">
        <v>0.55900000000000005</v>
      </c>
      <c r="M196" s="61">
        <f t="shared" si="6"/>
        <v>22.360000000000003</v>
      </c>
      <c r="N196" s="61">
        <v>0</v>
      </c>
      <c r="O196" s="61">
        <f t="shared" si="7"/>
        <v>0</v>
      </c>
      <c r="P196" s="61">
        <v>0</v>
      </c>
      <c r="Q196" s="62">
        <f t="shared" si="8"/>
        <v>0</v>
      </c>
      <c r="AO196" s="63" t="s">
        <v>71</v>
      </c>
      <c r="AQ196" s="63" t="s">
        <v>67</v>
      </c>
      <c r="AR196" s="63" t="s">
        <v>41</v>
      </c>
      <c r="AV196" s="7" t="s">
        <v>72</v>
      </c>
      <c r="BB196" s="64" t="e">
        <f>IF(K196="základní",#REF!,0)</f>
        <v>#REF!</v>
      </c>
      <c r="BC196" s="64">
        <f>IF(K196="snížená",#REF!,0)</f>
        <v>0</v>
      </c>
      <c r="BD196" s="64">
        <f>IF(K196="zákl. přenesená",#REF!,0)</f>
        <v>0</v>
      </c>
      <c r="BE196" s="64">
        <f>IF(K196="sníž. přenesená",#REF!,0)</f>
        <v>0</v>
      </c>
      <c r="BF196" s="64">
        <f>IF(K196="nulová",#REF!,0)</f>
        <v>0</v>
      </c>
      <c r="BG196" s="7" t="s">
        <v>6</v>
      </c>
      <c r="BH196" s="64" t="e">
        <f>ROUND(#REF!*H196,2)</f>
        <v>#REF!</v>
      </c>
      <c r="BI196" s="7" t="s">
        <v>71</v>
      </c>
      <c r="BJ196" s="63" t="s">
        <v>370</v>
      </c>
    </row>
    <row r="197" spans="2:62" s="1" customFormat="1" ht="64.5" customHeight="1" x14ac:dyDescent="0.2">
      <c r="B197" s="53"/>
      <c r="C197" s="54" t="s">
        <v>371</v>
      </c>
      <c r="D197" s="54" t="s">
        <v>67</v>
      </c>
      <c r="E197" s="55" t="s">
        <v>372</v>
      </c>
      <c r="F197" s="56" t="s">
        <v>373</v>
      </c>
      <c r="G197" s="57" t="s">
        <v>70</v>
      </c>
      <c r="H197" s="58">
        <v>1152</v>
      </c>
      <c r="I197" s="14"/>
      <c r="J197" s="59" t="s">
        <v>0</v>
      </c>
      <c r="K197" s="60" t="s">
        <v>23</v>
      </c>
      <c r="L197" s="61">
        <v>0.44500000000000001</v>
      </c>
      <c r="M197" s="61">
        <f t="shared" si="6"/>
        <v>512.64</v>
      </c>
      <c r="N197" s="61">
        <v>0</v>
      </c>
      <c r="O197" s="61">
        <f t="shared" si="7"/>
        <v>0</v>
      </c>
      <c r="P197" s="61">
        <v>0</v>
      </c>
      <c r="Q197" s="62">
        <f t="shared" si="8"/>
        <v>0</v>
      </c>
      <c r="AO197" s="63" t="s">
        <v>6</v>
      </c>
      <c r="AQ197" s="63" t="s">
        <v>67</v>
      </c>
      <c r="AR197" s="63" t="s">
        <v>41</v>
      </c>
      <c r="AV197" s="7" t="s">
        <v>72</v>
      </c>
      <c r="BB197" s="64" t="e">
        <f>IF(K197="základní",#REF!,0)</f>
        <v>#REF!</v>
      </c>
      <c r="BC197" s="64">
        <f>IF(K197="snížená",#REF!,0)</f>
        <v>0</v>
      </c>
      <c r="BD197" s="64">
        <f>IF(K197="zákl. přenesená",#REF!,0)</f>
        <v>0</v>
      </c>
      <c r="BE197" s="64">
        <f>IF(K197="sníž. přenesená",#REF!,0)</f>
        <v>0</v>
      </c>
      <c r="BF197" s="64">
        <f>IF(K197="nulová",#REF!,0)</f>
        <v>0</v>
      </c>
      <c r="BG197" s="7" t="s">
        <v>6</v>
      </c>
      <c r="BH197" s="64" t="e">
        <f>ROUND(#REF!*H197,2)</f>
        <v>#REF!</v>
      </c>
      <c r="BI197" s="7" t="s">
        <v>6</v>
      </c>
      <c r="BJ197" s="63" t="s">
        <v>374</v>
      </c>
    </row>
    <row r="198" spans="2:62" s="1" customFormat="1" ht="23.45" customHeight="1" x14ac:dyDescent="0.2">
      <c r="B198" s="53"/>
      <c r="C198" s="54" t="s">
        <v>375</v>
      </c>
      <c r="D198" s="54" t="s">
        <v>67</v>
      </c>
      <c r="E198" s="55" t="s">
        <v>376</v>
      </c>
      <c r="F198" s="56" t="s">
        <v>377</v>
      </c>
      <c r="G198" s="57" t="s">
        <v>70</v>
      </c>
      <c r="H198" s="58">
        <v>60</v>
      </c>
      <c r="I198" s="14"/>
      <c r="J198" s="59" t="s">
        <v>0</v>
      </c>
      <c r="K198" s="60" t="s">
        <v>23</v>
      </c>
      <c r="L198" s="61">
        <v>0.51</v>
      </c>
      <c r="M198" s="61">
        <f t="shared" si="6"/>
        <v>30.6</v>
      </c>
      <c r="N198" s="61">
        <v>0</v>
      </c>
      <c r="O198" s="61">
        <f t="shared" si="7"/>
        <v>0</v>
      </c>
      <c r="P198" s="61">
        <v>0</v>
      </c>
      <c r="Q198" s="62">
        <f t="shared" si="8"/>
        <v>0</v>
      </c>
      <c r="AO198" s="63" t="s">
        <v>71</v>
      </c>
      <c r="AQ198" s="63" t="s">
        <v>67</v>
      </c>
      <c r="AR198" s="63" t="s">
        <v>41</v>
      </c>
      <c r="AV198" s="7" t="s">
        <v>72</v>
      </c>
      <c r="BB198" s="64" t="e">
        <f>IF(K198="základní",#REF!,0)</f>
        <v>#REF!</v>
      </c>
      <c r="BC198" s="64">
        <f>IF(K198="snížená",#REF!,0)</f>
        <v>0</v>
      </c>
      <c r="BD198" s="64">
        <f>IF(K198="zákl. přenesená",#REF!,0)</f>
        <v>0</v>
      </c>
      <c r="BE198" s="64">
        <f>IF(K198="sníž. přenesená",#REF!,0)</f>
        <v>0</v>
      </c>
      <c r="BF198" s="64">
        <f>IF(K198="nulová",#REF!,0)</f>
        <v>0</v>
      </c>
      <c r="BG198" s="7" t="s">
        <v>6</v>
      </c>
      <c r="BH198" s="64" t="e">
        <f>ROUND(#REF!*H198,2)</f>
        <v>#REF!</v>
      </c>
      <c r="BI198" s="7" t="s">
        <v>71</v>
      </c>
      <c r="BJ198" s="63" t="s">
        <v>378</v>
      </c>
    </row>
    <row r="199" spans="2:62" s="1" customFormat="1" ht="23.45" customHeight="1" x14ac:dyDescent="0.2">
      <c r="B199" s="53"/>
      <c r="C199" s="54" t="s">
        <v>379</v>
      </c>
      <c r="D199" s="54" t="s">
        <v>67</v>
      </c>
      <c r="E199" s="55" t="s">
        <v>380</v>
      </c>
      <c r="F199" s="56" t="s">
        <v>381</v>
      </c>
      <c r="G199" s="57" t="s">
        <v>70</v>
      </c>
      <c r="H199" s="58">
        <v>60</v>
      </c>
      <c r="I199" s="14"/>
      <c r="J199" s="59" t="s">
        <v>0</v>
      </c>
      <c r="K199" s="60" t="s">
        <v>23</v>
      </c>
      <c r="L199" s="61">
        <v>0.77</v>
      </c>
      <c r="M199" s="61">
        <f t="shared" si="6"/>
        <v>46.2</v>
      </c>
      <c r="N199" s="61">
        <v>0</v>
      </c>
      <c r="O199" s="61">
        <f t="shared" si="7"/>
        <v>0</v>
      </c>
      <c r="P199" s="61">
        <v>0</v>
      </c>
      <c r="Q199" s="62">
        <f t="shared" si="8"/>
        <v>0</v>
      </c>
      <c r="AO199" s="63" t="s">
        <v>71</v>
      </c>
      <c r="AQ199" s="63" t="s">
        <v>67</v>
      </c>
      <c r="AR199" s="63" t="s">
        <v>41</v>
      </c>
      <c r="AV199" s="7" t="s">
        <v>72</v>
      </c>
      <c r="BB199" s="64" t="e">
        <f>IF(K199="základní",#REF!,0)</f>
        <v>#REF!</v>
      </c>
      <c r="BC199" s="64">
        <f>IF(K199="snížená",#REF!,0)</f>
        <v>0</v>
      </c>
      <c r="BD199" s="64">
        <f>IF(K199="zákl. přenesená",#REF!,0)</f>
        <v>0</v>
      </c>
      <c r="BE199" s="64">
        <f>IF(K199="sníž. přenesená",#REF!,0)</f>
        <v>0</v>
      </c>
      <c r="BF199" s="64">
        <f>IF(K199="nulová",#REF!,0)</f>
        <v>0</v>
      </c>
      <c r="BG199" s="7" t="s">
        <v>6</v>
      </c>
      <c r="BH199" s="64" t="e">
        <f>ROUND(#REF!*H199,2)</f>
        <v>#REF!</v>
      </c>
      <c r="BI199" s="7" t="s">
        <v>71</v>
      </c>
      <c r="BJ199" s="63" t="s">
        <v>382</v>
      </c>
    </row>
    <row r="200" spans="2:62" s="1" customFormat="1" ht="36.75" customHeight="1" x14ac:dyDescent="0.2">
      <c r="B200" s="53"/>
      <c r="C200" s="54" t="s">
        <v>383</v>
      </c>
      <c r="D200" s="54" t="s">
        <v>67</v>
      </c>
      <c r="E200" s="55" t="s">
        <v>384</v>
      </c>
      <c r="F200" s="56" t="s">
        <v>385</v>
      </c>
      <c r="G200" s="57" t="s">
        <v>70</v>
      </c>
      <c r="H200" s="58">
        <v>10</v>
      </c>
      <c r="I200" s="14"/>
      <c r="J200" s="59" t="s">
        <v>0</v>
      </c>
      <c r="K200" s="60" t="s">
        <v>23</v>
      </c>
      <c r="L200" s="61">
        <v>1.8680000000000001</v>
      </c>
      <c r="M200" s="61">
        <f t="shared" si="6"/>
        <v>18.68</v>
      </c>
      <c r="N200" s="61">
        <v>0</v>
      </c>
      <c r="O200" s="61">
        <f t="shared" si="7"/>
        <v>0</v>
      </c>
      <c r="P200" s="61">
        <v>0</v>
      </c>
      <c r="Q200" s="62">
        <f t="shared" si="8"/>
        <v>0</v>
      </c>
      <c r="AO200" s="63" t="s">
        <v>71</v>
      </c>
      <c r="AQ200" s="63" t="s">
        <v>67</v>
      </c>
      <c r="AR200" s="63" t="s">
        <v>41</v>
      </c>
      <c r="AV200" s="7" t="s">
        <v>72</v>
      </c>
      <c r="BB200" s="64" t="e">
        <f>IF(K200="základní",#REF!,0)</f>
        <v>#REF!</v>
      </c>
      <c r="BC200" s="64">
        <f>IF(K200="snížená",#REF!,0)</f>
        <v>0</v>
      </c>
      <c r="BD200" s="64">
        <f>IF(K200="zákl. přenesená",#REF!,0)</f>
        <v>0</v>
      </c>
      <c r="BE200" s="64">
        <f>IF(K200="sníž. přenesená",#REF!,0)</f>
        <v>0</v>
      </c>
      <c r="BF200" s="64">
        <f>IF(K200="nulová",#REF!,0)</f>
        <v>0</v>
      </c>
      <c r="BG200" s="7" t="s">
        <v>6</v>
      </c>
      <c r="BH200" s="64" t="e">
        <f>ROUND(#REF!*H200,2)</f>
        <v>#REF!</v>
      </c>
      <c r="BI200" s="7" t="s">
        <v>71</v>
      </c>
      <c r="BJ200" s="63" t="s">
        <v>386</v>
      </c>
    </row>
    <row r="201" spans="2:62" s="1" customFormat="1" ht="21.2" customHeight="1" x14ac:dyDescent="0.2">
      <c r="B201" s="53"/>
      <c r="C201" s="54" t="s">
        <v>387</v>
      </c>
      <c r="D201" s="54" t="s">
        <v>67</v>
      </c>
      <c r="E201" s="55" t="s">
        <v>388</v>
      </c>
      <c r="F201" s="56" t="s">
        <v>389</v>
      </c>
      <c r="G201" s="57" t="s">
        <v>70</v>
      </c>
      <c r="H201" s="58">
        <v>10</v>
      </c>
      <c r="I201" s="14"/>
      <c r="J201" s="59" t="s">
        <v>0</v>
      </c>
      <c r="K201" s="60" t="s">
        <v>23</v>
      </c>
      <c r="L201" s="61">
        <v>0.56200000000000006</v>
      </c>
      <c r="M201" s="61">
        <f t="shared" si="6"/>
        <v>5.620000000000001</v>
      </c>
      <c r="N201" s="61">
        <v>0</v>
      </c>
      <c r="O201" s="61">
        <f t="shared" si="7"/>
        <v>0</v>
      </c>
      <c r="P201" s="61">
        <v>0</v>
      </c>
      <c r="Q201" s="62">
        <f t="shared" si="8"/>
        <v>0</v>
      </c>
      <c r="AO201" s="63" t="s">
        <v>71</v>
      </c>
      <c r="AQ201" s="63" t="s">
        <v>67</v>
      </c>
      <c r="AR201" s="63" t="s">
        <v>41</v>
      </c>
      <c r="AV201" s="7" t="s">
        <v>72</v>
      </c>
      <c r="BB201" s="64" t="e">
        <f>IF(K201="základní",#REF!,0)</f>
        <v>#REF!</v>
      </c>
      <c r="BC201" s="64">
        <f>IF(K201="snížená",#REF!,0)</f>
        <v>0</v>
      </c>
      <c r="BD201" s="64">
        <f>IF(K201="zákl. přenesená",#REF!,0)</f>
        <v>0</v>
      </c>
      <c r="BE201" s="64">
        <f>IF(K201="sníž. přenesená",#REF!,0)</f>
        <v>0</v>
      </c>
      <c r="BF201" s="64">
        <f>IF(K201="nulová",#REF!,0)</f>
        <v>0</v>
      </c>
      <c r="BG201" s="7" t="s">
        <v>6</v>
      </c>
      <c r="BH201" s="64" t="e">
        <f>ROUND(#REF!*H201,2)</f>
        <v>#REF!</v>
      </c>
      <c r="BI201" s="7" t="s">
        <v>71</v>
      </c>
      <c r="BJ201" s="63" t="s">
        <v>390</v>
      </c>
    </row>
    <row r="202" spans="2:62" s="1" customFormat="1" ht="42.75" customHeight="1" x14ac:dyDescent="0.2">
      <c r="B202" s="53"/>
      <c r="C202" s="54" t="s">
        <v>391</v>
      </c>
      <c r="D202" s="54" t="s">
        <v>67</v>
      </c>
      <c r="E202" s="55" t="s">
        <v>392</v>
      </c>
      <c r="F202" s="56" t="s">
        <v>393</v>
      </c>
      <c r="G202" s="57" t="s">
        <v>70</v>
      </c>
      <c r="H202" s="58">
        <v>4</v>
      </c>
      <c r="I202" s="14"/>
      <c r="J202" s="59" t="s">
        <v>0</v>
      </c>
      <c r="K202" s="60" t="s">
        <v>23</v>
      </c>
      <c r="L202" s="61">
        <v>4.4130000000000003</v>
      </c>
      <c r="M202" s="61">
        <f t="shared" si="6"/>
        <v>17.652000000000001</v>
      </c>
      <c r="N202" s="61">
        <v>0</v>
      </c>
      <c r="O202" s="61">
        <f t="shared" si="7"/>
        <v>0</v>
      </c>
      <c r="P202" s="61">
        <v>0</v>
      </c>
      <c r="Q202" s="62">
        <f t="shared" si="8"/>
        <v>0</v>
      </c>
      <c r="AO202" s="63" t="s">
        <v>71</v>
      </c>
      <c r="AQ202" s="63" t="s">
        <v>67</v>
      </c>
      <c r="AR202" s="63" t="s">
        <v>41</v>
      </c>
      <c r="AV202" s="7" t="s">
        <v>72</v>
      </c>
      <c r="BB202" s="64" t="e">
        <f>IF(K202="základní",#REF!,0)</f>
        <v>#REF!</v>
      </c>
      <c r="BC202" s="64">
        <f>IF(K202="snížená",#REF!,0)</f>
        <v>0</v>
      </c>
      <c r="BD202" s="64">
        <f>IF(K202="zákl. přenesená",#REF!,0)</f>
        <v>0</v>
      </c>
      <c r="BE202" s="64">
        <f>IF(K202="sníž. přenesená",#REF!,0)</f>
        <v>0</v>
      </c>
      <c r="BF202" s="64">
        <f>IF(K202="nulová",#REF!,0)</f>
        <v>0</v>
      </c>
      <c r="BG202" s="7" t="s">
        <v>6</v>
      </c>
      <c r="BH202" s="64" t="e">
        <f>ROUND(#REF!*H202,2)</f>
        <v>#REF!</v>
      </c>
      <c r="BI202" s="7" t="s">
        <v>71</v>
      </c>
      <c r="BJ202" s="63" t="s">
        <v>394</v>
      </c>
    </row>
    <row r="203" spans="2:62" s="1" customFormat="1" ht="21.2" customHeight="1" x14ac:dyDescent="0.2">
      <c r="B203" s="53"/>
      <c r="C203" s="54" t="s">
        <v>395</v>
      </c>
      <c r="D203" s="54" t="s">
        <v>67</v>
      </c>
      <c r="E203" s="55" t="s">
        <v>396</v>
      </c>
      <c r="F203" s="56" t="s">
        <v>397</v>
      </c>
      <c r="G203" s="57" t="s">
        <v>70</v>
      </c>
      <c r="H203" s="58">
        <v>4</v>
      </c>
      <c r="I203" s="14"/>
      <c r="J203" s="59" t="s">
        <v>0</v>
      </c>
      <c r="K203" s="60" t="s">
        <v>23</v>
      </c>
      <c r="L203" s="61">
        <v>0.68500000000000005</v>
      </c>
      <c r="M203" s="61">
        <f t="shared" si="6"/>
        <v>2.74</v>
      </c>
      <c r="N203" s="61">
        <v>0</v>
      </c>
      <c r="O203" s="61">
        <f t="shared" si="7"/>
        <v>0</v>
      </c>
      <c r="P203" s="61">
        <v>0</v>
      </c>
      <c r="Q203" s="62">
        <f t="shared" si="8"/>
        <v>0</v>
      </c>
      <c r="AO203" s="63" t="s">
        <v>71</v>
      </c>
      <c r="AQ203" s="63" t="s">
        <v>67</v>
      </c>
      <c r="AR203" s="63" t="s">
        <v>41</v>
      </c>
      <c r="AV203" s="7" t="s">
        <v>72</v>
      </c>
      <c r="BB203" s="64" t="e">
        <f>IF(K203="základní",#REF!,0)</f>
        <v>#REF!</v>
      </c>
      <c r="BC203" s="64">
        <f>IF(K203="snížená",#REF!,0)</f>
        <v>0</v>
      </c>
      <c r="BD203" s="64">
        <f>IF(K203="zákl. přenesená",#REF!,0)</f>
        <v>0</v>
      </c>
      <c r="BE203" s="64">
        <f>IF(K203="sníž. přenesená",#REF!,0)</f>
        <v>0</v>
      </c>
      <c r="BF203" s="64">
        <f>IF(K203="nulová",#REF!,0)</f>
        <v>0</v>
      </c>
      <c r="BG203" s="7" t="s">
        <v>6</v>
      </c>
      <c r="BH203" s="64" t="e">
        <f>ROUND(#REF!*H203,2)</f>
        <v>#REF!</v>
      </c>
      <c r="BI203" s="7" t="s">
        <v>71</v>
      </c>
      <c r="BJ203" s="63" t="s">
        <v>398</v>
      </c>
    </row>
    <row r="204" spans="2:62" s="1" customFormat="1" ht="74.099999999999994" customHeight="1" x14ac:dyDescent="0.2">
      <c r="B204" s="53"/>
      <c r="C204" s="54" t="s">
        <v>399</v>
      </c>
      <c r="D204" s="54" t="s">
        <v>67</v>
      </c>
      <c r="E204" s="55" t="s">
        <v>400</v>
      </c>
      <c r="F204" s="56" t="s">
        <v>401</v>
      </c>
      <c r="G204" s="57" t="s">
        <v>70</v>
      </c>
      <c r="H204" s="58">
        <v>4</v>
      </c>
      <c r="I204" s="14"/>
      <c r="J204" s="59" t="s">
        <v>0</v>
      </c>
      <c r="K204" s="60" t="s">
        <v>23</v>
      </c>
      <c r="L204" s="61">
        <v>3.5</v>
      </c>
      <c r="M204" s="61">
        <f t="shared" si="6"/>
        <v>14</v>
      </c>
      <c r="N204" s="61">
        <v>0</v>
      </c>
      <c r="O204" s="61">
        <f t="shared" si="7"/>
        <v>0</v>
      </c>
      <c r="P204" s="61">
        <v>0</v>
      </c>
      <c r="Q204" s="62">
        <f t="shared" si="8"/>
        <v>0</v>
      </c>
      <c r="AO204" s="63" t="s">
        <v>71</v>
      </c>
      <c r="AQ204" s="63" t="s">
        <v>67</v>
      </c>
      <c r="AR204" s="63" t="s">
        <v>41</v>
      </c>
      <c r="AV204" s="7" t="s">
        <v>72</v>
      </c>
      <c r="BB204" s="64" t="e">
        <f>IF(K204="základní",#REF!,0)</f>
        <v>#REF!</v>
      </c>
      <c r="BC204" s="64">
        <f>IF(K204="snížená",#REF!,0)</f>
        <v>0</v>
      </c>
      <c r="BD204" s="64">
        <f>IF(K204="zákl. přenesená",#REF!,0)</f>
        <v>0</v>
      </c>
      <c r="BE204" s="64">
        <f>IF(K204="sníž. přenesená",#REF!,0)</f>
        <v>0</v>
      </c>
      <c r="BF204" s="64">
        <f>IF(K204="nulová",#REF!,0)</f>
        <v>0</v>
      </c>
      <c r="BG204" s="7" t="s">
        <v>6</v>
      </c>
      <c r="BH204" s="64" t="e">
        <f>ROUND(#REF!*H204,2)</f>
        <v>#REF!</v>
      </c>
      <c r="BI204" s="7" t="s">
        <v>71</v>
      </c>
      <c r="BJ204" s="63" t="s">
        <v>402</v>
      </c>
    </row>
    <row r="205" spans="2:62" s="1" customFormat="1" ht="42.75" customHeight="1" x14ac:dyDescent="0.2">
      <c r="B205" s="53"/>
      <c r="C205" s="54" t="s">
        <v>403</v>
      </c>
      <c r="D205" s="54" t="s">
        <v>67</v>
      </c>
      <c r="E205" s="55" t="s">
        <v>404</v>
      </c>
      <c r="F205" s="56" t="s">
        <v>405</v>
      </c>
      <c r="G205" s="57" t="s">
        <v>70</v>
      </c>
      <c r="H205" s="58">
        <v>10</v>
      </c>
      <c r="I205" s="14"/>
      <c r="J205" s="59" t="s">
        <v>0</v>
      </c>
      <c r="K205" s="60" t="s">
        <v>23</v>
      </c>
      <c r="L205" s="61">
        <v>1.24</v>
      </c>
      <c r="M205" s="61">
        <f t="shared" si="6"/>
        <v>12.4</v>
      </c>
      <c r="N205" s="61">
        <v>0</v>
      </c>
      <c r="O205" s="61">
        <f t="shared" si="7"/>
        <v>0</v>
      </c>
      <c r="P205" s="61">
        <v>0</v>
      </c>
      <c r="Q205" s="62">
        <f t="shared" si="8"/>
        <v>0</v>
      </c>
      <c r="AO205" s="63" t="s">
        <v>71</v>
      </c>
      <c r="AQ205" s="63" t="s">
        <v>67</v>
      </c>
      <c r="AR205" s="63" t="s">
        <v>41</v>
      </c>
      <c r="AV205" s="7" t="s">
        <v>72</v>
      </c>
      <c r="BB205" s="64" t="e">
        <f>IF(K205="základní",#REF!,0)</f>
        <v>#REF!</v>
      </c>
      <c r="BC205" s="64">
        <f>IF(K205="snížená",#REF!,0)</f>
        <v>0</v>
      </c>
      <c r="BD205" s="64">
        <f>IF(K205="zákl. přenesená",#REF!,0)</f>
        <v>0</v>
      </c>
      <c r="BE205" s="64">
        <f>IF(K205="sníž. přenesená",#REF!,0)</f>
        <v>0</v>
      </c>
      <c r="BF205" s="64">
        <f>IF(K205="nulová",#REF!,0)</f>
        <v>0</v>
      </c>
      <c r="BG205" s="7" t="s">
        <v>6</v>
      </c>
      <c r="BH205" s="64" t="e">
        <f>ROUND(#REF!*H205,2)</f>
        <v>#REF!</v>
      </c>
      <c r="BI205" s="7" t="s">
        <v>71</v>
      </c>
      <c r="BJ205" s="63" t="s">
        <v>406</v>
      </c>
    </row>
    <row r="206" spans="2:62" s="1" customFormat="1" ht="47.65" customHeight="1" x14ac:dyDescent="0.2">
      <c r="B206" s="53"/>
      <c r="C206" s="54" t="s">
        <v>407</v>
      </c>
      <c r="D206" s="54" t="s">
        <v>67</v>
      </c>
      <c r="E206" s="55" t="s">
        <v>408</v>
      </c>
      <c r="F206" s="56" t="s">
        <v>409</v>
      </c>
      <c r="G206" s="57" t="s">
        <v>70</v>
      </c>
      <c r="H206" s="58">
        <v>10</v>
      </c>
      <c r="I206" s="14"/>
      <c r="J206" s="59" t="s">
        <v>0</v>
      </c>
      <c r="K206" s="60" t="s">
        <v>23</v>
      </c>
      <c r="L206" s="61">
        <v>2.6309999999999998</v>
      </c>
      <c r="M206" s="61">
        <f t="shared" si="6"/>
        <v>26.31</v>
      </c>
      <c r="N206" s="61">
        <v>0</v>
      </c>
      <c r="O206" s="61">
        <f t="shared" si="7"/>
        <v>0</v>
      </c>
      <c r="P206" s="61">
        <v>0</v>
      </c>
      <c r="Q206" s="62">
        <f t="shared" si="8"/>
        <v>0</v>
      </c>
      <c r="AO206" s="63" t="s">
        <v>71</v>
      </c>
      <c r="AQ206" s="63" t="s">
        <v>67</v>
      </c>
      <c r="AR206" s="63" t="s">
        <v>41</v>
      </c>
      <c r="AV206" s="7" t="s">
        <v>72</v>
      </c>
      <c r="BB206" s="64" t="e">
        <f>IF(K206="základní",#REF!,0)</f>
        <v>#REF!</v>
      </c>
      <c r="BC206" s="64">
        <f>IF(K206="snížená",#REF!,0)</f>
        <v>0</v>
      </c>
      <c r="BD206" s="64">
        <f>IF(K206="zákl. přenesená",#REF!,0)</f>
        <v>0</v>
      </c>
      <c r="BE206" s="64">
        <f>IF(K206="sníž. přenesená",#REF!,0)</f>
        <v>0</v>
      </c>
      <c r="BF206" s="64">
        <f>IF(K206="nulová",#REF!,0)</f>
        <v>0</v>
      </c>
      <c r="BG206" s="7" t="s">
        <v>6</v>
      </c>
      <c r="BH206" s="64" t="e">
        <f>ROUND(#REF!*H206,2)</f>
        <v>#REF!</v>
      </c>
      <c r="BI206" s="7" t="s">
        <v>71</v>
      </c>
      <c r="BJ206" s="63" t="s">
        <v>410</v>
      </c>
    </row>
    <row r="207" spans="2:62" s="1" customFormat="1" ht="16.350000000000001" customHeight="1" x14ac:dyDescent="0.2">
      <c r="B207" s="53"/>
      <c r="C207" s="54" t="s">
        <v>411</v>
      </c>
      <c r="D207" s="54" t="s">
        <v>67</v>
      </c>
      <c r="E207" s="55" t="s">
        <v>412</v>
      </c>
      <c r="F207" s="56" t="s">
        <v>413</v>
      </c>
      <c r="G207" s="57" t="s">
        <v>70</v>
      </c>
      <c r="H207" s="58">
        <v>8</v>
      </c>
      <c r="I207" s="14"/>
      <c r="J207" s="59" t="s">
        <v>0</v>
      </c>
      <c r="K207" s="60" t="s">
        <v>23</v>
      </c>
      <c r="L207" s="61">
        <v>0.57299999999999995</v>
      </c>
      <c r="M207" s="61">
        <f t="shared" si="6"/>
        <v>4.5839999999999996</v>
      </c>
      <c r="N207" s="61">
        <v>0</v>
      </c>
      <c r="O207" s="61">
        <f t="shared" si="7"/>
        <v>0</v>
      </c>
      <c r="P207" s="61">
        <v>0</v>
      </c>
      <c r="Q207" s="62">
        <f t="shared" si="8"/>
        <v>0</v>
      </c>
      <c r="AO207" s="63" t="s">
        <v>71</v>
      </c>
      <c r="AQ207" s="63" t="s">
        <v>67</v>
      </c>
      <c r="AR207" s="63" t="s">
        <v>41</v>
      </c>
      <c r="AV207" s="7" t="s">
        <v>72</v>
      </c>
      <c r="BB207" s="64" t="e">
        <f>IF(K207="základní",#REF!,0)</f>
        <v>#REF!</v>
      </c>
      <c r="BC207" s="64">
        <f>IF(K207="snížená",#REF!,0)</f>
        <v>0</v>
      </c>
      <c r="BD207" s="64">
        <f>IF(K207="zákl. přenesená",#REF!,0)</f>
        <v>0</v>
      </c>
      <c r="BE207" s="64">
        <f>IF(K207="sníž. přenesená",#REF!,0)</f>
        <v>0</v>
      </c>
      <c r="BF207" s="64">
        <f>IF(K207="nulová",#REF!,0)</f>
        <v>0</v>
      </c>
      <c r="BG207" s="7" t="s">
        <v>6</v>
      </c>
      <c r="BH207" s="64" t="e">
        <f>ROUND(#REF!*H207,2)</f>
        <v>#REF!</v>
      </c>
      <c r="BI207" s="7" t="s">
        <v>71</v>
      </c>
      <c r="BJ207" s="63" t="s">
        <v>414</v>
      </c>
    </row>
    <row r="208" spans="2:62" s="1" customFormat="1" ht="16.350000000000001" customHeight="1" x14ac:dyDescent="0.2">
      <c r="B208" s="53"/>
      <c r="C208" s="54" t="s">
        <v>415</v>
      </c>
      <c r="D208" s="54" t="s">
        <v>67</v>
      </c>
      <c r="E208" s="55" t="s">
        <v>416</v>
      </c>
      <c r="F208" s="56" t="s">
        <v>417</v>
      </c>
      <c r="G208" s="57" t="s">
        <v>70</v>
      </c>
      <c r="H208" s="58">
        <v>12</v>
      </c>
      <c r="I208" s="14"/>
      <c r="J208" s="59" t="s">
        <v>0</v>
      </c>
      <c r="K208" s="60" t="s">
        <v>23</v>
      </c>
      <c r="L208" s="61">
        <v>0.17</v>
      </c>
      <c r="M208" s="61">
        <f t="shared" si="6"/>
        <v>2.04</v>
      </c>
      <c r="N208" s="61">
        <v>0</v>
      </c>
      <c r="O208" s="61">
        <f t="shared" si="7"/>
        <v>0</v>
      </c>
      <c r="P208" s="61">
        <v>0</v>
      </c>
      <c r="Q208" s="62">
        <f t="shared" si="8"/>
        <v>0</v>
      </c>
      <c r="AO208" s="63" t="s">
        <v>71</v>
      </c>
      <c r="AQ208" s="63" t="s">
        <v>67</v>
      </c>
      <c r="AR208" s="63" t="s">
        <v>41</v>
      </c>
      <c r="AV208" s="7" t="s">
        <v>72</v>
      </c>
      <c r="BB208" s="64" t="e">
        <f>IF(K208="základní",#REF!,0)</f>
        <v>#REF!</v>
      </c>
      <c r="BC208" s="64">
        <f>IF(K208="snížená",#REF!,0)</f>
        <v>0</v>
      </c>
      <c r="BD208" s="64">
        <f>IF(K208="zákl. přenesená",#REF!,0)</f>
        <v>0</v>
      </c>
      <c r="BE208" s="64">
        <f>IF(K208="sníž. přenesená",#REF!,0)</f>
        <v>0</v>
      </c>
      <c r="BF208" s="64">
        <f>IF(K208="nulová",#REF!,0)</f>
        <v>0</v>
      </c>
      <c r="BG208" s="7" t="s">
        <v>6</v>
      </c>
      <c r="BH208" s="64" t="e">
        <f>ROUND(#REF!*H208,2)</f>
        <v>#REF!</v>
      </c>
      <c r="BI208" s="7" t="s">
        <v>71</v>
      </c>
      <c r="BJ208" s="63" t="s">
        <v>418</v>
      </c>
    </row>
    <row r="209" spans="2:62" s="1" customFormat="1" ht="23.45" customHeight="1" x14ac:dyDescent="0.2">
      <c r="B209" s="53"/>
      <c r="C209" s="54" t="s">
        <v>419</v>
      </c>
      <c r="D209" s="54" t="s">
        <v>67</v>
      </c>
      <c r="E209" s="55" t="s">
        <v>420</v>
      </c>
      <c r="F209" s="56" t="s">
        <v>421</v>
      </c>
      <c r="G209" s="57" t="s">
        <v>70</v>
      </c>
      <c r="H209" s="58">
        <v>2000</v>
      </c>
      <c r="I209" s="14"/>
      <c r="J209" s="59" t="s">
        <v>0</v>
      </c>
      <c r="K209" s="60" t="s">
        <v>23</v>
      </c>
      <c r="L209" s="61">
        <v>0.13700000000000001</v>
      </c>
      <c r="M209" s="61">
        <f t="shared" si="6"/>
        <v>274</v>
      </c>
      <c r="N209" s="61">
        <v>0</v>
      </c>
      <c r="O209" s="61">
        <f t="shared" si="7"/>
        <v>0</v>
      </c>
      <c r="P209" s="61">
        <v>0</v>
      </c>
      <c r="Q209" s="62">
        <f t="shared" si="8"/>
        <v>0</v>
      </c>
      <c r="AO209" s="63" t="s">
        <v>71</v>
      </c>
      <c r="AQ209" s="63" t="s">
        <v>67</v>
      </c>
      <c r="AR209" s="63" t="s">
        <v>41</v>
      </c>
      <c r="AV209" s="7" t="s">
        <v>72</v>
      </c>
      <c r="BB209" s="64" t="e">
        <f>IF(K209="základní",#REF!,0)</f>
        <v>#REF!</v>
      </c>
      <c r="BC209" s="64">
        <f>IF(K209="snížená",#REF!,0)</f>
        <v>0</v>
      </c>
      <c r="BD209" s="64">
        <f>IF(K209="zákl. přenesená",#REF!,0)</f>
        <v>0</v>
      </c>
      <c r="BE209" s="64">
        <f>IF(K209="sníž. přenesená",#REF!,0)</f>
        <v>0</v>
      </c>
      <c r="BF209" s="64">
        <f>IF(K209="nulová",#REF!,0)</f>
        <v>0</v>
      </c>
      <c r="BG209" s="7" t="s">
        <v>6</v>
      </c>
      <c r="BH209" s="64" t="e">
        <f>ROUND(#REF!*H209,2)</f>
        <v>#REF!</v>
      </c>
      <c r="BI209" s="7" t="s">
        <v>71</v>
      </c>
      <c r="BJ209" s="63" t="s">
        <v>422</v>
      </c>
    </row>
    <row r="210" spans="2:62" s="1" customFormat="1" ht="21.2" customHeight="1" x14ac:dyDescent="0.2">
      <c r="B210" s="53"/>
      <c r="C210" s="54" t="s">
        <v>423</v>
      </c>
      <c r="D210" s="54" t="s">
        <v>67</v>
      </c>
      <c r="E210" s="55" t="s">
        <v>424</v>
      </c>
      <c r="F210" s="56" t="s">
        <v>425</v>
      </c>
      <c r="G210" s="57" t="s">
        <v>70</v>
      </c>
      <c r="H210" s="58">
        <v>2</v>
      </c>
      <c r="I210" s="14"/>
      <c r="J210" s="59" t="s">
        <v>0</v>
      </c>
      <c r="K210" s="60" t="s">
        <v>23</v>
      </c>
      <c r="L210" s="61">
        <v>1.4</v>
      </c>
      <c r="M210" s="61">
        <f t="shared" si="6"/>
        <v>2.8</v>
      </c>
      <c r="N210" s="61">
        <v>0</v>
      </c>
      <c r="O210" s="61">
        <f t="shared" si="7"/>
        <v>0</v>
      </c>
      <c r="P210" s="61">
        <v>0</v>
      </c>
      <c r="Q210" s="62">
        <f t="shared" si="8"/>
        <v>0</v>
      </c>
      <c r="AO210" s="63" t="s">
        <v>71</v>
      </c>
      <c r="AQ210" s="63" t="s">
        <v>67</v>
      </c>
      <c r="AR210" s="63" t="s">
        <v>41</v>
      </c>
      <c r="AV210" s="7" t="s">
        <v>72</v>
      </c>
      <c r="BB210" s="64" t="e">
        <f>IF(K210="základní",#REF!,0)</f>
        <v>#REF!</v>
      </c>
      <c r="BC210" s="64">
        <f>IF(K210="snížená",#REF!,0)</f>
        <v>0</v>
      </c>
      <c r="BD210" s="64">
        <f>IF(K210="zákl. přenesená",#REF!,0)</f>
        <v>0</v>
      </c>
      <c r="BE210" s="64">
        <f>IF(K210="sníž. přenesená",#REF!,0)</f>
        <v>0</v>
      </c>
      <c r="BF210" s="64">
        <f>IF(K210="nulová",#REF!,0)</f>
        <v>0</v>
      </c>
      <c r="BG210" s="7" t="s">
        <v>6</v>
      </c>
      <c r="BH210" s="64" t="e">
        <f>ROUND(#REF!*H210,2)</f>
        <v>#REF!</v>
      </c>
      <c r="BI210" s="7" t="s">
        <v>71</v>
      </c>
      <c r="BJ210" s="63" t="s">
        <v>426</v>
      </c>
    </row>
    <row r="211" spans="2:62" s="1" customFormat="1" ht="16.350000000000001" customHeight="1" x14ac:dyDescent="0.2">
      <c r="B211" s="53"/>
      <c r="C211" s="54" t="s">
        <v>427</v>
      </c>
      <c r="D211" s="54" t="s">
        <v>67</v>
      </c>
      <c r="E211" s="55" t="s">
        <v>428</v>
      </c>
      <c r="F211" s="56" t="s">
        <v>429</v>
      </c>
      <c r="G211" s="57" t="s">
        <v>70</v>
      </c>
      <c r="H211" s="58">
        <v>2</v>
      </c>
      <c r="I211" s="14"/>
      <c r="J211" s="59" t="s">
        <v>0</v>
      </c>
      <c r="K211" s="60" t="s">
        <v>23</v>
      </c>
      <c r="L211" s="61">
        <v>0.372</v>
      </c>
      <c r="M211" s="61">
        <f t="shared" si="6"/>
        <v>0.74399999999999999</v>
      </c>
      <c r="N211" s="61">
        <v>0</v>
      </c>
      <c r="O211" s="61">
        <f t="shared" si="7"/>
        <v>0</v>
      </c>
      <c r="P211" s="61">
        <v>0</v>
      </c>
      <c r="Q211" s="62">
        <f t="shared" si="8"/>
        <v>0</v>
      </c>
      <c r="AO211" s="63" t="s">
        <v>71</v>
      </c>
      <c r="AQ211" s="63" t="s">
        <v>67</v>
      </c>
      <c r="AR211" s="63" t="s">
        <v>41</v>
      </c>
      <c r="AV211" s="7" t="s">
        <v>72</v>
      </c>
      <c r="BB211" s="64" t="e">
        <f>IF(K211="základní",#REF!,0)</f>
        <v>#REF!</v>
      </c>
      <c r="BC211" s="64">
        <f>IF(K211="snížená",#REF!,0)</f>
        <v>0</v>
      </c>
      <c r="BD211" s="64">
        <f>IF(K211="zákl. přenesená",#REF!,0)</f>
        <v>0</v>
      </c>
      <c r="BE211" s="64">
        <f>IF(K211="sníž. přenesená",#REF!,0)</f>
        <v>0</v>
      </c>
      <c r="BF211" s="64">
        <f>IF(K211="nulová",#REF!,0)</f>
        <v>0</v>
      </c>
      <c r="BG211" s="7" t="s">
        <v>6</v>
      </c>
      <c r="BH211" s="64" t="e">
        <f>ROUND(#REF!*H211,2)</f>
        <v>#REF!</v>
      </c>
      <c r="BI211" s="7" t="s">
        <v>71</v>
      </c>
      <c r="BJ211" s="63" t="s">
        <v>430</v>
      </c>
    </row>
    <row r="212" spans="2:62" s="1" customFormat="1" ht="16.350000000000001" customHeight="1" x14ac:dyDescent="0.2">
      <c r="B212" s="53"/>
      <c r="C212" s="54" t="s">
        <v>431</v>
      </c>
      <c r="D212" s="54" t="s">
        <v>67</v>
      </c>
      <c r="E212" s="55" t="s">
        <v>432</v>
      </c>
      <c r="F212" s="56" t="s">
        <v>433</v>
      </c>
      <c r="G212" s="57" t="s">
        <v>70</v>
      </c>
      <c r="H212" s="58">
        <v>2</v>
      </c>
      <c r="I212" s="14"/>
      <c r="J212" s="59" t="s">
        <v>0</v>
      </c>
      <c r="K212" s="60" t="s">
        <v>23</v>
      </c>
      <c r="L212" s="61">
        <v>1.0449999999999999</v>
      </c>
      <c r="M212" s="61">
        <f t="shared" si="6"/>
        <v>2.09</v>
      </c>
      <c r="N212" s="61">
        <v>0</v>
      </c>
      <c r="O212" s="61">
        <f t="shared" si="7"/>
        <v>0</v>
      </c>
      <c r="P212" s="61">
        <v>0</v>
      </c>
      <c r="Q212" s="62">
        <f t="shared" si="8"/>
        <v>0</v>
      </c>
      <c r="AO212" s="63" t="s">
        <v>71</v>
      </c>
      <c r="AQ212" s="63" t="s">
        <v>67</v>
      </c>
      <c r="AR212" s="63" t="s">
        <v>41</v>
      </c>
      <c r="AV212" s="7" t="s">
        <v>72</v>
      </c>
      <c r="BB212" s="64" t="e">
        <f>IF(K212="základní",#REF!,0)</f>
        <v>#REF!</v>
      </c>
      <c r="BC212" s="64">
        <f>IF(K212="snížená",#REF!,0)</f>
        <v>0</v>
      </c>
      <c r="BD212" s="64">
        <f>IF(K212="zákl. přenesená",#REF!,0)</f>
        <v>0</v>
      </c>
      <c r="BE212" s="64">
        <f>IF(K212="sníž. přenesená",#REF!,0)</f>
        <v>0</v>
      </c>
      <c r="BF212" s="64">
        <f>IF(K212="nulová",#REF!,0)</f>
        <v>0</v>
      </c>
      <c r="BG212" s="7" t="s">
        <v>6</v>
      </c>
      <c r="BH212" s="64" t="e">
        <f>ROUND(#REF!*H212,2)</f>
        <v>#REF!</v>
      </c>
      <c r="BI212" s="7" t="s">
        <v>71</v>
      </c>
      <c r="BJ212" s="63" t="s">
        <v>434</v>
      </c>
    </row>
    <row r="213" spans="2:62" s="1" customFormat="1" ht="23.45" customHeight="1" x14ac:dyDescent="0.2">
      <c r="B213" s="53"/>
      <c r="C213" s="54" t="s">
        <v>435</v>
      </c>
      <c r="D213" s="54" t="s">
        <v>67</v>
      </c>
      <c r="E213" s="55" t="s">
        <v>436</v>
      </c>
      <c r="F213" s="56" t="s">
        <v>437</v>
      </c>
      <c r="G213" s="57" t="s">
        <v>70</v>
      </c>
      <c r="H213" s="58">
        <v>2</v>
      </c>
      <c r="I213" s="14"/>
      <c r="J213" s="59" t="s">
        <v>0</v>
      </c>
      <c r="K213" s="60" t="s">
        <v>23</v>
      </c>
      <c r="L213" s="61">
        <v>1.69</v>
      </c>
      <c r="M213" s="61">
        <f t="shared" si="6"/>
        <v>3.38</v>
      </c>
      <c r="N213" s="61">
        <v>0</v>
      </c>
      <c r="O213" s="61">
        <f t="shared" si="7"/>
        <v>0</v>
      </c>
      <c r="P213" s="61">
        <v>0</v>
      </c>
      <c r="Q213" s="62">
        <f t="shared" si="8"/>
        <v>0</v>
      </c>
      <c r="AO213" s="63" t="s">
        <v>71</v>
      </c>
      <c r="AQ213" s="63" t="s">
        <v>67</v>
      </c>
      <c r="AR213" s="63" t="s">
        <v>41</v>
      </c>
      <c r="AV213" s="7" t="s">
        <v>72</v>
      </c>
      <c r="BB213" s="64" t="e">
        <f>IF(K213="základní",#REF!,0)</f>
        <v>#REF!</v>
      </c>
      <c r="BC213" s="64">
        <f>IF(K213="snížená",#REF!,0)</f>
        <v>0</v>
      </c>
      <c r="BD213" s="64">
        <f>IF(K213="zákl. přenesená",#REF!,0)</f>
        <v>0</v>
      </c>
      <c r="BE213" s="64">
        <f>IF(K213="sníž. přenesená",#REF!,0)</f>
        <v>0</v>
      </c>
      <c r="BF213" s="64">
        <f>IF(K213="nulová",#REF!,0)</f>
        <v>0</v>
      </c>
      <c r="BG213" s="7" t="s">
        <v>6</v>
      </c>
      <c r="BH213" s="64" t="e">
        <f>ROUND(#REF!*H213,2)</f>
        <v>#REF!</v>
      </c>
      <c r="BI213" s="7" t="s">
        <v>71</v>
      </c>
      <c r="BJ213" s="63" t="s">
        <v>438</v>
      </c>
    </row>
    <row r="214" spans="2:62" s="1" customFormat="1" ht="23.45" customHeight="1" x14ac:dyDescent="0.2">
      <c r="B214" s="53"/>
      <c r="C214" s="54" t="s">
        <v>439</v>
      </c>
      <c r="D214" s="54" t="s">
        <v>67</v>
      </c>
      <c r="E214" s="55" t="s">
        <v>440</v>
      </c>
      <c r="F214" s="56" t="s">
        <v>441</v>
      </c>
      <c r="G214" s="57" t="s">
        <v>70</v>
      </c>
      <c r="H214" s="58">
        <v>6</v>
      </c>
      <c r="I214" s="14"/>
      <c r="J214" s="59" t="s">
        <v>0</v>
      </c>
      <c r="K214" s="60" t="s">
        <v>23</v>
      </c>
      <c r="L214" s="61">
        <v>0.312</v>
      </c>
      <c r="M214" s="61">
        <f t="shared" si="6"/>
        <v>1.8719999999999999</v>
      </c>
      <c r="N214" s="61">
        <v>0</v>
      </c>
      <c r="O214" s="61">
        <f t="shared" si="7"/>
        <v>0</v>
      </c>
      <c r="P214" s="61">
        <v>0</v>
      </c>
      <c r="Q214" s="62">
        <f t="shared" si="8"/>
        <v>0</v>
      </c>
      <c r="AO214" s="63" t="s">
        <v>71</v>
      </c>
      <c r="AQ214" s="63" t="s">
        <v>67</v>
      </c>
      <c r="AR214" s="63" t="s">
        <v>41</v>
      </c>
      <c r="AV214" s="7" t="s">
        <v>72</v>
      </c>
      <c r="BB214" s="64" t="e">
        <f>IF(K214="základní",#REF!,0)</f>
        <v>#REF!</v>
      </c>
      <c r="BC214" s="64">
        <f>IF(K214="snížená",#REF!,0)</f>
        <v>0</v>
      </c>
      <c r="BD214" s="64">
        <f>IF(K214="zákl. přenesená",#REF!,0)</f>
        <v>0</v>
      </c>
      <c r="BE214" s="64">
        <f>IF(K214="sníž. přenesená",#REF!,0)</f>
        <v>0</v>
      </c>
      <c r="BF214" s="64">
        <f>IF(K214="nulová",#REF!,0)</f>
        <v>0</v>
      </c>
      <c r="BG214" s="7" t="s">
        <v>6</v>
      </c>
      <c r="BH214" s="64" t="e">
        <f>ROUND(#REF!*H214,2)</f>
        <v>#REF!</v>
      </c>
      <c r="BI214" s="7" t="s">
        <v>71</v>
      </c>
      <c r="BJ214" s="63" t="s">
        <v>442</v>
      </c>
    </row>
    <row r="215" spans="2:62" s="1" customFormat="1" ht="16.350000000000001" customHeight="1" x14ac:dyDescent="0.2">
      <c r="B215" s="53"/>
      <c r="C215" s="54" t="s">
        <v>443</v>
      </c>
      <c r="D215" s="54" t="s">
        <v>67</v>
      </c>
      <c r="E215" s="55" t="s">
        <v>444</v>
      </c>
      <c r="F215" s="56" t="s">
        <v>445</v>
      </c>
      <c r="G215" s="57" t="s">
        <v>70</v>
      </c>
      <c r="H215" s="58">
        <v>200</v>
      </c>
      <c r="I215" s="14"/>
      <c r="J215" s="59" t="s">
        <v>0</v>
      </c>
      <c r="K215" s="60" t="s">
        <v>23</v>
      </c>
      <c r="L215" s="61">
        <v>0.17899999999999999</v>
      </c>
      <c r="M215" s="61">
        <f t="shared" si="6"/>
        <v>35.799999999999997</v>
      </c>
      <c r="N215" s="61">
        <v>0</v>
      </c>
      <c r="O215" s="61">
        <f t="shared" si="7"/>
        <v>0</v>
      </c>
      <c r="P215" s="61">
        <v>0</v>
      </c>
      <c r="Q215" s="62">
        <f t="shared" si="8"/>
        <v>0</v>
      </c>
      <c r="AO215" s="63" t="s">
        <v>71</v>
      </c>
      <c r="AQ215" s="63" t="s">
        <v>67</v>
      </c>
      <c r="AR215" s="63" t="s">
        <v>41</v>
      </c>
      <c r="AV215" s="7" t="s">
        <v>72</v>
      </c>
      <c r="BB215" s="64" t="e">
        <f>IF(K215="základní",#REF!,0)</f>
        <v>#REF!</v>
      </c>
      <c r="BC215" s="64">
        <f>IF(K215="snížená",#REF!,0)</f>
        <v>0</v>
      </c>
      <c r="BD215" s="64">
        <f>IF(K215="zákl. přenesená",#REF!,0)</f>
        <v>0</v>
      </c>
      <c r="BE215" s="64">
        <f>IF(K215="sníž. přenesená",#REF!,0)</f>
        <v>0</v>
      </c>
      <c r="BF215" s="64">
        <f>IF(K215="nulová",#REF!,0)</f>
        <v>0</v>
      </c>
      <c r="BG215" s="7" t="s">
        <v>6</v>
      </c>
      <c r="BH215" s="64" t="e">
        <f>ROUND(#REF!*H215,2)</f>
        <v>#REF!</v>
      </c>
      <c r="BI215" s="7" t="s">
        <v>71</v>
      </c>
      <c r="BJ215" s="63" t="s">
        <v>446</v>
      </c>
    </row>
    <row r="216" spans="2:62" s="1" customFormat="1" ht="23.45" customHeight="1" x14ac:dyDescent="0.2">
      <c r="B216" s="53"/>
      <c r="C216" s="54" t="s">
        <v>447</v>
      </c>
      <c r="D216" s="54" t="s">
        <v>67</v>
      </c>
      <c r="E216" s="55" t="s">
        <v>448</v>
      </c>
      <c r="F216" s="56" t="s">
        <v>449</v>
      </c>
      <c r="G216" s="57" t="s">
        <v>70</v>
      </c>
      <c r="H216" s="58">
        <v>200</v>
      </c>
      <c r="I216" s="14"/>
      <c r="J216" s="59" t="s">
        <v>0</v>
      </c>
      <c r="K216" s="60" t="s">
        <v>23</v>
      </c>
      <c r="L216" s="61">
        <v>0.16700000000000001</v>
      </c>
      <c r="M216" s="61">
        <f t="shared" si="6"/>
        <v>33.4</v>
      </c>
      <c r="N216" s="61">
        <v>0</v>
      </c>
      <c r="O216" s="61">
        <f t="shared" si="7"/>
        <v>0</v>
      </c>
      <c r="P216" s="61">
        <v>0</v>
      </c>
      <c r="Q216" s="62">
        <f t="shared" si="8"/>
        <v>0</v>
      </c>
      <c r="AO216" s="63" t="s">
        <v>71</v>
      </c>
      <c r="AQ216" s="63" t="s">
        <v>67</v>
      </c>
      <c r="AR216" s="63" t="s">
        <v>41</v>
      </c>
      <c r="AV216" s="7" t="s">
        <v>72</v>
      </c>
      <c r="BB216" s="64" t="e">
        <f>IF(K216="základní",#REF!,0)</f>
        <v>#REF!</v>
      </c>
      <c r="BC216" s="64">
        <f>IF(K216="snížená",#REF!,0)</f>
        <v>0</v>
      </c>
      <c r="BD216" s="64">
        <f>IF(K216="zákl. přenesená",#REF!,0)</f>
        <v>0</v>
      </c>
      <c r="BE216" s="64">
        <f>IF(K216="sníž. přenesená",#REF!,0)</f>
        <v>0</v>
      </c>
      <c r="BF216" s="64">
        <f>IF(K216="nulová",#REF!,0)</f>
        <v>0</v>
      </c>
      <c r="BG216" s="7" t="s">
        <v>6</v>
      </c>
      <c r="BH216" s="64" t="e">
        <f>ROUND(#REF!*H216,2)</f>
        <v>#REF!</v>
      </c>
      <c r="BI216" s="7" t="s">
        <v>71</v>
      </c>
      <c r="BJ216" s="63" t="s">
        <v>450</v>
      </c>
    </row>
    <row r="217" spans="2:62" s="1" customFormat="1" ht="16.350000000000001" customHeight="1" x14ac:dyDescent="0.2">
      <c r="B217" s="53"/>
      <c r="C217" s="54" t="s">
        <v>451</v>
      </c>
      <c r="D217" s="54" t="s">
        <v>67</v>
      </c>
      <c r="E217" s="55" t="s">
        <v>452</v>
      </c>
      <c r="F217" s="56" t="s">
        <v>453</v>
      </c>
      <c r="G217" s="57" t="s">
        <v>70</v>
      </c>
      <c r="H217" s="58">
        <v>2</v>
      </c>
      <c r="I217" s="14"/>
      <c r="J217" s="59" t="s">
        <v>0</v>
      </c>
      <c r="K217" s="60" t="s">
        <v>23</v>
      </c>
      <c r="L217" s="61">
        <v>1.792</v>
      </c>
      <c r="M217" s="61">
        <f t="shared" si="6"/>
        <v>3.5840000000000001</v>
      </c>
      <c r="N217" s="61">
        <v>0</v>
      </c>
      <c r="O217" s="61">
        <f t="shared" si="7"/>
        <v>0</v>
      </c>
      <c r="P217" s="61">
        <v>0</v>
      </c>
      <c r="Q217" s="62">
        <f t="shared" si="8"/>
        <v>0</v>
      </c>
      <c r="AO217" s="63" t="s">
        <v>71</v>
      </c>
      <c r="AQ217" s="63" t="s">
        <v>67</v>
      </c>
      <c r="AR217" s="63" t="s">
        <v>41</v>
      </c>
      <c r="AV217" s="7" t="s">
        <v>72</v>
      </c>
      <c r="BB217" s="64" t="e">
        <f>IF(K217="základní",#REF!,0)</f>
        <v>#REF!</v>
      </c>
      <c r="BC217" s="64">
        <f>IF(K217="snížená",#REF!,0)</f>
        <v>0</v>
      </c>
      <c r="BD217" s="64">
        <f>IF(K217="zákl. přenesená",#REF!,0)</f>
        <v>0</v>
      </c>
      <c r="BE217" s="64">
        <f>IF(K217="sníž. přenesená",#REF!,0)</f>
        <v>0</v>
      </c>
      <c r="BF217" s="64">
        <f>IF(K217="nulová",#REF!,0)</f>
        <v>0</v>
      </c>
      <c r="BG217" s="7" t="s">
        <v>6</v>
      </c>
      <c r="BH217" s="64" t="e">
        <f>ROUND(#REF!*H217,2)</f>
        <v>#REF!</v>
      </c>
      <c r="BI217" s="7" t="s">
        <v>71</v>
      </c>
      <c r="BJ217" s="63" t="s">
        <v>454</v>
      </c>
    </row>
    <row r="218" spans="2:62" s="1" customFormat="1" ht="21.2" customHeight="1" x14ac:dyDescent="0.2">
      <c r="B218" s="53"/>
      <c r="C218" s="54" t="s">
        <v>455</v>
      </c>
      <c r="D218" s="54" t="s">
        <v>67</v>
      </c>
      <c r="E218" s="55" t="s">
        <v>456</v>
      </c>
      <c r="F218" s="56" t="s">
        <v>457</v>
      </c>
      <c r="G218" s="57" t="s">
        <v>70</v>
      </c>
      <c r="H218" s="58">
        <v>20</v>
      </c>
      <c r="I218" s="14"/>
      <c r="J218" s="59" t="s">
        <v>0</v>
      </c>
      <c r="K218" s="60" t="s">
        <v>23</v>
      </c>
      <c r="L218" s="61">
        <v>0.53300000000000003</v>
      </c>
      <c r="M218" s="61">
        <f t="shared" ref="M218:M248" si="9">L218*H218</f>
        <v>10.66</v>
      </c>
      <c r="N218" s="61">
        <v>0</v>
      </c>
      <c r="O218" s="61">
        <f t="shared" ref="O218:O248" si="10">N218*H218</f>
        <v>0</v>
      </c>
      <c r="P218" s="61">
        <v>0</v>
      </c>
      <c r="Q218" s="62">
        <f t="shared" ref="Q218:Q248" si="11">P218*H218</f>
        <v>0</v>
      </c>
      <c r="AO218" s="63" t="s">
        <v>71</v>
      </c>
      <c r="AQ218" s="63" t="s">
        <v>67</v>
      </c>
      <c r="AR218" s="63" t="s">
        <v>41</v>
      </c>
      <c r="AV218" s="7" t="s">
        <v>72</v>
      </c>
      <c r="BB218" s="64" t="e">
        <f>IF(K218="základní",#REF!,0)</f>
        <v>#REF!</v>
      </c>
      <c r="BC218" s="64">
        <f>IF(K218="snížená",#REF!,0)</f>
        <v>0</v>
      </c>
      <c r="BD218" s="64">
        <f>IF(K218="zákl. přenesená",#REF!,0)</f>
        <v>0</v>
      </c>
      <c r="BE218" s="64">
        <f>IF(K218="sníž. přenesená",#REF!,0)</f>
        <v>0</v>
      </c>
      <c r="BF218" s="64">
        <f>IF(K218="nulová",#REF!,0)</f>
        <v>0</v>
      </c>
      <c r="BG218" s="7" t="s">
        <v>6</v>
      </c>
      <c r="BH218" s="64" t="e">
        <f>ROUND(#REF!*H218,2)</f>
        <v>#REF!</v>
      </c>
      <c r="BI218" s="7" t="s">
        <v>71</v>
      </c>
      <c r="BJ218" s="63" t="s">
        <v>458</v>
      </c>
    </row>
    <row r="219" spans="2:62" s="1" customFormat="1" ht="23.45" customHeight="1" x14ac:dyDescent="0.2">
      <c r="B219" s="53"/>
      <c r="C219" s="54" t="s">
        <v>459</v>
      </c>
      <c r="D219" s="54" t="s">
        <v>67</v>
      </c>
      <c r="E219" s="55" t="s">
        <v>460</v>
      </c>
      <c r="F219" s="56" t="s">
        <v>461</v>
      </c>
      <c r="G219" s="57" t="s">
        <v>70</v>
      </c>
      <c r="H219" s="58">
        <v>2</v>
      </c>
      <c r="I219" s="14"/>
      <c r="J219" s="59" t="s">
        <v>0</v>
      </c>
      <c r="K219" s="60" t="s">
        <v>23</v>
      </c>
      <c r="L219" s="61">
        <v>2.2610000000000001</v>
      </c>
      <c r="M219" s="61">
        <f t="shared" si="9"/>
        <v>4.5220000000000002</v>
      </c>
      <c r="N219" s="61">
        <v>0</v>
      </c>
      <c r="O219" s="61">
        <f t="shared" si="10"/>
        <v>0</v>
      </c>
      <c r="P219" s="61">
        <v>0</v>
      </c>
      <c r="Q219" s="62">
        <f t="shared" si="11"/>
        <v>0</v>
      </c>
      <c r="AO219" s="63" t="s">
        <v>71</v>
      </c>
      <c r="AQ219" s="63" t="s">
        <v>67</v>
      </c>
      <c r="AR219" s="63" t="s">
        <v>41</v>
      </c>
      <c r="AV219" s="7" t="s">
        <v>72</v>
      </c>
      <c r="BB219" s="64" t="e">
        <f>IF(K219="základní",#REF!,0)</f>
        <v>#REF!</v>
      </c>
      <c r="BC219" s="64">
        <f>IF(K219="snížená",#REF!,0)</f>
        <v>0</v>
      </c>
      <c r="BD219" s="64">
        <f>IF(K219="zákl. přenesená",#REF!,0)</f>
        <v>0</v>
      </c>
      <c r="BE219" s="64">
        <f>IF(K219="sníž. přenesená",#REF!,0)</f>
        <v>0</v>
      </c>
      <c r="BF219" s="64">
        <f>IF(K219="nulová",#REF!,0)</f>
        <v>0</v>
      </c>
      <c r="BG219" s="7" t="s">
        <v>6</v>
      </c>
      <c r="BH219" s="64" t="e">
        <f>ROUND(#REF!*H219,2)</f>
        <v>#REF!</v>
      </c>
      <c r="BI219" s="7" t="s">
        <v>71</v>
      </c>
      <c r="BJ219" s="63" t="s">
        <v>462</v>
      </c>
    </row>
    <row r="220" spans="2:62" s="1" customFormat="1" ht="23.45" customHeight="1" x14ac:dyDescent="0.2">
      <c r="B220" s="53"/>
      <c r="C220" s="65" t="s">
        <v>463</v>
      </c>
      <c r="D220" s="65" t="s">
        <v>464</v>
      </c>
      <c r="E220" s="66" t="s">
        <v>465</v>
      </c>
      <c r="F220" s="67" t="s">
        <v>466</v>
      </c>
      <c r="G220" s="68" t="s">
        <v>93</v>
      </c>
      <c r="H220" s="69">
        <v>19.332999999999998</v>
      </c>
      <c r="I220" s="70"/>
      <c r="J220" s="71" t="s">
        <v>0</v>
      </c>
      <c r="K220" s="72" t="s">
        <v>23</v>
      </c>
      <c r="L220" s="61">
        <v>0</v>
      </c>
      <c r="M220" s="61">
        <f t="shared" si="9"/>
        <v>0</v>
      </c>
      <c r="N220" s="61">
        <v>0</v>
      </c>
      <c r="O220" s="61">
        <f t="shared" si="10"/>
        <v>0</v>
      </c>
      <c r="P220" s="61">
        <v>0</v>
      </c>
      <c r="Q220" s="62">
        <f t="shared" si="11"/>
        <v>0</v>
      </c>
      <c r="AO220" s="63" t="s">
        <v>467</v>
      </c>
      <c r="AQ220" s="63" t="s">
        <v>464</v>
      </c>
      <c r="AR220" s="63" t="s">
        <v>41</v>
      </c>
      <c r="AV220" s="7" t="s">
        <v>72</v>
      </c>
      <c r="BB220" s="64" t="e">
        <f>IF(K220="základní",#REF!,0)</f>
        <v>#REF!</v>
      </c>
      <c r="BC220" s="64">
        <f>IF(K220="snížená",#REF!,0)</f>
        <v>0</v>
      </c>
      <c r="BD220" s="64">
        <f>IF(K220="zákl. přenesená",#REF!,0)</f>
        <v>0</v>
      </c>
      <c r="BE220" s="64">
        <f>IF(K220="sníž. přenesená",#REF!,0)</f>
        <v>0</v>
      </c>
      <c r="BF220" s="64">
        <f>IF(K220="nulová",#REF!,0)</f>
        <v>0</v>
      </c>
      <c r="BG220" s="7" t="s">
        <v>6</v>
      </c>
      <c r="BH220" s="64" t="e">
        <f>ROUND(#REF!*H220,2)</f>
        <v>#REF!</v>
      </c>
      <c r="BI220" s="7" t="s">
        <v>184</v>
      </c>
      <c r="BJ220" s="63" t="s">
        <v>468</v>
      </c>
    </row>
    <row r="221" spans="2:62" s="1" customFormat="1" ht="31.9" customHeight="1" x14ac:dyDescent="0.2">
      <c r="B221" s="53"/>
      <c r="C221" s="65" t="s">
        <v>469</v>
      </c>
      <c r="D221" s="65" t="s">
        <v>464</v>
      </c>
      <c r="E221" s="66" t="s">
        <v>470</v>
      </c>
      <c r="F221" s="67" t="s">
        <v>471</v>
      </c>
      <c r="G221" s="68" t="s">
        <v>93</v>
      </c>
      <c r="H221" s="69">
        <v>18</v>
      </c>
      <c r="I221" s="70"/>
      <c r="J221" s="71" t="s">
        <v>0</v>
      </c>
      <c r="K221" s="72" t="s">
        <v>23</v>
      </c>
      <c r="L221" s="61">
        <v>0</v>
      </c>
      <c r="M221" s="61">
        <f t="shared" si="9"/>
        <v>0</v>
      </c>
      <c r="N221" s="61">
        <v>0</v>
      </c>
      <c r="O221" s="61">
        <f t="shared" si="10"/>
        <v>0</v>
      </c>
      <c r="P221" s="61">
        <v>0</v>
      </c>
      <c r="Q221" s="62">
        <f t="shared" si="11"/>
        <v>0</v>
      </c>
      <c r="AO221" s="63" t="s">
        <v>467</v>
      </c>
      <c r="AQ221" s="63" t="s">
        <v>464</v>
      </c>
      <c r="AR221" s="63" t="s">
        <v>41</v>
      </c>
      <c r="AV221" s="7" t="s">
        <v>72</v>
      </c>
      <c r="BB221" s="64" t="e">
        <f>IF(K221="základní",#REF!,0)</f>
        <v>#REF!</v>
      </c>
      <c r="BC221" s="64">
        <f>IF(K221="snížená",#REF!,0)</f>
        <v>0</v>
      </c>
      <c r="BD221" s="64">
        <f>IF(K221="zákl. přenesená",#REF!,0)</f>
        <v>0</v>
      </c>
      <c r="BE221" s="64">
        <f>IF(K221="sníž. přenesená",#REF!,0)</f>
        <v>0</v>
      </c>
      <c r="BF221" s="64">
        <f>IF(K221="nulová",#REF!,0)</f>
        <v>0</v>
      </c>
      <c r="BG221" s="7" t="s">
        <v>6</v>
      </c>
      <c r="BH221" s="64" t="e">
        <f>ROUND(#REF!*H221,2)</f>
        <v>#REF!</v>
      </c>
      <c r="BI221" s="7" t="s">
        <v>184</v>
      </c>
      <c r="BJ221" s="63" t="s">
        <v>472</v>
      </c>
    </row>
    <row r="222" spans="2:62" s="1" customFormat="1" ht="31.9" customHeight="1" x14ac:dyDescent="0.2">
      <c r="B222" s="53"/>
      <c r="C222" s="65" t="s">
        <v>473</v>
      </c>
      <c r="D222" s="65" t="s">
        <v>464</v>
      </c>
      <c r="E222" s="66" t="s">
        <v>474</v>
      </c>
      <c r="F222" s="67" t="s">
        <v>475</v>
      </c>
      <c r="G222" s="68" t="s">
        <v>93</v>
      </c>
      <c r="H222" s="69">
        <v>20</v>
      </c>
      <c r="I222" s="70"/>
      <c r="J222" s="71" t="s">
        <v>0</v>
      </c>
      <c r="K222" s="72" t="s">
        <v>23</v>
      </c>
      <c r="L222" s="61">
        <v>0</v>
      </c>
      <c r="M222" s="61">
        <f t="shared" si="9"/>
        <v>0</v>
      </c>
      <c r="N222" s="61">
        <v>0</v>
      </c>
      <c r="O222" s="61">
        <f t="shared" si="10"/>
        <v>0</v>
      </c>
      <c r="P222" s="61">
        <v>0</v>
      </c>
      <c r="Q222" s="62">
        <f t="shared" si="11"/>
        <v>0</v>
      </c>
      <c r="AO222" s="63" t="s">
        <v>467</v>
      </c>
      <c r="AQ222" s="63" t="s">
        <v>464</v>
      </c>
      <c r="AR222" s="63" t="s">
        <v>41</v>
      </c>
      <c r="AV222" s="7" t="s">
        <v>72</v>
      </c>
      <c r="BB222" s="64" t="e">
        <f>IF(K222="základní",#REF!,0)</f>
        <v>#REF!</v>
      </c>
      <c r="BC222" s="64">
        <f>IF(K222="snížená",#REF!,0)</f>
        <v>0</v>
      </c>
      <c r="BD222" s="64">
        <f>IF(K222="zákl. přenesená",#REF!,0)</f>
        <v>0</v>
      </c>
      <c r="BE222" s="64">
        <f>IF(K222="sníž. přenesená",#REF!,0)</f>
        <v>0</v>
      </c>
      <c r="BF222" s="64">
        <f>IF(K222="nulová",#REF!,0)</f>
        <v>0</v>
      </c>
      <c r="BG222" s="7" t="s">
        <v>6</v>
      </c>
      <c r="BH222" s="64" t="e">
        <f>ROUND(#REF!*H222,2)</f>
        <v>#REF!</v>
      </c>
      <c r="BI222" s="7" t="s">
        <v>184</v>
      </c>
      <c r="BJ222" s="63" t="s">
        <v>476</v>
      </c>
    </row>
    <row r="223" spans="2:62" s="1" customFormat="1" ht="23.45" customHeight="1" x14ac:dyDescent="0.2">
      <c r="B223" s="53"/>
      <c r="C223" s="65" t="s">
        <v>477</v>
      </c>
      <c r="D223" s="65" t="s">
        <v>464</v>
      </c>
      <c r="E223" s="66" t="s">
        <v>478</v>
      </c>
      <c r="F223" s="67" t="s">
        <v>479</v>
      </c>
      <c r="G223" s="68" t="s">
        <v>93</v>
      </c>
      <c r="H223" s="69">
        <v>20</v>
      </c>
      <c r="I223" s="70"/>
      <c r="J223" s="71" t="s">
        <v>0</v>
      </c>
      <c r="K223" s="72" t="s">
        <v>23</v>
      </c>
      <c r="L223" s="61">
        <v>0</v>
      </c>
      <c r="M223" s="61">
        <f t="shared" si="9"/>
        <v>0</v>
      </c>
      <c r="N223" s="61">
        <v>0</v>
      </c>
      <c r="O223" s="61">
        <f t="shared" si="10"/>
        <v>0</v>
      </c>
      <c r="P223" s="61">
        <v>0</v>
      </c>
      <c r="Q223" s="62">
        <f t="shared" si="11"/>
        <v>0</v>
      </c>
      <c r="AO223" s="63" t="s">
        <v>467</v>
      </c>
      <c r="AQ223" s="63" t="s">
        <v>464</v>
      </c>
      <c r="AR223" s="63" t="s">
        <v>41</v>
      </c>
      <c r="AV223" s="7" t="s">
        <v>72</v>
      </c>
      <c r="BB223" s="64" t="e">
        <f>IF(K223="základní",#REF!,0)</f>
        <v>#REF!</v>
      </c>
      <c r="BC223" s="64">
        <f>IF(K223="snížená",#REF!,0)</f>
        <v>0</v>
      </c>
      <c r="BD223" s="64">
        <f>IF(K223="zákl. přenesená",#REF!,0)</f>
        <v>0</v>
      </c>
      <c r="BE223" s="64">
        <f>IF(K223="sníž. přenesená",#REF!,0)</f>
        <v>0</v>
      </c>
      <c r="BF223" s="64">
        <f>IF(K223="nulová",#REF!,0)</f>
        <v>0</v>
      </c>
      <c r="BG223" s="7" t="s">
        <v>6</v>
      </c>
      <c r="BH223" s="64" t="e">
        <f>ROUND(#REF!*H223,2)</f>
        <v>#REF!</v>
      </c>
      <c r="BI223" s="7" t="s">
        <v>184</v>
      </c>
      <c r="BJ223" s="63" t="s">
        <v>480</v>
      </c>
    </row>
    <row r="224" spans="2:62" s="1" customFormat="1" ht="53.65" customHeight="1" x14ac:dyDescent="0.2">
      <c r="B224" s="53"/>
      <c r="C224" s="65" t="s">
        <v>481</v>
      </c>
      <c r="D224" s="65" t="s">
        <v>464</v>
      </c>
      <c r="E224" s="66" t="s">
        <v>482</v>
      </c>
      <c r="F224" s="67" t="s">
        <v>483</v>
      </c>
      <c r="G224" s="68" t="s">
        <v>70</v>
      </c>
      <c r="H224" s="69">
        <v>2</v>
      </c>
      <c r="I224" s="70"/>
      <c r="J224" s="71" t="s">
        <v>0</v>
      </c>
      <c r="K224" s="72" t="s">
        <v>23</v>
      </c>
      <c r="L224" s="61">
        <v>0</v>
      </c>
      <c r="M224" s="61">
        <f t="shared" si="9"/>
        <v>0</v>
      </c>
      <c r="N224" s="61">
        <v>0</v>
      </c>
      <c r="O224" s="61">
        <f t="shared" si="10"/>
        <v>0</v>
      </c>
      <c r="P224" s="61">
        <v>0</v>
      </c>
      <c r="Q224" s="62">
        <f t="shared" si="11"/>
        <v>0</v>
      </c>
      <c r="AO224" s="63" t="s">
        <v>467</v>
      </c>
      <c r="AQ224" s="63" t="s">
        <v>464</v>
      </c>
      <c r="AR224" s="63" t="s">
        <v>41</v>
      </c>
      <c r="AV224" s="7" t="s">
        <v>72</v>
      </c>
      <c r="BB224" s="64" t="e">
        <f>IF(K224="základní",#REF!,0)</f>
        <v>#REF!</v>
      </c>
      <c r="BC224" s="64">
        <f>IF(K224="snížená",#REF!,0)</f>
        <v>0</v>
      </c>
      <c r="BD224" s="64">
        <f>IF(K224="zákl. přenesená",#REF!,0)</f>
        <v>0</v>
      </c>
      <c r="BE224" s="64">
        <f>IF(K224="sníž. přenesená",#REF!,0)</f>
        <v>0</v>
      </c>
      <c r="BF224" s="64">
        <f>IF(K224="nulová",#REF!,0)</f>
        <v>0</v>
      </c>
      <c r="BG224" s="7" t="s">
        <v>6</v>
      </c>
      <c r="BH224" s="64" t="e">
        <f>ROUND(#REF!*H224,2)</f>
        <v>#REF!</v>
      </c>
      <c r="BI224" s="7" t="s">
        <v>184</v>
      </c>
      <c r="BJ224" s="63" t="s">
        <v>484</v>
      </c>
    </row>
    <row r="225" spans="2:62" s="1" customFormat="1" ht="31.9" customHeight="1" x14ac:dyDescent="0.2">
      <c r="B225" s="53"/>
      <c r="C225" s="65" t="s">
        <v>485</v>
      </c>
      <c r="D225" s="65" t="s">
        <v>464</v>
      </c>
      <c r="E225" s="66" t="s">
        <v>486</v>
      </c>
      <c r="F225" s="67" t="s">
        <v>487</v>
      </c>
      <c r="G225" s="68" t="s">
        <v>70</v>
      </c>
      <c r="H225" s="69">
        <v>2</v>
      </c>
      <c r="I225" s="70"/>
      <c r="J225" s="71" t="s">
        <v>0</v>
      </c>
      <c r="K225" s="72" t="s">
        <v>23</v>
      </c>
      <c r="L225" s="61">
        <v>0</v>
      </c>
      <c r="M225" s="61">
        <f t="shared" si="9"/>
        <v>0</v>
      </c>
      <c r="N225" s="61">
        <v>0</v>
      </c>
      <c r="O225" s="61">
        <f t="shared" si="10"/>
        <v>0</v>
      </c>
      <c r="P225" s="61">
        <v>0</v>
      </c>
      <c r="Q225" s="62">
        <f t="shared" si="11"/>
        <v>0</v>
      </c>
      <c r="AO225" s="63" t="s">
        <v>467</v>
      </c>
      <c r="AQ225" s="63" t="s">
        <v>464</v>
      </c>
      <c r="AR225" s="63" t="s">
        <v>41</v>
      </c>
      <c r="AV225" s="7" t="s">
        <v>72</v>
      </c>
      <c r="BB225" s="64" t="e">
        <f>IF(K225="základní",#REF!,0)</f>
        <v>#REF!</v>
      </c>
      <c r="BC225" s="64">
        <f>IF(K225="snížená",#REF!,0)</f>
        <v>0</v>
      </c>
      <c r="BD225" s="64">
        <f>IF(K225="zákl. přenesená",#REF!,0)</f>
        <v>0</v>
      </c>
      <c r="BE225" s="64">
        <f>IF(K225="sníž. přenesená",#REF!,0)</f>
        <v>0</v>
      </c>
      <c r="BF225" s="64">
        <f>IF(K225="nulová",#REF!,0)</f>
        <v>0</v>
      </c>
      <c r="BG225" s="7" t="s">
        <v>6</v>
      </c>
      <c r="BH225" s="64" t="e">
        <f>ROUND(#REF!*H225,2)</f>
        <v>#REF!</v>
      </c>
      <c r="BI225" s="7" t="s">
        <v>184</v>
      </c>
      <c r="BJ225" s="63" t="s">
        <v>488</v>
      </c>
    </row>
    <row r="226" spans="2:62" s="1" customFormat="1" ht="36.75" customHeight="1" x14ac:dyDescent="0.2">
      <c r="B226" s="53"/>
      <c r="C226" s="65" t="s">
        <v>489</v>
      </c>
      <c r="D226" s="65" t="s">
        <v>464</v>
      </c>
      <c r="E226" s="66" t="s">
        <v>490</v>
      </c>
      <c r="F226" s="67" t="s">
        <v>491</v>
      </c>
      <c r="G226" s="68" t="s">
        <v>70</v>
      </c>
      <c r="H226" s="69">
        <v>2</v>
      </c>
      <c r="I226" s="70"/>
      <c r="J226" s="71" t="s">
        <v>0</v>
      </c>
      <c r="K226" s="72" t="s">
        <v>23</v>
      </c>
      <c r="L226" s="61">
        <v>0</v>
      </c>
      <c r="M226" s="61">
        <f t="shared" si="9"/>
        <v>0</v>
      </c>
      <c r="N226" s="61">
        <v>0</v>
      </c>
      <c r="O226" s="61">
        <f t="shared" si="10"/>
        <v>0</v>
      </c>
      <c r="P226" s="61">
        <v>0</v>
      </c>
      <c r="Q226" s="62">
        <f t="shared" si="11"/>
        <v>0</v>
      </c>
      <c r="AO226" s="63" t="s">
        <v>467</v>
      </c>
      <c r="AQ226" s="63" t="s">
        <v>464</v>
      </c>
      <c r="AR226" s="63" t="s">
        <v>41</v>
      </c>
      <c r="AV226" s="7" t="s">
        <v>72</v>
      </c>
      <c r="BB226" s="64" t="e">
        <f>IF(K226="základní",#REF!,0)</f>
        <v>#REF!</v>
      </c>
      <c r="BC226" s="64">
        <f>IF(K226="snížená",#REF!,0)</f>
        <v>0</v>
      </c>
      <c r="BD226" s="64">
        <f>IF(K226="zákl. přenesená",#REF!,0)</f>
        <v>0</v>
      </c>
      <c r="BE226" s="64">
        <f>IF(K226="sníž. přenesená",#REF!,0)</f>
        <v>0</v>
      </c>
      <c r="BF226" s="64">
        <f>IF(K226="nulová",#REF!,0)</f>
        <v>0</v>
      </c>
      <c r="BG226" s="7" t="s">
        <v>6</v>
      </c>
      <c r="BH226" s="64" t="e">
        <f>ROUND(#REF!*H226,2)</f>
        <v>#REF!</v>
      </c>
      <c r="BI226" s="7" t="s">
        <v>184</v>
      </c>
      <c r="BJ226" s="63" t="s">
        <v>492</v>
      </c>
    </row>
    <row r="227" spans="2:62" s="1" customFormat="1" ht="23.45" customHeight="1" x14ac:dyDescent="0.2">
      <c r="B227" s="53"/>
      <c r="C227" s="65" t="s">
        <v>493</v>
      </c>
      <c r="D227" s="65" t="s">
        <v>464</v>
      </c>
      <c r="E227" s="66" t="s">
        <v>494</v>
      </c>
      <c r="F227" s="67" t="s">
        <v>495</v>
      </c>
      <c r="G227" s="68" t="s">
        <v>70</v>
      </c>
      <c r="H227" s="69">
        <v>2</v>
      </c>
      <c r="I227" s="70"/>
      <c r="J227" s="71" t="s">
        <v>0</v>
      </c>
      <c r="K227" s="72" t="s">
        <v>23</v>
      </c>
      <c r="L227" s="61">
        <v>0</v>
      </c>
      <c r="M227" s="61">
        <f t="shared" si="9"/>
        <v>0</v>
      </c>
      <c r="N227" s="61">
        <v>0</v>
      </c>
      <c r="O227" s="61">
        <f t="shared" si="10"/>
        <v>0</v>
      </c>
      <c r="P227" s="61">
        <v>0</v>
      </c>
      <c r="Q227" s="62">
        <f t="shared" si="11"/>
        <v>0</v>
      </c>
      <c r="AO227" s="63" t="s">
        <v>467</v>
      </c>
      <c r="AQ227" s="63" t="s">
        <v>464</v>
      </c>
      <c r="AR227" s="63" t="s">
        <v>41</v>
      </c>
      <c r="AV227" s="7" t="s">
        <v>72</v>
      </c>
      <c r="BB227" s="64" t="e">
        <f>IF(K227="základní",#REF!,0)</f>
        <v>#REF!</v>
      </c>
      <c r="BC227" s="64">
        <f>IF(K227="snížená",#REF!,0)</f>
        <v>0</v>
      </c>
      <c r="BD227" s="64">
        <f>IF(K227="zákl. přenesená",#REF!,0)</f>
        <v>0</v>
      </c>
      <c r="BE227" s="64">
        <f>IF(K227="sníž. přenesená",#REF!,0)</f>
        <v>0</v>
      </c>
      <c r="BF227" s="64">
        <f>IF(K227="nulová",#REF!,0)</f>
        <v>0</v>
      </c>
      <c r="BG227" s="7" t="s">
        <v>6</v>
      </c>
      <c r="BH227" s="64" t="e">
        <f>ROUND(#REF!*H227,2)</f>
        <v>#REF!</v>
      </c>
      <c r="BI227" s="7" t="s">
        <v>184</v>
      </c>
      <c r="BJ227" s="63" t="s">
        <v>496</v>
      </c>
    </row>
    <row r="228" spans="2:62" s="1" customFormat="1" ht="21.2" customHeight="1" x14ac:dyDescent="0.2">
      <c r="B228" s="53"/>
      <c r="C228" s="65" t="s">
        <v>497</v>
      </c>
      <c r="D228" s="65" t="s">
        <v>464</v>
      </c>
      <c r="E228" s="66" t="s">
        <v>498</v>
      </c>
      <c r="F228" s="67" t="s">
        <v>499</v>
      </c>
      <c r="G228" s="68" t="s">
        <v>70</v>
      </c>
      <c r="H228" s="69">
        <v>2</v>
      </c>
      <c r="I228" s="70"/>
      <c r="J228" s="71" t="s">
        <v>0</v>
      </c>
      <c r="K228" s="72" t="s">
        <v>23</v>
      </c>
      <c r="L228" s="61">
        <v>0</v>
      </c>
      <c r="M228" s="61">
        <f t="shared" si="9"/>
        <v>0</v>
      </c>
      <c r="N228" s="61">
        <v>0</v>
      </c>
      <c r="O228" s="61">
        <f t="shared" si="10"/>
        <v>0</v>
      </c>
      <c r="P228" s="61">
        <v>0</v>
      </c>
      <c r="Q228" s="62">
        <f t="shared" si="11"/>
        <v>0</v>
      </c>
      <c r="AO228" s="63" t="s">
        <v>467</v>
      </c>
      <c r="AQ228" s="63" t="s">
        <v>464</v>
      </c>
      <c r="AR228" s="63" t="s">
        <v>41</v>
      </c>
      <c r="AV228" s="7" t="s">
        <v>72</v>
      </c>
      <c r="BB228" s="64" t="e">
        <f>IF(K228="základní",#REF!,0)</f>
        <v>#REF!</v>
      </c>
      <c r="BC228" s="64">
        <f>IF(K228="snížená",#REF!,0)</f>
        <v>0</v>
      </c>
      <c r="BD228" s="64">
        <f>IF(K228="zákl. přenesená",#REF!,0)</f>
        <v>0</v>
      </c>
      <c r="BE228" s="64">
        <f>IF(K228="sníž. přenesená",#REF!,0)</f>
        <v>0</v>
      </c>
      <c r="BF228" s="64">
        <f>IF(K228="nulová",#REF!,0)</f>
        <v>0</v>
      </c>
      <c r="BG228" s="7" t="s">
        <v>6</v>
      </c>
      <c r="BH228" s="64" t="e">
        <f>ROUND(#REF!*H228,2)</f>
        <v>#REF!</v>
      </c>
      <c r="BI228" s="7" t="s">
        <v>184</v>
      </c>
      <c r="BJ228" s="63" t="s">
        <v>500</v>
      </c>
    </row>
    <row r="229" spans="2:62" s="1" customFormat="1" ht="23.45" customHeight="1" x14ac:dyDescent="0.2">
      <c r="B229" s="53"/>
      <c r="C229" s="65" t="s">
        <v>501</v>
      </c>
      <c r="D229" s="65" t="s">
        <v>464</v>
      </c>
      <c r="E229" s="66" t="s">
        <v>502</v>
      </c>
      <c r="F229" s="67" t="s">
        <v>503</v>
      </c>
      <c r="G229" s="68" t="s">
        <v>70</v>
      </c>
      <c r="H229" s="69">
        <v>10</v>
      </c>
      <c r="I229" s="70"/>
      <c r="J229" s="71" t="s">
        <v>0</v>
      </c>
      <c r="K229" s="72" t="s">
        <v>23</v>
      </c>
      <c r="L229" s="61">
        <v>0</v>
      </c>
      <c r="M229" s="61">
        <f t="shared" si="9"/>
        <v>0</v>
      </c>
      <c r="N229" s="61">
        <v>0</v>
      </c>
      <c r="O229" s="61">
        <f t="shared" si="10"/>
        <v>0</v>
      </c>
      <c r="P229" s="61">
        <v>0</v>
      </c>
      <c r="Q229" s="62">
        <f t="shared" si="11"/>
        <v>0</v>
      </c>
      <c r="AO229" s="63" t="s">
        <v>467</v>
      </c>
      <c r="AQ229" s="63" t="s">
        <v>464</v>
      </c>
      <c r="AR229" s="63" t="s">
        <v>41</v>
      </c>
      <c r="AV229" s="7" t="s">
        <v>72</v>
      </c>
      <c r="BB229" s="64" t="e">
        <f>IF(K229="základní",#REF!,0)</f>
        <v>#REF!</v>
      </c>
      <c r="BC229" s="64">
        <f>IF(K229="snížená",#REF!,0)</f>
        <v>0</v>
      </c>
      <c r="BD229" s="64">
        <f>IF(K229="zákl. přenesená",#REF!,0)</f>
        <v>0</v>
      </c>
      <c r="BE229" s="64">
        <f>IF(K229="sníž. přenesená",#REF!,0)</f>
        <v>0</v>
      </c>
      <c r="BF229" s="64">
        <f>IF(K229="nulová",#REF!,0)</f>
        <v>0</v>
      </c>
      <c r="BG229" s="7" t="s">
        <v>6</v>
      </c>
      <c r="BH229" s="64" t="e">
        <f>ROUND(#REF!*H229,2)</f>
        <v>#REF!</v>
      </c>
      <c r="BI229" s="7" t="s">
        <v>184</v>
      </c>
      <c r="BJ229" s="63" t="s">
        <v>504</v>
      </c>
    </row>
    <row r="230" spans="2:62" s="1" customFormat="1" ht="23.45" customHeight="1" x14ac:dyDescent="0.2">
      <c r="B230" s="53"/>
      <c r="C230" s="65" t="s">
        <v>505</v>
      </c>
      <c r="D230" s="65" t="s">
        <v>464</v>
      </c>
      <c r="E230" s="66" t="s">
        <v>506</v>
      </c>
      <c r="F230" s="67" t="s">
        <v>507</v>
      </c>
      <c r="G230" s="68" t="s">
        <v>70</v>
      </c>
      <c r="H230" s="69">
        <v>2</v>
      </c>
      <c r="I230" s="70"/>
      <c r="J230" s="71" t="s">
        <v>0</v>
      </c>
      <c r="K230" s="72" t="s">
        <v>23</v>
      </c>
      <c r="L230" s="61">
        <v>0</v>
      </c>
      <c r="M230" s="61">
        <f t="shared" si="9"/>
        <v>0</v>
      </c>
      <c r="N230" s="61">
        <v>0</v>
      </c>
      <c r="O230" s="61">
        <f t="shared" si="10"/>
        <v>0</v>
      </c>
      <c r="P230" s="61">
        <v>0</v>
      </c>
      <c r="Q230" s="62">
        <f t="shared" si="11"/>
        <v>0</v>
      </c>
      <c r="AO230" s="63" t="s">
        <v>467</v>
      </c>
      <c r="AQ230" s="63" t="s">
        <v>464</v>
      </c>
      <c r="AR230" s="63" t="s">
        <v>41</v>
      </c>
      <c r="AV230" s="7" t="s">
        <v>72</v>
      </c>
      <c r="BB230" s="64" t="e">
        <f>IF(K230="základní",#REF!,0)</f>
        <v>#REF!</v>
      </c>
      <c r="BC230" s="64">
        <f>IF(K230="snížená",#REF!,0)</f>
        <v>0</v>
      </c>
      <c r="BD230" s="64">
        <f>IF(K230="zákl. přenesená",#REF!,0)</f>
        <v>0</v>
      </c>
      <c r="BE230" s="64">
        <f>IF(K230="sníž. přenesená",#REF!,0)</f>
        <v>0</v>
      </c>
      <c r="BF230" s="64">
        <f>IF(K230="nulová",#REF!,0)</f>
        <v>0</v>
      </c>
      <c r="BG230" s="7" t="s">
        <v>6</v>
      </c>
      <c r="BH230" s="64" t="e">
        <f>ROUND(#REF!*H230,2)</f>
        <v>#REF!</v>
      </c>
      <c r="BI230" s="7" t="s">
        <v>184</v>
      </c>
      <c r="BJ230" s="63" t="s">
        <v>508</v>
      </c>
    </row>
    <row r="231" spans="2:62" s="1" customFormat="1" ht="23.45" customHeight="1" x14ac:dyDescent="0.2">
      <c r="B231" s="53"/>
      <c r="C231" s="65" t="s">
        <v>509</v>
      </c>
      <c r="D231" s="65" t="s">
        <v>464</v>
      </c>
      <c r="E231" s="66" t="s">
        <v>510</v>
      </c>
      <c r="F231" s="67" t="s">
        <v>511</v>
      </c>
      <c r="G231" s="68" t="s">
        <v>93</v>
      </c>
      <c r="H231" s="69">
        <v>20000</v>
      </c>
      <c r="I231" s="70"/>
      <c r="J231" s="71" t="s">
        <v>0</v>
      </c>
      <c r="K231" s="72" t="s">
        <v>23</v>
      </c>
      <c r="L231" s="61">
        <v>0</v>
      </c>
      <c r="M231" s="61">
        <f t="shared" si="9"/>
        <v>0</v>
      </c>
      <c r="N231" s="61">
        <v>0</v>
      </c>
      <c r="O231" s="61">
        <f t="shared" si="10"/>
        <v>0</v>
      </c>
      <c r="P231" s="61">
        <v>0</v>
      </c>
      <c r="Q231" s="62">
        <f t="shared" si="11"/>
        <v>0</v>
      </c>
      <c r="AO231" s="63" t="s">
        <v>467</v>
      </c>
      <c r="AQ231" s="63" t="s">
        <v>464</v>
      </c>
      <c r="AR231" s="63" t="s">
        <v>41</v>
      </c>
      <c r="AV231" s="7" t="s">
        <v>72</v>
      </c>
      <c r="BB231" s="64" t="e">
        <f>IF(K231="základní",#REF!,0)</f>
        <v>#REF!</v>
      </c>
      <c r="BC231" s="64">
        <f>IF(K231="snížená",#REF!,0)</f>
        <v>0</v>
      </c>
      <c r="BD231" s="64">
        <f>IF(K231="zákl. přenesená",#REF!,0)</f>
        <v>0</v>
      </c>
      <c r="BE231" s="64">
        <f>IF(K231="sníž. přenesená",#REF!,0)</f>
        <v>0</v>
      </c>
      <c r="BF231" s="64">
        <f>IF(K231="nulová",#REF!,0)</f>
        <v>0</v>
      </c>
      <c r="BG231" s="7" t="s">
        <v>6</v>
      </c>
      <c r="BH231" s="64" t="e">
        <f>ROUND(#REF!*H231,2)</f>
        <v>#REF!</v>
      </c>
      <c r="BI231" s="7" t="s">
        <v>184</v>
      </c>
      <c r="BJ231" s="63" t="s">
        <v>512</v>
      </c>
    </row>
    <row r="232" spans="2:62" s="1" customFormat="1" ht="31.9" customHeight="1" x14ac:dyDescent="0.2">
      <c r="B232" s="53"/>
      <c r="C232" s="65" t="s">
        <v>513</v>
      </c>
      <c r="D232" s="65" t="s">
        <v>464</v>
      </c>
      <c r="E232" s="66" t="s">
        <v>514</v>
      </c>
      <c r="F232" s="67" t="s">
        <v>515</v>
      </c>
      <c r="G232" s="68" t="s">
        <v>93</v>
      </c>
      <c r="H232" s="69">
        <v>30000</v>
      </c>
      <c r="I232" s="70"/>
      <c r="J232" s="71" t="s">
        <v>0</v>
      </c>
      <c r="K232" s="72" t="s">
        <v>23</v>
      </c>
      <c r="L232" s="61">
        <v>0</v>
      </c>
      <c r="M232" s="61">
        <f t="shared" si="9"/>
        <v>0</v>
      </c>
      <c r="N232" s="61">
        <v>0</v>
      </c>
      <c r="O232" s="61">
        <f t="shared" si="10"/>
        <v>0</v>
      </c>
      <c r="P232" s="61">
        <v>0</v>
      </c>
      <c r="Q232" s="62">
        <f t="shared" si="11"/>
        <v>0</v>
      </c>
      <c r="AO232" s="63" t="s">
        <v>467</v>
      </c>
      <c r="AQ232" s="63" t="s">
        <v>464</v>
      </c>
      <c r="AR232" s="63" t="s">
        <v>41</v>
      </c>
      <c r="AV232" s="7" t="s">
        <v>72</v>
      </c>
      <c r="BB232" s="64" t="e">
        <f>IF(K232="základní",#REF!,0)</f>
        <v>#REF!</v>
      </c>
      <c r="BC232" s="64">
        <f>IF(K232="snížená",#REF!,0)</f>
        <v>0</v>
      </c>
      <c r="BD232" s="64">
        <f>IF(K232="zákl. přenesená",#REF!,0)</f>
        <v>0</v>
      </c>
      <c r="BE232" s="64">
        <f>IF(K232="sníž. přenesená",#REF!,0)</f>
        <v>0</v>
      </c>
      <c r="BF232" s="64">
        <f>IF(K232="nulová",#REF!,0)</f>
        <v>0</v>
      </c>
      <c r="BG232" s="7" t="s">
        <v>6</v>
      </c>
      <c r="BH232" s="64" t="e">
        <f>ROUND(#REF!*H232,2)</f>
        <v>#REF!</v>
      </c>
      <c r="BI232" s="7" t="s">
        <v>184</v>
      </c>
      <c r="BJ232" s="63" t="s">
        <v>516</v>
      </c>
    </row>
    <row r="233" spans="2:62" s="1" customFormat="1" ht="31.9" customHeight="1" x14ac:dyDescent="0.2">
      <c r="B233" s="53"/>
      <c r="C233" s="65" t="s">
        <v>517</v>
      </c>
      <c r="D233" s="65" t="s">
        <v>464</v>
      </c>
      <c r="E233" s="66" t="s">
        <v>518</v>
      </c>
      <c r="F233" s="67" t="s">
        <v>519</v>
      </c>
      <c r="G233" s="68" t="s">
        <v>93</v>
      </c>
      <c r="H233" s="69">
        <v>20000</v>
      </c>
      <c r="I233" s="70"/>
      <c r="J233" s="71" t="s">
        <v>0</v>
      </c>
      <c r="K233" s="72" t="s">
        <v>23</v>
      </c>
      <c r="L233" s="61">
        <v>0</v>
      </c>
      <c r="M233" s="61">
        <f t="shared" si="9"/>
        <v>0</v>
      </c>
      <c r="N233" s="61">
        <v>0</v>
      </c>
      <c r="O233" s="61">
        <f t="shared" si="10"/>
        <v>0</v>
      </c>
      <c r="P233" s="61">
        <v>0</v>
      </c>
      <c r="Q233" s="62">
        <f t="shared" si="11"/>
        <v>0</v>
      </c>
      <c r="AO233" s="63" t="s">
        <v>467</v>
      </c>
      <c r="AQ233" s="63" t="s">
        <v>464</v>
      </c>
      <c r="AR233" s="63" t="s">
        <v>41</v>
      </c>
      <c r="AV233" s="7" t="s">
        <v>72</v>
      </c>
      <c r="BB233" s="64" t="e">
        <f>IF(K233="základní",#REF!,0)</f>
        <v>#REF!</v>
      </c>
      <c r="BC233" s="64">
        <f>IF(K233="snížená",#REF!,0)</f>
        <v>0</v>
      </c>
      <c r="BD233" s="64">
        <f>IF(K233="zákl. přenesená",#REF!,0)</f>
        <v>0</v>
      </c>
      <c r="BE233" s="64">
        <f>IF(K233="sníž. přenesená",#REF!,0)</f>
        <v>0</v>
      </c>
      <c r="BF233" s="64">
        <f>IF(K233="nulová",#REF!,0)</f>
        <v>0</v>
      </c>
      <c r="BG233" s="7" t="s">
        <v>6</v>
      </c>
      <c r="BH233" s="64" t="e">
        <f>ROUND(#REF!*H233,2)</f>
        <v>#REF!</v>
      </c>
      <c r="BI233" s="7" t="s">
        <v>184</v>
      </c>
      <c r="BJ233" s="63" t="s">
        <v>520</v>
      </c>
    </row>
    <row r="234" spans="2:62" s="1" customFormat="1" ht="31.9" customHeight="1" x14ac:dyDescent="0.2">
      <c r="B234" s="53"/>
      <c r="C234" s="65" t="s">
        <v>521</v>
      </c>
      <c r="D234" s="65" t="s">
        <v>464</v>
      </c>
      <c r="E234" s="66" t="s">
        <v>522</v>
      </c>
      <c r="F234" s="67" t="s">
        <v>523</v>
      </c>
      <c r="G234" s="68" t="s">
        <v>93</v>
      </c>
      <c r="H234" s="69">
        <v>20000</v>
      </c>
      <c r="I234" s="70"/>
      <c r="J234" s="71" t="s">
        <v>0</v>
      </c>
      <c r="K234" s="72" t="s">
        <v>23</v>
      </c>
      <c r="L234" s="61">
        <v>0</v>
      </c>
      <c r="M234" s="61">
        <f t="shared" si="9"/>
        <v>0</v>
      </c>
      <c r="N234" s="61">
        <v>0</v>
      </c>
      <c r="O234" s="61">
        <f t="shared" si="10"/>
        <v>0</v>
      </c>
      <c r="P234" s="61">
        <v>0</v>
      </c>
      <c r="Q234" s="62">
        <f t="shared" si="11"/>
        <v>0</v>
      </c>
      <c r="AO234" s="63" t="s">
        <v>467</v>
      </c>
      <c r="AQ234" s="63" t="s">
        <v>464</v>
      </c>
      <c r="AR234" s="63" t="s">
        <v>41</v>
      </c>
      <c r="AV234" s="7" t="s">
        <v>72</v>
      </c>
      <c r="BB234" s="64" t="e">
        <f>IF(K234="základní",#REF!,0)</f>
        <v>#REF!</v>
      </c>
      <c r="BC234" s="64">
        <f>IF(K234="snížená",#REF!,0)</f>
        <v>0</v>
      </c>
      <c r="BD234" s="64">
        <f>IF(K234="zákl. přenesená",#REF!,0)</f>
        <v>0</v>
      </c>
      <c r="BE234" s="64">
        <f>IF(K234="sníž. přenesená",#REF!,0)</f>
        <v>0</v>
      </c>
      <c r="BF234" s="64">
        <f>IF(K234="nulová",#REF!,0)</f>
        <v>0</v>
      </c>
      <c r="BG234" s="7" t="s">
        <v>6</v>
      </c>
      <c r="BH234" s="64" t="e">
        <f>ROUND(#REF!*H234,2)</f>
        <v>#REF!</v>
      </c>
      <c r="BI234" s="7" t="s">
        <v>184</v>
      </c>
      <c r="BJ234" s="63" t="s">
        <v>524</v>
      </c>
    </row>
    <row r="235" spans="2:62" s="1" customFormat="1" ht="31.9" customHeight="1" x14ac:dyDescent="0.2">
      <c r="B235" s="53"/>
      <c r="C235" s="65" t="s">
        <v>525</v>
      </c>
      <c r="D235" s="65" t="s">
        <v>464</v>
      </c>
      <c r="E235" s="66" t="s">
        <v>526</v>
      </c>
      <c r="F235" s="67" t="s">
        <v>527</v>
      </c>
      <c r="G235" s="68" t="s">
        <v>93</v>
      </c>
      <c r="H235" s="69">
        <v>20000</v>
      </c>
      <c r="I235" s="70"/>
      <c r="J235" s="71" t="s">
        <v>0</v>
      </c>
      <c r="K235" s="72" t="s">
        <v>23</v>
      </c>
      <c r="L235" s="61">
        <v>0</v>
      </c>
      <c r="M235" s="61">
        <f t="shared" si="9"/>
        <v>0</v>
      </c>
      <c r="N235" s="61">
        <v>0</v>
      </c>
      <c r="O235" s="61">
        <f t="shared" si="10"/>
        <v>0</v>
      </c>
      <c r="P235" s="61">
        <v>0</v>
      </c>
      <c r="Q235" s="62">
        <f t="shared" si="11"/>
        <v>0</v>
      </c>
      <c r="AO235" s="63" t="s">
        <v>467</v>
      </c>
      <c r="AQ235" s="63" t="s">
        <v>464</v>
      </c>
      <c r="AR235" s="63" t="s">
        <v>41</v>
      </c>
      <c r="AV235" s="7" t="s">
        <v>72</v>
      </c>
      <c r="BB235" s="64" t="e">
        <f>IF(K235="základní",#REF!,0)</f>
        <v>#REF!</v>
      </c>
      <c r="BC235" s="64">
        <f>IF(K235="snížená",#REF!,0)</f>
        <v>0</v>
      </c>
      <c r="BD235" s="64">
        <f>IF(K235="zákl. přenesená",#REF!,0)</f>
        <v>0</v>
      </c>
      <c r="BE235" s="64">
        <f>IF(K235="sníž. přenesená",#REF!,0)</f>
        <v>0</v>
      </c>
      <c r="BF235" s="64">
        <f>IF(K235="nulová",#REF!,0)</f>
        <v>0</v>
      </c>
      <c r="BG235" s="7" t="s">
        <v>6</v>
      </c>
      <c r="BH235" s="64" t="e">
        <f>ROUND(#REF!*H235,2)</f>
        <v>#REF!</v>
      </c>
      <c r="BI235" s="7" t="s">
        <v>184</v>
      </c>
      <c r="BJ235" s="63" t="s">
        <v>528</v>
      </c>
    </row>
    <row r="236" spans="2:62" s="1" customFormat="1" ht="31.9" customHeight="1" x14ac:dyDescent="0.2">
      <c r="B236" s="53"/>
      <c r="C236" s="65" t="s">
        <v>529</v>
      </c>
      <c r="D236" s="65" t="s">
        <v>464</v>
      </c>
      <c r="E236" s="66" t="s">
        <v>530</v>
      </c>
      <c r="F236" s="67" t="s">
        <v>531</v>
      </c>
      <c r="G236" s="68" t="s">
        <v>93</v>
      </c>
      <c r="H236" s="69">
        <v>20000</v>
      </c>
      <c r="I236" s="70"/>
      <c r="J236" s="71" t="s">
        <v>0</v>
      </c>
      <c r="K236" s="72" t="s">
        <v>23</v>
      </c>
      <c r="L236" s="61">
        <v>0</v>
      </c>
      <c r="M236" s="61">
        <f t="shared" si="9"/>
        <v>0</v>
      </c>
      <c r="N236" s="61">
        <v>0</v>
      </c>
      <c r="O236" s="61">
        <f t="shared" si="10"/>
        <v>0</v>
      </c>
      <c r="P236" s="61">
        <v>0</v>
      </c>
      <c r="Q236" s="62">
        <f t="shared" si="11"/>
        <v>0</v>
      </c>
      <c r="AO236" s="63" t="s">
        <v>467</v>
      </c>
      <c r="AQ236" s="63" t="s">
        <v>464</v>
      </c>
      <c r="AR236" s="63" t="s">
        <v>41</v>
      </c>
      <c r="AV236" s="7" t="s">
        <v>72</v>
      </c>
      <c r="BB236" s="64" t="e">
        <f>IF(K236="základní",#REF!,0)</f>
        <v>#REF!</v>
      </c>
      <c r="BC236" s="64">
        <f>IF(K236="snížená",#REF!,0)</f>
        <v>0</v>
      </c>
      <c r="BD236" s="64">
        <f>IF(K236="zákl. přenesená",#REF!,0)</f>
        <v>0</v>
      </c>
      <c r="BE236" s="64">
        <f>IF(K236="sníž. přenesená",#REF!,0)</f>
        <v>0</v>
      </c>
      <c r="BF236" s="64">
        <f>IF(K236="nulová",#REF!,0)</f>
        <v>0</v>
      </c>
      <c r="BG236" s="7" t="s">
        <v>6</v>
      </c>
      <c r="BH236" s="64" t="e">
        <f>ROUND(#REF!*H236,2)</f>
        <v>#REF!</v>
      </c>
      <c r="BI236" s="7" t="s">
        <v>184</v>
      </c>
      <c r="BJ236" s="63" t="s">
        <v>532</v>
      </c>
    </row>
    <row r="237" spans="2:62" s="1" customFormat="1" ht="31.9" customHeight="1" x14ac:dyDescent="0.2">
      <c r="B237" s="53"/>
      <c r="C237" s="65" t="s">
        <v>533</v>
      </c>
      <c r="D237" s="65" t="s">
        <v>464</v>
      </c>
      <c r="E237" s="66" t="s">
        <v>534</v>
      </c>
      <c r="F237" s="67" t="s">
        <v>535</v>
      </c>
      <c r="G237" s="68" t="s">
        <v>93</v>
      </c>
      <c r="H237" s="69">
        <v>30000</v>
      </c>
      <c r="I237" s="70"/>
      <c r="J237" s="71" t="s">
        <v>0</v>
      </c>
      <c r="K237" s="72" t="s">
        <v>23</v>
      </c>
      <c r="L237" s="61">
        <v>0</v>
      </c>
      <c r="M237" s="61">
        <f t="shared" si="9"/>
        <v>0</v>
      </c>
      <c r="N237" s="61">
        <v>0</v>
      </c>
      <c r="O237" s="61">
        <f t="shared" si="10"/>
        <v>0</v>
      </c>
      <c r="P237" s="61">
        <v>0</v>
      </c>
      <c r="Q237" s="62">
        <f t="shared" si="11"/>
        <v>0</v>
      </c>
      <c r="AO237" s="63" t="s">
        <v>467</v>
      </c>
      <c r="AQ237" s="63" t="s">
        <v>464</v>
      </c>
      <c r="AR237" s="63" t="s">
        <v>41</v>
      </c>
      <c r="AV237" s="7" t="s">
        <v>72</v>
      </c>
      <c r="BB237" s="64" t="e">
        <f>IF(K237="základní",#REF!,0)</f>
        <v>#REF!</v>
      </c>
      <c r="BC237" s="64">
        <f>IF(K237="snížená",#REF!,0)</f>
        <v>0</v>
      </c>
      <c r="BD237" s="64">
        <f>IF(K237="zákl. přenesená",#REF!,0)</f>
        <v>0</v>
      </c>
      <c r="BE237" s="64">
        <f>IF(K237="sníž. přenesená",#REF!,0)</f>
        <v>0</v>
      </c>
      <c r="BF237" s="64">
        <f>IF(K237="nulová",#REF!,0)</f>
        <v>0</v>
      </c>
      <c r="BG237" s="7" t="s">
        <v>6</v>
      </c>
      <c r="BH237" s="64" t="e">
        <f>ROUND(#REF!*H237,2)</f>
        <v>#REF!</v>
      </c>
      <c r="BI237" s="7" t="s">
        <v>184</v>
      </c>
      <c r="BJ237" s="63" t="s">
        <v>536</v>
      </c>
    </row>
    <row r="238" spans="2:62" s="1" customFormat="1" ht="31.9" customHeight="1" x14ac:dyDescent="0.2">
      <c r="B238" s="53"/>
      <c r="C238" s="65" t="s">
        <v>537</v>
      </c>
      <c r="D238" s="65" t="s">
        <v>464</v>
      </c>
      <c r="E238" s="66" t="s">
        <v>538</v>
      </c>
      <c r="F238" s="67" t="s">
        <v>539</v>
      </c>
      <c r="G238" s="68" t="s">
        <v>93</v>
      </c>
      <c r="H238" s="69">
        <v>10000</v>
      </c>
      <c r="I238" s="70"/>
      <c r="J238" s="71" t="s">
        <v>0</v>
      </c>
      <c r="K238" s="72" t="s">
        <v>23</v>
      </c>
      <c r="L238" s="61">
        <v>0</v>
      </c>
      <c r="M238" s="61">
        <f t="shared" si="9"/>
        <v>0</v>
      </c>
      <c r="N238" s="61">
        <v>0</v>
      </c>
      <c r="O238" s="61">
        <f t="shared" si="10"/>
        <v>0</v>
      </c>
      <c r="P238" s="61">
        <v>0</v>
      </c>
      <c r="Q238" s="62">
        <f t="shared" si="11"/>
        <v>0</v>
      </c>
      <c r="AO238" s="63" t="s">
        <v>467</v>
      </c>
      <c r="AQ238" s="63" t="s">
        <v>464</v>
      </c>
      <c r="AR238" s="63" t="s">
        <v>41</v>
      </c>
      <c r="AV238" s="7" t="s">
        <v>72</v>
      </c>
      <c r="BB238" s="64" t="e">
        <f>IF(K238="základní",#REF!,0)</f>
        <v>#REF!</v>
      </c>
      <c r="BC238" s="64">
        <f>IF(K238="snížená",#REF!,0)</f>
        <v>0</v>
      </c>
      <c r="BD238" s="64">
        <f>IF(K238="zákl. přenesená",#REF!,0)</f>
        <v>0</v>
      </c>
      <c r="BE238" s="64">
        <f>IF(K238="sníž. přenesená",#REF!,0)</f>
        <v>0</v>
      </c>
      <c r="BF238" s="64">
        <f>IF(K238="nulová",#REF!,0)</f>
        <v>0</v>
      </c>
      <c r="BG238" s="7" t="s">
        <v>6</v>
      </c>
      <c r="BH238" s="64" t="e">
        <f>ROUND(#REF!*H238,2)</f>
        <v>#REF!</v>
      </c>
      <c r="BI238" s="7" t="s">
        <v>184</v>
      </c>
      <c r="BJ238" s="63" t="s">
        <v>540</v>
      </c>
    </row>
    <row r="239" spans="2:62" s="1" customFormat="1" ht="47.65" customHeight="1" x14ac:dyDescent="0.2">
      <c r="B239" s="53"/>
      <c r="C239" s="65" t="s">
        <v>541</v>
      </c>
      <c r="D239" s="65" t="s">
        <v>464</v>
      </c>
      <c r="E239" s="66" t="s">
        <v>542</v>
      </c>
      <c r="F239" s="67" t="s">
        <v>543</v>
      </c>
      <c r="G239" s="68" t="s">
        <v>70</v>
      </c>
      <c r="H239" s="69">
        <v>2</v>
      </c>
      <c r="I239" s="70"/>
      <c r="J239" s="71" t="s">
        <v>0</v>
      </c>
      <c r="K239" s="72" t="s">
        <v>23</v>
      </c>
      <c r="L239" s="61">
        <v>0</v>
      </c>
      <c r="M239" s="61">
        <f t="shared" si="9"/>
        <v>0</v>
      </c>
      <c r="N239" s="61">
        <v>0</v>
      </c>
      <c r="O239" s="61">
        <f t="shared" si="10"/>
        <v>0</v>
      </c>
      <c r="P239" s="61">
        <v>0</v>
      </c>
      <c r="Q239" s="62">
        <f t="shared" si="11"/>
        <v>0</v>
      </c>
      <c r="AO239" s="63" t="s">
        <v>467</v>
      </c>
      <c r="AQ239" s="63" t="s">
        <v>464</v>
      </c>
      <c r="AR239" s="63" t="s">
        <v>41</v>
      </c>
      <c r="AV239" s="7" t="s">
        <v>72</v>
      </c>
      <c r="BB239" s="64" t="e">
        <f>IF(K239="základní",#REF!,0)</f>
        <v>#REF!</v>
      </c>
      <c r="BC239" s="64">
        <f>IF(K239="snížená",#REF!,0)</f>
        <v>0</v>
      </c>
      <c r="BD239" s="64">
        <f>IF(K239="zákl. přenesená",#REF!,0)</f>
        <v>0</v>
      </c>
      <c r="BE239" s="64">
        <f>IF(K239="sníž. přenesená",#REF!,0)</f>
        <v>0</v>
      </c>
      <c r="BF239" s="64">
        <f>IF(K239="nulová",#REF!,0)</f>
        <v>0</v>
      </c>
      <c r="BG239" s="7" t="s">
        <v>6</v>
      </c>
      <c r="BH239" s="64" t="e">
        <f>ROUND(#REF!*H239,2)</f>
        <v>#REF!</v>
      </c>
      <c r="BI239" s="7" t="s">
        <v>184</v>
      </c>
      <c r="BJ239" s="63" t="s">
        <v>544</v>
      </c>
    </row>
    <row r="240" spans="2:62" s="1" customFormat="1" ht="47.65" customHeight="1" x14ac:dyDescent="0.2">
      <c r="B240" s="53"/>
      <c r="C240" s="65" t="s">
        <v>545</v>
      </c>
      <c r="D240" s="65" t="s">
        <v>464</v>
      </c>
      <c r="E240" s="66" t="s">
        <v>546</v>
      </c>
      <c r="F240" s="67" t="s">
        <v>547</v>
      </c>
      <c r="G240" s="68" t="s">
        <v>70</v>
      </c>
      <c r="H240" s="69">
        <v>2</v>
      </c>
      <c r="I240" s="70"/>
      <c r="J240" s="71" t="s">
        <v>0</v>
      </c>
      <c r="K240" s="72" t="s">
        <v>23</v>
      </c>
      <c r="L240" s="61">
        <v>0</v>
      </c>
      <c r="M240" s="61">
        <f t="shared" si="9"/>
        <v>0</v>
      </c>
      <c r="N240" s="61">
        <v>0</v>
      </c>
      <c r="O240" s="61">
        <f t="shared" si="10"/>
        <v>0</v>
      </c>
      <c r="P240" s="61">
        <v>0</v>
      </c>
      <c r="Q240" s="62">
        <f t="shared" si="11"/>
        <v>0</v>
      </c>
      <c r="AO240" s="63" t="s">
        <v>467</v>
      </c>
      <c r="AQ240" s="63" t="s">
        <v>464</v>
      </c>
      <c r="AR240" s="63" t="s">
        <v>41</v>
      </c>
      <c r="AV240" s="7" t="s">
        <v>72</v>
      </c>
      <c r="BB240" s="64" t="e">
        <f>IF(K240="základní",#REF!,0)</f>
        <v>#REF!</v>
      </c>
      <c r="BC240" s="64">
        <f>IF(K240="snížená",#REF!,0)</f>
        <v>0</v>
      </c>
      <c r="BD240" s="64">
        <f>IF(K240="zákl. přenesená",#REF!,0)</f>
        <v>0</v>
      </c>
      <c r="BE240" s="64">
        <f>IF(K240="sníž. přenesená",#REF!,0)</f>
        <v>0</v>
      </c>
      <c r="BF240" s="64">
        <f>IF(K240="nulová",#REF!,0)</f>
        <v>0</v>
      </c>
      <c r="BG240" s="7" t="s">
        <v>6</v>
      </c>
      <c r="BH240" s="64" t="e">
        <f>ROUND(#REF!*H240,2)</f>
        <v>#REF!</v>
      </c>
      <c r="BI240" s="7" t="s">
        <v>184</v>
      </c>
      <c r="BJ240" s="63" t="s">
        <v>548</v>
      </c>
    </row>
    <row r="241" spans="2:62" s="1" customFormat="1" ht="47.65" customHeight="1" x14ac:dyDescent="0.2">
      <c r="B241" s="53"/>
      <c r="C241" s="65" t="s">
        <v>549</v>
      </c>
      <c r="D241" s="65" t="s">
        <v>464</v>
      </c>
      <c r="E241" s="66" t="s">
        <v>550</v>
      </c>
      <c r="F241" s="67" t="s">
        <v>551</v>
      </c>
      <c r="G241" s="68" t="s">
        <v>70</v>
      </c>
      <c r="H241" s="69">
        <v>2</v>
      </c>
      <c r="I241" s="70"/>
      <c r="J241" s="71" t="s">
        <v>0</v>
      </c>
      <c r="K241" s="72" t="s">
        <v>23</v>
      </c>
      <c r="L241" s="61">
        <v>0</v>
      </c>
      <c r="M241" s="61">
        <f t="shared" si="9"/>
        <v>0</v>
      </c>
      <c r="N241" s="61">
        <v>0</v>
      </c>
      <c r="O241" s="61">
        <f t="shared" si="10"/>
        <v>0</v>
      </c>
      <c r="P241" s="61">
        <v>0</v>
      </c>
      <c r="Q241" s="62">
        <f t="shared" si="11"/>
        <v>0</v>
      </c>
      <c r="AO241" s="63" t="s">
        <v>467</v>
      </c>
      <c r="AQ241" s="63" t="s">
        <v>464</v>
      </c>
      <c r="AR241" s="63" t="s">
        <v>41</v>
      </c>
      <c r="AV241" s="7" t="s">
        <v>72</v>
      </c>
      <c r="BB241" s="64" t="e">
        <f>IF(K241="základní",#REF!,0)</f>
        <v>#REF!</v>
      </c>
      <c r="BC241" s="64">
        <f>IF(K241="snížená",#REF!,0)</f>
        <v>0</v>
      </c>
      <c r="BD241" s="64">
        <f>IF(K241="zákl. přenesená",#REF!,0)</f>
        <v>0</v>
      </c>
      <c r="BE241" s="64">
        <f>IF(K241="sníž. přenesená",#REF!,0)</f>
        <v>0</v>
      </c>
      <c r="BF241" s="64">
        <f>IF(K241="nulová",#REF!,0)</f>
        <v>0</v>
      </c>
      <c r="BG241" s="7" t="s">
        <v>6</v>
      </c>
      <c r="BH241" s="64" t="e">
        <f>ROUND(#REF!*H241,2)</f>
        <v>#REF!</v>
      </c>
      <c r="BI241" s="7" t="s">
        <v>184</v>
      </c>
      <c r="BJ241" s="63" t="s">
        <v>552</v>
      </c>
    </row>
    <row r="242" spans="2:62" s="1" customFormat="1" ht="23.45" customHeight="1" x14ac:dyDescent="0.2">
      <c r="B242" s="53"/>
      <c r="C242" s="65" t="s">
        <v>553</v>
      </c>
      <c r="D242" s="65" t="s">
        <v>464</v>
      </c>
      <c r="E242" s="66" t="s">
        <v>554</v>
      </c>
      <c r="F242" s="67" t="s">
        <v>555</v>
      </c>
      <c r="G242" s="68" t="s">
        <v>70</v>
      </c>
      <c r="H242" s="69">
        <v>4</v>
      </c>
      <c r="I242" s="70"/>
      <c r="J242" s="71" t="s">
        <v>0</v>
      </c>
      <c r="K242" s="72" t="s">
        <v>23</v>
      </c>
      <c r="L242" s="61">
        <v>0</v>
      </c>
      <c r="M242" s="61">
        <f t="shared" si="9"/>
        <v>0</v>
      </c>
      <c r="N242" s="61">
        <v>0</v>
      </c>
      <c r="O242" s="61">
        <f t="shared" si="10"/>
        <v>0</v>
      </c>
      <c r="P242" s="61">
        <v>0</v>
      </c>
      <c r="Q242" s="62">
        <f t="shared" si="11"/>
        <v>0</v>
      </c>
      <c r="AO242" s="63" t="s">
        <v>467</v>
      </c>
      <c r="AQ242" s="63" t="s">
        <v>464</v>
      </c>
      <c r="AR242" s="63" t="s">
        <v>41</v>
      </c>
      <c r="AV242" s="7" t="s">
        <v>72</v>
      </c>
      <c r="BB242" s="64" t="e">
        <f>IF(K242="základní",#REF!,0)</f>
        <v>#REF!</v>
      </c>
      <c r="BC242" s="64">
        <f>IF(K242="snížená",#REF!,0)</f>
        <v>0</v>
      </c>
      <c r="BD242" s="64">
        <f>IF(K242="zákl. přenesená",#REF!,0)</f>
        <v>0</v>
      </c>
      <c r="BE242" s="64">
        <f>IF(K242="sníž. přenesená",#REF!,0)</f>
        <v>0</v>
      </c>
      <c r="BF242" s="64">
        <f>IF(K242="nulová",#REF!,0)</f>
        <v>0</v>
      </c>
      <c r="BG242" s="7" t="s">
        <v>6</v>
      </c>
      <c r="BH242" s="64" t="e">
        <f>ROUND(#REF!*H242,2)</f>
        <v>#REF!</v>
      </c>
      <c r="BI242" s="7" t="s">
        <v>184</v>
      </c>
      <c r="BJ242" s="63" t="s">
        <v>556</v>
      </c>
    </row>
    <row r="243" spans="2:62" s="1" customFormat="1" ht="31.9" customHeight="1" x14ac:dyDescent="0.2">
      <c r="B243" s="53"/>
      <c r="C243" s="65" t="s">
        <v>557</v>
      </c>
      <c r="D243" s="65" t="s">
        <v>464</v>
      </c>
      <c r="E243" s="66" t="s">
        <v>558</v>
      </c>
      <c r="F243" s="67" t="s">
        <v>559</v>
      </c>
      <c r="G243" s="68" t="s">
        <v>93</v>
      </c>
      <c r="H243" s="69">
        <v>20000</v>
      </c>
      <c r="I243" s="70"/>
      <c r="J243" s="71" t="s">
        <v>0</v>
      </c>
      <c r="K243" s="72" t="s">
        <v>23</v>
      </c>
      <c r="L243" s="61">
        <v>0</v>
      </c>
      <c r="M243" s="61">
        <f t="shared" si="9"/>
        <v>0</v>
      </c>
      <c r="N243" s="61">
        <v>0</v>
      </c>
      <c r="O243" s="61">
        <f t="shared" si="10"/>
        <v>0</v>
      </c>
      <c r="P243" s="61">
        <v>0</v>
      </c>
      <c r="Q243" s="62">
        <f t="shared" si="11"/>
        <v>0</v>
      </c>
      <c r="AO243" s="63" t="s">
        <v>467</v>
      </c>
      <c r="AQ243" s="63" t="s">
        <v>464</v>
      </c>
      <c r="AR243" s="63" t="s">
        <v>41</v>
      </c>
      <c r="AV243" s="7" t="s">
        <v>72</v>
      </c>
      <c r="BB243" s="64" t="e">
        <f>IF(K243="základní",#REF!,0)</f>
        <v>#REF!</v>
      </c>
      <c r="BC243" s="64">
        <f>IF(K243="snížená",#REF!,0)</f>
        <v>0</v>
      </c>
      <c r="BD243" s="64">
        <f>IF(K243="zákl. přenesená",#REF!,0)</f>
        <v>0</v>
      </c>
      <c r="BE243" s="64">
        <f>IF(K243="sníž. přenesená",#REF!,0)</f>
        <v>0</v>
      </c>
      <c r="BF243" s="64">
        <f>IF(K243="nulová",#REF!,0)</f>
        <v>0</v>
      </c>
      <c r="BG243" s="7" t="s">
        <v>6</v>
      </c>
      <c r="BH243" s="64" t="e">
        <f>ROUND(#REF!*H243,2)</f>
        <v>#REF!</v>
      </c>
      <c r="BI243" s="7" t="s">
        <v>184</v>
      </c>
      <c r="BJ243" s="63" t="s">
        <v>560</v>
      </c>
    </row>
    <row r="244" spans="2:62" s="1" customFormat="1" ht="23.45" customHeight="1" x14ac:dyDescent="0.2">
      <c r="B244" s="53"/>
      <c r="C244" s="65" t="s">
        <v>561</v>
      </c>
      <c r="D244" s="65" t="s">
        <v>464</v>
      </c>
      <c r="E244" s="66" t="s">
        <v>562</v>
      </c>
      <c r="F244" s="67" t="s">
        <v>563</v>
      </c>
      <c r="G244" s="68" t="s">
        <v>70</v>
      </c>
      <c r="H244" s="69">
        <v>80</v>
      </c>
      <c r="I244" s="70"/>
      <c r="J244" s="71" t="s">
        <v>0</v>
      </c>
      <c r="K244" s="72" t="s">
        <v>23</v>
      </c>
      <c r="L244" s="61">
        <v>0</v>
      </c>
      <c r="M244" s="61">
        <f t="shared" si="9"/>
        <v>0</v>
      </c>
      <c r="N244" s="61">
        <v>0</v>
      </c>
      <c r="O244" s="61">
        <f t="shared" si="10"/>
        <v>0</v>
      </c>
      <c r="P244" s="61">
        <v>0</v>
      </c>
      <c r="Q244" s="62">
        <f t="shared" si="11"/>
        <v>0</v>
      </c>
      <c r="AO244" s="63" t="s">
        <v>467</v>
      </c>
      <c r="AQ244" s="63" t="s">
        <v>464</v>
      </c>
      <c r="AR244" s="63" t="s">
        <v>41</v>
      </c>
      <c r="AV244" s="7" t="s">
        <v>72</v>
      </c>
      <c r="BB244" s="64" t="e">
        <f>IF(K244="základní",#REF!,0)</f>
        <v>#REF!</v>
      </c>
      <c r="BC244" s="64">
        <f>IF(K244="snížená",#REF!,0)</f>
        <v>0</v>
      </c>
      <c r="BD244" s="64">
        <f>IF(K244="zákl. přenesená",#REF!,0)</f>
        <v>0</v>
      </c>
      <c r="BE244" s="64">
        <f>IF(K244="sníž. přenesená",#REF!,0)</f>
        <v>0</v>
      </c>
      <c r="BF244" s="64">
        <f>IF(K244="nulová",#REF!,0)</f>
        <v>0</v>
      </c>
      <c r="BG244" s="7" t="s">
        <v>6</v>
      </c>
      <c r="BH244" s="64" t="e">
        <f>ROUND(#REF!*H244,2)</f>
        <v>#REF!</v>
      </c>
      <c r="BI244" s="7" t="s">
        <v>184</v>
      </c>
      <c r="BJ244" s="63" t="s">
        <v>564</v>
      </c>
    </row>
    <row r="245" spans="2:62" s="1" customFormat="1" ht="23.45" customHeight="1" x14ac:dyDescent="0.2">
      <c r="B245" s="53"/>
      <c r="C245" s="65" t="s">
        <v>565</v>
      </c>
      <c r="D245" s="65" t="s">
        <v>464</v>
      </c>
      <c r="E245" s="66" t="s">
        <v>566</v>
      </c>
      <c r="F245" s="67" t="s">
        <v>567</v>
      </c>
      <c r="G245" s="68" t="s">
        <v>70</v>
      </c>
      <c r="H245" s="69">
        <v>80</v>
      </c>
      <c r="I245" s="70"/>
      <c r="J245" s="71" t="s">
        <v>0</v>
      </c>
      <c r="K245" s="72" t="s">
        <v>23</v>
      </c>
      <c r="L245" s="61">
        <v>0</v>
      </c>
      <c r="M245" s="61">
        <f t="shared" si="9"/>
        <v>0</v>
      </c>
      <c r="N245" s="61">
        <v>0</v>
      </c>
      <c r="O245" s="61">
        <f t="shared" si="10"/>
        <v>0</v>
      </c>
      <c r="P245" s="61">
        <v>0</v>
      </c>
      <c r="Q245" s="62">
        <f t="shared" si="11"/>
        <v>0</v>
      </c>
      <c r="AO245" s="63" t="s">
        <v>467</v>
      </c>
      <c r="AQ245" s="63" t="s">
        <v>464</v>
      </c>
      <c r="AR245" s="63" t="s">
        <v>41</v>
      </c>
      <c r="AV245" s="7" t="s">
        <v>72</v>
      </c>
      <c r="BB245" s="64" t="e">
        <f>IF(K245="základní",#REF!,0)</f>
        <v>#REF!</v>
      </c>
      <c r="BC245" s="64">
        <f>IF(K245="snížená",#REF!,0)</f>
        <v>0</v>
      </c>
      <c r="BD245" s="64">
        <f>IF(K245="zákl. přenesená",#REF!,0)</f>
        <v>0</v>
      </c>
      <c r="BE245" s="64">
        <f>IF(K245="sníž. přenesená",#REF!,0)</f>
        <v>0</v>
      </c>
      <c r="BF245" s="64">
        <f>IF(K245="nulová",#REF!,0)</f>
        <v>0</v>
      </c>
      <c r="BG245" s="7" t="s">
        <v>6</v>
      </c>
      <c r="BH245" s="64" t="e">
        <f>ROUND(#REF!*H245,2)</f>
        <v>#REF!</v>
      </c>
      <c r="BI245" s="7" t="s">
        <v>184</v>
      </c>
      <c r="BJ245" s="63" t="s">
        <v>568</v>
      </c>
    </row>
    <row r="246" spans="2:62" s="1" customFormat="1" ht="23.45" customHeight="1" x14ac:dyDescent="0.2">
      <c r="B246" s="53"/>
      <c r="C246" s="65" t="s">
        <v>569</v>
      </c>
      <c r="D246" s="65" t="s">
        <v>464</v>
      </c>
      <c r="E246" s="66" t="s">
        <v>570</v>
      </c>
      <c r="F246" s="67" t="s">
        <v>571</v>
      </c>
      <c r="G246" s="68" t="s">
        <v>70</v>
      </c>
      <c r="H246" s="69">
        <v>40</v>
      </c>
      <c r="I246" s="70"/>
      <c r="J246" s="71" t="s">
        <v>0</v>
      </c>
      <c r="K246" s="72" t="s">
        <v>23</v>
      </c>
      <c r="L246" s="61">
        <v>0</v>
      </c>
      <c r="M246" s="61">
        <f t="shared" si="9"/>
        <v>0</v>
      </c>
      <c r="N246" s="61">
        <v>0</v>
      </c>
      <c r="O246" s="61">
        <f t="shared" si="10"/>
        <v>0</v>
      </c>
      <c r="P246" s="61">
        <v>0</v>
      </c>
      <c r="Q246" s="62">
        <f t="shared" si="11"/>
        <v>0</v>
      </c>
      <c r="AO246" s="63" t="s">
        <v>467</v>
      </c>
      <c r="AQ246" s="63" t="s">
        <v>464</v>
      </c>
      <c r="AR246" s="63" t="s">
        <v>41</v>
      </c>
      <c r="AV246" s="7" t="s">
        <v>72</v>
      </c>
      <c r="BB246" s="64" t="e">
        <f>IF(K246="základní",#REF!,0)</f>
        <v>#REF!</v>
      </c>
      <c r="BC246" s="64">
        <f>IF(K246="snížená",#REF!,0)</f>
        <v>0</v>
      </c>
      <c r="BD246" s="64">
        <f>IF(K246="zákl. přenesená",#REF!,0)</f>
        <v>0</v>
      </c>
      <c r="BE246" s="64">
        <f>IF(K246="sníž. přenesená",#REF!,0)</f>
        <v>0</v>
      </c>
      <c r="BF246" s="64">
        <f>IF(K246="nulová",#REF!,0)</f>
        <v>0</v>
      </c>
      <c r="BG246" s="7" t="s">
        <v>6</v>
      </c>
      <c r="BH246" s="64" t="e">
        <f>ROUND(#REF!*H246,2)</f>
        <v>#REF!</v>
      </c>
      <c r="BI246" s="7" t="s">
        <v>184</v>
      </c>
      <c r="BJ246" s="63" t="s">
        <v>572</v>
      </c>
    </row>
    <row r="247" spans="2:62" s="1" customFormat="1" ht="42.75" customHeight="1" x14ac:dyDescent="0.2">
      <c r="B247" s="53"/>
      <c r="C247" s="65" t="s">
        <v>573</v>
      </c>
      <c r="D247" s="65" t="s">
        <v>464</v>
      </c>
      <c r="E247" s="66" t="s">
        <v>574</v>
      </c>
      <c r="F247" s="67" t="s">
        <v>575</v>
      </c>
      <c r="G247" s="68" t="s">
        <v>70</v>
      </c>
      <c r="H247" s="69">
        <v>40</v>
      </c>
      <c r="I247" s="70"/>
      <c r="J247" s="71" t="s">
        <v>0</v>
      </c>
      <c r="K247" s="72" t="s">
        <v>23</v>
      </c>
      <c r="L247" s="61">
        <v>0</v>
      </c>
      <c r="M247" s="61">
        <f t="shared" si="9"/>
        <v>0</v>
      </c>
      <c r="N247" s="61">
        <v>0</v>
      </c>
      <c r="O247" s="61">
        <f t="shared" si="10"/>
        <v>0</v>
      </c>
      <c r="P247" s="61">
        <v>0</v>
      </c>
      <c r="Q247" s="62">
        <f t="shared" si="11"/>
        <v>0</v>
      </c>
      <c r="AO247" s="63" t="s">
        <v>42</v>
      </c>
      <c r="AQ247" s="63" t="s">
        <v>464</v>
      </c>
      <c r="AR247" s="63" t="s">
        <v>41</v>
      </c>
      <c r="AV247" s="7" t="s">
        <v>72</v>
      </c>
      <c r="BB247" s="64" t="e">
        <f>IF(K247="základní",#REF!,0)</f>
        <v>#REF!</v>
      </c>
      <c r="BC247" s="64">
        <f>IF(K247="snížená",#REF!,0)</f>
        <v>0</v>
      </c>
      <c r="BD247" s="64">
        <f>IF(K247="zákl. přenesená",#REF!,0)</f>
        <v>0</v>
      </c>
      <c r="BE247" s="64">
        <f>IF(K247="sníž. přenesená",#REF!,0)</f>
        <v>0</v>
      </c>
      <c r="BF247" s="64">
        <f>IF(K247="nulová",#REF!,0)</f>
        <v>0</v>
      </c>
      <c r="BG247" s="7" t="s">
        <v>6</v>
      </c>
      <c r="BH247" s="64" t="e">
        <f>ROUND(#REF!*H247,2)</f>
        <v>#REF!</v>
      </c>
      <c r="BI247" s="7" t="s">
        <v>6</v>
      </c>
      <c r="BJ247" s="63" t="s">
        <v>576</v>
      </c>
    </row>
    <row r="248" spans="2:62" s="1" customFormat="1" ht="42.75" customHeight="1" x14ac:dyDescent="0.2">
      <c r="B248" s="53"/>
      <c r="C248" s="65" t="s">
        <v>577</v>
      </c>
      <c r="D248" s="65" t="s">
        <v>464</v>
      </c>
      <c r="E248" s="66" t="s">
        <v>578</v>
      </c>
      <c r="F248" s="67" t="s">
        <v>579</v>
      </c>
      <c r="G248" s="68" t="s">
        <v>70</v>
      </c>
      <c r="H248" s="69">
        <v>20</v>
      </c>
      <c r="I248" s="70"/>
      <c r="J248" s="71" t="s">
        <v>0</v>
      </c>
      <c r="K248" s="72" t="s">
        <v>23</v>
      </c>
      <c r="L248" s="61">
        <v>0</v>
      </c>
      <c r="M248" s="61">
        <f t="shared" si="9"/>
        <v>0</v>
      </c>
      <c r="N248" s="61">
        <v>0</v>
      </c>
      <c r="O248" s="61">
        <f t="shared" si="10"/>
        <v>0</v>
      </c>
      <c r="P248" s="61">
        <v>0</v>
      </c>
      <c r="Q248" s="62">
        <f t="shared" si="11"/>
        <v>0</v>
      </c>
      <c r="AO248" s="63" t="s">
        <v>42</v>
      </c>
      <c r="AQ248" s="63" t="s">
        <v>464</v>
      </c>
      <c r="AR248" s="63" t="s">
        <v>41</v>
      </c>
      <c r="AV248" s="7" t="s">
        <v>72</v>
      </c>
      <c r="BB248" s="64" t="e">
        <f>IF(K248="základní",#REF!,0)</f>
        <v>#REF!</v>
      </c>
      <c r="BC248" s="64">
        <f>IF(K248="snížená",#REF!,0)</f>
        <v>0</v>
      </c>
      <c r="BD248" s="64">
        <f>IF(K248="zákl. přenesená",#REF!,0)</f>
        <v>0</v>
      </c>
      <c r="BE248" s="64">
        <f>IF(K248="sníž. přenesená",#REF!,0)</f>
        <v>0</v>
      </c>
      <c r="BF248" s="64">
        <f>IF(K248="nulová",#REF!,0)</f>
        <v>0</v>
      </c>
      <c r="BG248" s="7" t="s">
        <v>6</v>
      </c>
      <c r="BH248" s="64" t="e">
        <f>ROUND(#REF!*H248,2)</f>
        <v>#REF!</v>
      </c>
      <c r="BI248" s="7" t="s">
        <v>6</v>
      </c>
      <c r="BJ248" s="63" t="s">
        <v>580</v>
      </c>
    </row>
    <row r="249" spans="2:62" s="5" customFormat="1" ht="26.1" customHeight="1" x14ac:dyDescent="0.2">
      <c r="B249" s="73"/>
      <c r="D249" s="74" t="s">
        <v>40</v>
      </c>
      <c r="E249" s="75" t="s">
        <v>581</v>
      </c>
      <c r="F249" s="75" t="s">
        <v>582</v>
      </c>
      <c r="I249" s="73"/>
      <c r="J249" s="76"/>
      <c r="M249" s="77">
        <f>SUM(M250:M324)</f>
        <v>6393.975000000004</v>
      </c>
      <c r="O249" s="77">
        <f>SUM(O250:O324)</f>
        <v>0</v>
      </c>
      <c r="Q249" s="78">
        <f>SUM(Q250:Q324)</f>
        <v>0</v>
      </c>
      <c r="AO249" s="74" t="s">
        <v>71</v>
      </c>
      <c r="AQ249" s="79" t="s">
        <v>40</v>
      </c>
      <c r="AR249" s="79" t="s">
        <v>41</v>
      </c>
      <c r="AV249" s="74" t="s">
        <v>72</v>
      </c>
      <c r="BH249" s="80" t="e">
        <f>SUM(BH250:BH324)</f>
        <v>#REF!</v>
      </c>
    </row>
    <row r="250" spans="2:62" s="1" customFormat="1" ht="75.400000000000006" customHeight="1" x14ac:dyDescent="0.2">
      <c r="B250" s="53"/>
      <c r="C250" s="54" t="s">
        <v>583</v>
      </c>
      <c r="D250" s="54" t="s">
        <v>67</v>
      </c>
      <c r="E250" s="55" t="s">
        <v>584</v>
      </c>
      <c r="F250" s="56" t="s">
        <v>585</v>
      </c>
      <c r="G250" s="57" t="s">
        <v>93</v>
      </c>
      <c r="H250" s="58">
        <v>200</v>
      </c>
      <c r="I250" s="14"/>
      <c r="J250" s="59" t="s">
        <v>0</v>
      </c>
      <c r="K250" s="60" t="s">
        <v>23</v>
      </c>
      <c r="L250" s="61">
        <v>0.11</v>
      </c>
      <c r="M250" s="61">
        <f t="shared" ref="M250:M281" si="12">L250*H250</f>
        <v>22</v>
      </c>
      <c r="N250" s="61">
        <v>0</v>
      </c>
      <c r="O250" s="61">
        <f t="shared" ref="O250:O281" si="13">N250*H250</f>
        <v>0</v>
      </c>
      <c r="P250" s="61">
        <v>0</v>
      </c>
      <c r="Q250" s="62">
        <f t="shared" ref="Q250:Q281" si="14">P250*H250</f>
        <v>0</v>
      </c>
      <c r="AO250" s="63" t="s">
        <v>6</v>
      </c>
      <c r="AQ250" s="63" t="s">
        <v>67</v>
      </c>
      <c r="AR250" s="63" t="s">
        <v>6</v>
      </c>
      <c r="AV250" s="7" t="s">
        <v>72</v>
      </c>
      <c r="BB250" s="64" t="e">
        <f>IF(K250="základní",#REF!,0)</f>
        <v>#REF!</v>
      </c>
      <c r="BC250" s="64">
        <f>IF(K250="snížená",#REF!,0)</f>
        <v>0</v>
      </c>
      <c r="BD250" s="64">
        <f>IF(K250="zákl. přenesená",#REF!,0)</f>
        <v>0</v>
      </c>
      <c r="BE250" s="64">
        <f>IF(K250="sníž. přenesená",#REF!,0)</f>
        <v>0</v>
      </c>
      <c r="BF250" s="64">
        <f>IF(K250="nulová",#REF!,0)</f>
        <v>0</v>
      </c>
      <c r="BG250" s="7" t="s">
        <v>6</v>
      </c>
      <c r="BH250" s="64" t="e">
        <f>ROUND(#REF!*H250,2)</f>
        <v>#REF!</v>
      </c>
      <c r="BI250" s="7" t="s">
        <v>6</v>
      </c>
      <c r="BJ250" s="63" t="s">
        <v>586</v>
      </c>
    </row>
    <row r="251" spans="2:62" s="1" customFormat="1" ht="31.9" customHeight="1" x14ac:dyDescent="0.2">
      <c r="B251" s="53"/>
      <c r="C251" s="54" t="s">
        <v>587</v>
      </c>
      <c r="D251" s="54" t="s">
        <v>67</v>
      </c>
      <c r="E251" s="55" t="s">
        <v>588</v>
      </c>
      <c r="F251" s="56" t="s">
        <v>589</v>
      </c>
      <c r="G251" s="57" t="s">
        <v>93</v>
      </c>
      <c r="H251" s="58">
        <v>200</v>
      </c>
      <c r="I251" s="14"/>
      <c r="J251" s="59" t="s">
        <v>0</v>
      </c>
      <c r="K251" s="60" t="s">
        <v>23</v>
      </c>
      <c r="L251" s="61">
        <v>0.11600000000000001</v>
      </c>
      <c r="M251" s="61">
        <f t="shared" si="12"/>
        <v>23.200000000000003</v>
      </c>
      <c r="N251" s="61">
        <v>0</v>
      </c>
      <c r="O251" s="61">
        <f t="shared" si="13"/>
        <v>0</v>
      </c>
      <c r="P251" s="61">
        <v>0</v>
      </c>
      <c r="Q251" s="62">
        <f t="shared" si="14"/>
        <v>0</v>
      </c>
      <c r="AO251" s="63" t="s">
        <v>6</v>
      </c>
      <c r="AQ251" s="63" t="s">
        <v>67</v>
      </c>
      <c r="AR251" s="63" t="s">
        <v>6</v>
      </c>
      <c r="AV251" s="7" t="s">
        <v>72</v>
      </c>
      <c r="BB251" s="64" t="e">
        <f>IF(K251="základní",#REF!,0)</f>
        <v>#REF!</v>
      </c>
      <c r="BC251" s="64">
        <f>IF(K251="snížená",#REF!,0)</f>
        <v>0</v>
      </c>
      <c r="BD251" s="64">
        <f>IF(K251="zákl. přenesená",#REF!,0)</f>
        <v>0</v>
      </c>
      <c r="BE251" s="64">
        <f>IF(K251="sníž. přenesená",#REF!,0)</f>
        <v>0</v>
      </c>
      <c r="BF251" s="64">
        <f>IF(K251="nulová",#REF!,0)</f>
        <v>0</v>
      </c>
      <c r="BG251" s="7" t="s">
        <v>6</v>
      </c>
      <c r="BH251" s="64" t="e">
        <f>ROUND(#REF!*H251,2)</f>
        <v>#REF!</v>
      </c>
      <c r="BI251" s="7" t="s">
        <v>6</v>
      </c>
      <c r="BJ251" s="63" t="s">
        <v>590</v>
      </c>
    </row>
    <row r="252" spans="2:62" s="1" customFormat="1" ht="31.9" customHeight="1" x14ac:dyDescent="0.2">
      <c r="B252" s="53"/>
      <c r="C252" s="54" t="s">
        <v>591</v>
      </c>
      <c r="D252" s="54" t="s">
        <v>67</v>
      </c>
      <c r="E252" s="55" t="s">
        <v>592</v>
      </c>
      <c r="F252" s="56" t="s">
        <v>593</v>
      </c>
      <c r="G252" s="57" t="s">
        <v>93</v>
      </c>
      <c r="H252" s="58">
        <v>200</v>
      </c>
      <c r="I252" s="14"/>
      <c r="J252" s="59" t="s">
        <v>0</v>
      </c>
      <c r="K252" s="60" t="s">
        <v>23</v>
      </c>
      <c r="L252" s="61">
        <v>0.13800000000000001</v>
      </c>
      <c r="M252" s="61">
        <f t="shared" si="12"/>
        <v>27.6</v>
      </c>
      <c r="N252" s="61">
        <v>0</v>
      </c>
      <c r="O252" s="61">
        <f t="shared" si="13"/>
        <v>0</v>
      </c>
      <c r="P252" s="61">
        <v>0</v>
      </c>
      <c r="Q252" s="62">
        <f t="shared" si="14"/>
        <v>0</v>
      </c>
      <c r="AO252" s="63" t="s">
        <v>6</v>
      </c>
      <c r="AQ252" s="63" t="s">
        <v>67</v>
      </c>
      <c r="AR252" s="63" t="s">
        <v>6</v>
      </c>
      <c r="AV252" s="7" t="s">
        <v>72</v>
      </c>
      <c r="BB252" s="64" t="e">
        <f>IF(K252="základní",#REF!,0)</f>
        <v>#REF!</v>
      </c>
      <c r="BC252" s="64">
        <f>IF(K252="snížená",#REF!,0)</f>
        <v>0</v>
      </c>
      <c r="BD252" s="64">
        <f>IF(K252="zákl. přenesená",#REF!,0)</f>
        <v>0</v>
      </c>
      <c r="BE252" s="64">
        <f>IF(K252="sníž. přenesená",#REF!,0)</f>
        <v>0</v>
      </c>
      <c r="BF252" s="64">
        <f>IF(K252="nulová",#REF!,0)</f>
        <v>0</v>
      </c>
      <c r="BG252" s="7" t="s">
        <v>6</v>
      </c>
      <c r="BH252" s="64" t="e">
        <f>ROUND(#REF!*H252,2)</f>
        <v>#REF!</v>
      </c>
      <c r="BI252" s="7" t="s">
        <v>6</v>
      </c>
      <c r="BJ252" s="63" t="s">
        <v>594</v>
      </c>
    </row>
    <row r="253" spans="2:62" s="1" customFormat="1" ht="31.9" customHeight="1" x14ac:dyDescent="0.2">
      <c r="B253" s="53"/>
      <c r="C253" s="54" t="s">
        <v>595</v>
      </c>
      <c r="D253" s="54" t="s">
        <v>67</v>
      </c>
      <c r="E253" s="55" t="s">
        <v>596</v>
      </c>
      <c r="F253" s="56" t="s">
        <v>597</v>
      </c>
      <c r="G253" s="57" t="s">
        <v>93</v>
      </c>
      <c r="H253" s="58">
        <v>200</v>
      </c>
      <c r="I253" s="14"/>
      <c r="J253" s="59" t="s">
        <v>0</v>
      </c>
      <c r="K253" s="60" t="s">
        <v>23</v>
      </c>
      <c r="L253" s="61">
        <v>0.11600000000000001</v>
      </c>
      <c r="M253" s="61">
        <f t="shared" si="12"/>
        <v>23.200000000000003</v>
      </c>
      <c r="N253" s="61">
        <v>0</v>
      </c>
      <c r="O253" s="61">
        <f t="shared" si="13"/>
        <v>0</v>
      </c>
      <c r="P253" s="61">
        <v>0</v>
      </c>
      <c r="Q253" s="62">
        <f t="shared" si="14"/>
        <v>0</v>
      </c>
      <c r="AO253" s="63" t="s">
        <v>6</v>
      </c>
      <c r="AQ253" s="63" t="s">
        <v>67</v>
      </c>
      <c r="AR253" s="63" t="s">
        <v>6</v>
      </c>
      <c r="AV253" s="7" t="s">
        <v>72</v>
      </c>
      <c r="BB253" s="64" t="e">
        <f>IF(K253="základní",#REF!,0)</f>
        <v>#REF!</v>
      </c>
      <c r="BC253" s="64">
        <f>IF(K253="snížená",#REF!,0)</f>
        <v>0</v>
      </c>
      <c r="BD253" s="64">
        <f>IF(K253="zákl. přenesená",#REF!,0)</f>
        <v>0</v>
      </c>
      <c r="BE253" s="64">
        <f>IF(K253="sníž. přenesená",#REF!,0)</f>
        <v>0</v>
      </c>
      <c r="BF253" s="64">
        <f>IF(K253="nulová",#REF!,0)</f>
        <v>0</v>
      </c>
      <c r="BG253" s="7" t="s">
        <v>6</v>
      </c>
      <c r="BH253" s="64" t="e">
        <f>ROUND(#REF!*H253,2)</f>
        <v>#REF!</v>
      </c>
      <c r="BI253" s="7" t="s">
        <v>6</v>
      </c>
      <c r="BJ253" s="63" t="s">
        <v>598</v>
      </c>
    </row>
    <row r="254" spans="2:62" s="1" customFormat="1" ht="31.9" customHeight="1" x14ac:dyDescent="0.2">
      <c r="B254" s="53"/>
      <c r="C254" s="54" t="s">
        <v>599</v>
      </c>
      <c r="D254" s="54" t="s">
        <v>67</v>
      </c>
      <c r="E254" s="55" t="s">
        <v>600</v>
      </c>
      <c r="F254" s="56" t="s">
        <v>601</v>
      </c>
      <c r="G254" s="57" t="s">
        <v>93</v>
      </c>
      <c r="H254" s="58">
        <v>200</v>
      </c>
      <c r="I254" s="14"/>
      <c r="J254" s="59" t="s">
        <v>0</v>
      </c>
      <c r="K254" s="60" t="s">
        <v>23</v>
      </c>
      <c r="L254" s="61">
        <v>0.13800000000000001</v>
      </c>
      <c r="M254" s="61">
        <f t="shared" si="12"/>
        <v>27.6</v>
      </c>
      <c r="N254" s="61">
        <v>0</v>
      </c>
      <c r="O254" s="61">
        <f t="shared" si="13"/>
        <v>0</v>
      </c>
      <c r="P254" s="61">
        <v>0</v>
      </c>
      <c r="Q254" s="62">
        <f t="shared" si="14"/>
        <v>0</v>
      </c>
      <c r="AO254" s="63" t="s">
        <v>6</v>
      </c>
      <c r="AQ254" s="63" t="s">
        <v>67</v>
      </c>
      <c r="AR254" s="63" t="s">
        <v>6</v>
      </c>
      <c r="AV254" s="7" t="s">
        <v>72</v>
      </c>
      <c r="BB254" s="64" t="e">
        <f>IF(K254="základní",#REF!,0)</f>
        <v>#REF!</v>
      </c>
      <c r="BC254" s="64">
        <f>IF(K254="snížená",#REF!,0)</f>
        <v>0</v>
      </c>
      <c r="BD254" s="64">
        <f>IF(K254="zákl. přenesená",#REF!,0)</f>
        <v>0</v>
      </c>
      <c r="BE254" s="64">
        <f>IF(K254="sníž. přenesená",#REF!,0)</f>
        <v>0</v>
      </c>
      <c r="BF254" s="64">
        <f>IF(K254="nulová",#REF!,0)</f>
        <v>0</v>
      </c>
      <c r="BG254" s="7" t="s">
        <v>6</v>
      </c>
      <c r="BH254" s="64" t="e">
        <f>ROUND(#REF!*H254,2)</f>
        <v>#REF!</v>
      </c>
      <c r="BI254" s="7" t="s">
        <v>6</v>
      </c>
      <c r="BJ254" s="63" t="s">
        <v>602</v>
      </c>
    </row>
    <row r="255" spans="2:62" s="1" customFormat="1" ht="31.9" customHeight="1" x14ac:dyDescent="0.2">
      <c r="B255" s="53"/>
      <c r="C255" s="54" t="s">
        <v>603</v>
      </c>
      <c r="D255" s="54" t="s">
        <v>67</v>
      </c>
      <c r="E255" s="55" t="s">
        <v>604</v>
      </c>
      <c r="F255" s="56" t="s">
        <v>605</v>
      </c>
      <c r="G255" s="57" t="s">
        <v>93</v>
      </c>
      <c r="H255" s="58">
        <v>200</v>
      </c>
      <c r="I255" s="14"/>
      <c r="J255" s="59" t="s">
        <v>0</v>
      </c>
      <c r="K255" s="60" t="s">
        <v>23</v>
      </c>
      <c r="L255" s="61">
        <v>0.19</v>
      </c>
      <c r="M255" s="61">
        <f t="shared" si="12"/>
        <v>38</v>
      </c>
      <c r="N255" s="61">
        <v>0</v>
      </c>
      <c r="O255" s="61">
        <f t="shared" si="13"/>
        <v>0</v>
      </c>
      <c r="P255" s="61">
        <v>0</v>
      </c>
      <c r="Q255" s="62">
        <f t="shared" si="14"/>
        <v>0</v>
      </c>
      <c r="AO255" s="63" t="s">
        <v>6</v>
      </c>
      <c r="AQ255" s="63" t="s">
        <v>67</v>
      </c>
      <c r="AR255" s="63" t="s">
        <v>6</v>
      </c>
      <c r="AV255" s="7" t="s">
        <v>72</v>
      </c>
      <c r="BB255" s="64" t="e">
        <f>IF(K255="základní",#REF!,0)</f>
        <v>#REF!</v>
      </c>
      <c r="BC255" s="64">
        <f>IF(K255="snížená",#REF!,0)</f>
        <v>0</v>
      </c>
      <c r="BD255" s="64">
        <f>IF(K255="zákl. přenesená",#REF!,0)</f>
        <v>0</v>
      </c>
      <c r="BE255" s="64">
        <f>IF(K255="sníž. přenesená",#REF!,0)</f>
        <v>0</v>
      </c>
      <c r="BF255" s="64">
        <f>IF(K255="nulová",#REF!,0)</f>
        <v>0</v>
      </c>
      <c r="BG255" s="7" t="s">
        <v>6</v>
      </c>
      <c r="BH255" s="64" t="e">
        <f>ROUND(#REF!*H255,2)</f>
        <v>#REF!</v>
      </c>
      <c r="BI255" s="7" t="s">
        <v>6</v>
      </c>
      <c r="BJ255" s="63" t="s">
        <v>606</v>
      </c>
    </row>
    <row r="256" spans="2:62" s="1" customFormat="1" ht="31.9" customHeight="1" x14ac:dyDescent="0.2">
      <c r="B256" s="53"/>
      <c r="C256" s="54" t="s">
        <v>607</v>
      </c>
      <c r="D256" s="54" t="s">
        <v>67</v>
      </c>
      <c r="E256" s="55" t="s">
        <v>608</v>
      </c>
      <c r="F256" s="56" t="s">
        <v>609</v>
      </c>
      <c r="G256" s="57" t="s">
        <v>93</v>
      </c>
      <c r="H256" s="58">
        <v>200</v>
      </c>
      <c r="I256" s="14"/>
      <c r="J256" s="59" t="s">
        <v>0</v>
      </c>
      <c r="K256" s="60" t="s">
        <v>23</v>
      </c>
      <c r="L256" s="61">
        <v>0.21</v>
      </c>
      <c r="M256" s="61">
        <f t="shared" si="12"/>
        <v>42</v>
      </c>
      <c r="N256" s="61">
        <v>0</v>
      </c>
      <c r="O256" s="61">
        <f t="shared" si="13"/>
        <v>0</v>
      </c>
      <c r="P256" s="61">
        <v>0</v>
      </c>
      <c r="Q256" s="62">
        <f t="shared" si="14"/>
        <v>0</v>
      </c>
      <c r="AO256" s="63" t="s">
        <v>6</v>
      </c>
      <c r="AQ256" s="63" t="s">
        <v>67</v>
      </c>
      <c r="AR256" s="63" t="s">
        <v>6</v>
      </c>
      <c r="AV256" s="7" t="s">
        <v>72</v>
      </c>
      <c r="BB256" s="64" t="e">
        <f>IF(K256="základní",#REF!,0)</f>
        <v>#REF!</v>
      </c>
      <c r="BC256" s="64">
        <f>IF(K256="snížená",#REF!,0)</f>
        <v>0</v>
      </c>
      <c r="BD256" s="64">
        <f>IF(K256="zákl. přenesená",#REF!,0)</f>
        <v>0</v>
      </c>
      <c r="BE256" s="64">
        <f>IF(K256="sníž. přenesená",#REF!,0)</f>
        <v>0</v>
      </c>
      <c r="BF256" s="64">
        <f>IF(K256="nulová",#REF!,0)</f>
        <v>0</v>
      </c>
      <c r="BG256" s="7" t="s">
        <v>6</v>
      </c>
      <c r="BH256" s="64" t="e">
        <f>ROUND(#REF!*H256,2)</f>
        <v>#REF!</v>
      </c>
      <c r="BI256" s="7" t="s">
        <v>6</v>
      </c>
      <c r="BJ256" s="63" t="s">
        <v>610</v>
      </c>
    </row>
    <row r="257" spans="2:62" s="1" customFormat="1" ht="42.75" customHeight="1" x14ac:dyDescent="0.2">
      <c r="B257" s="53"/>
      <c r="C257" s="54" t="s">
        <v>611</v>
      </c>
      <c r="D257" s="54" t="s">
        <v>67</v>
      </c>
      <c r="E257" s="55" t="s">
        <v>612</v>
      </c>
      <c r="F257" s="56" t="s">
        <v>613</v>
      </c>
      <c r="G257" s="57" t="s">
        <v>70</v>
      </c>
      <c r="H257" s="58">
        <v>100</v>
      </c>
      <c r="I257" s="14"/>
      <c r="J257" s="59" t="s">
        <v>0</v>
      </c>
      <c r="K257" s="60" t="s">
        <v>23</v>
      </c>
      <c r="L257" s="61">
        <v>1.1000000000000001</v>
      </c>
      <c r="M257" s="61">
        <f t="shared" si="12"/>
        <v>110.00000000000001</v>
      </c>
      <c r="N257" s="61">
        <v>0</v>
      </c>
      <c r="O257" s="61">
        <f t="shared" si="13"/>
        <v>0</v>
      </c>
      <c r="P257" s="61">
        <v>0</v>
      </c>
      <c r="Q257" s="62">
        <f t="shared" si="14"/>
        <v>0</v>
      </c>
      <c r="AO257" s="63" t="s">
        <v>6</v>
      </c>
      <c r="AQ257" s="63" t="s">
        <v>67</v>
      </c>
      <c r="AR257" s="63" t="s">
        <v>6</v>
      </c>
      <c r="AV257" s="7" t="s">
        <v>72</v>
      </c>
      <c r="BB257" s="64" t="e">
        <f>IF(K257="základní",#REF!,0)</f>
        <v>#REF!</v>
      </c>
      <c r="BC257" s="64">
        <f>IF(K257="snížená",#REF!,0)</f>
        <v>0</v>
      </c>
      <c r="BD257" s="64">
        <f>IF(K257="zákl. přenesená",#REF!,0)</f>
        <v>0</v>
      </c>
      <c r="BE257" s="64">
        <f>IF(K257="sníž. přenesená",#REF!,0)</f>
        <v>0</v>
      </c>
      <c r="BF257" s="64">
        <f>IF(K257="nulová",#REF!,0)</f>
        <v>0</v>
      </c>
      <c r="BG257" s="7" t="s">
        <v>6</v>
      </c>
      <c r="BH257" s="64" t="e">
        <f>ROUND(#REF!*H257,2)</f>
        <v>#REF!</v>
      </c>
      <c r="BI257" s="7" t="s">
        <v>6</v>
      </c>
      <c r="BJ257" s="63" t="s">
        <v>614</v>
      </c>
    </row>
    <row r="258" spans="2:62" s="1" customFormat="1" ht="74.099999999999994" customHeight="1" x14ac:dyDescent="0.2">
      <c r="B258" s="53"/>
      <c r="C258" s="54" t="s">
        <v>615</v>
      </c>
      <c r="D258" s="54" t="s">
        <v>67</v>
      </c>
      <c r="E258" s="55" t="s">
        <v>616</v>
      </c>
      <c r="F258" s="56" t="s">
        <v>617</v>
      </c>
      <c r="G258" s="57" t="s">
        <v>70</v>
      </c>
      <c r="H258" s="58">
        <v>40</v>
      </c>
      <c r="I258" s="14"/>
      <c r="J258" s="59" t="s">
        <v>0</v>
      </c>
      <c r="K258" s="60" t="s">
        <v>23</v>
      </c>
      <c r="L258" s="61">
        <v>19.783000000000001</v>
      </c>
      <c r="M258" s="61">
        <f t="shared" si="12"/>
        <v>791.32</v>
      </c>
      <c r="N258" s="61">
        <v>0</v>
      </c>
      <c r="O258" s="61">
        <f t="shared" si="13"/>
        <v>0</v>
      </c>
      <c r="P258" s="61">
        <v>0</v>
      </c>
      <c r="Q258" s="62">
        <f t="shared" si="14"/>
        <v>0</v>
      </c>
      <c r="AO258" s="63" t="s">
        <v>6</v>
      </c>
      <c r="AQ258" s="63" t="s">
        <v>67</v>
      </c>
      <c r="AR258" s="63" t="s">
        <v>6</v>
      </c>
      <c r="AV258" s="7" t="s">
        <v>72</v>
      </c>
      <c r="BB258" s="64" t="e">
        <f>IF(K258="základní",#REF!,0)</f>
        <v>#REF!</v>
      </c>
      <c r="BC258" s="64">
        <f>IF(K258="snížená",#REF!,0)</f>
        <v>0</v>
      </c>
      <c r="BD258" s="64">
        <f>IF(K258="zákl. přenesená",#REF!,0)</f>
        <v>0</v>
      </c>
      <c r="BE258" s="64">
        <f>IF(K258="sníž. přenesená",#REF!,0)</f>
        <v>0</v>
      </c>
      <c r="BF258" s="64">
        <f>IF(K258="nulová",#REF!,0)</f>
        <v>0</v>
      </c>
      <c r="BG258" s="7" t="s">
        <v>6</v>
      </c>
      <c r="BH258" s="64" t="e">
        <f>ROUND(#REF!*H258,2)</f>
        <v>#REF!</v>
      </c>
      <c r="BI258" s="7" t="s">
        <v>6</v>
      </c>
      <c r="BJ258" s="63" t="s">
        <v>618</v>
      </c>
    </row>
    <row r="259" spans="2:62" s="1" customFormat="1" ht="60.75" customHeight="1" x14ac:dyDescent="0.2">
      <c r="B259" s="53"/>
      <c r="C259" s="54" t="s">
        <v>619</v>
      </c>
      <c r="D259" s="54" t="s">
        <v>67</v>
      </c>
      <c r="E259" s="55" t="s">
        <v>620</v>
      </c>
      <c r="F259" s="56" t="s">
        <v>621</v>
      </c>
      <c r="G259" s="57" t="s">
        <v>70</v>
      </c>
      <c r="H259" s="58">
        <v>4</v>
      </c>
      <c r="I259" s="14"/>
      <c r="J259" s="59" t="s">
        <v>0</v>
      </c>
      <c r="K259" s="60" t="s">
        <v>23</v>
      </c>
      <c r="L259" s="61">
        <v>13.678000000000001</v>
      </c>
      <c r="M259" s="61">
        <f t="shared" si="12"/>
        <v>54.712000000000003</v>
      </c>
      <c r="N259" s="61">
        <v>0</v>
      </c>
      <c r="O259" s="61">
        <f t="shared" si="13"/>
        <v>0</v>
      </c>
      <c r="P259" s="61">
        <v>0</v>
      </c>
      <c r="Q259" s="62">
        <f t="shared" si="14"/>
        <v>0</v>
      </c>
      <c r="AO259" s="63" t="s">
        <v>6</v>
      </c>
      <c r="AQ259" s="63" t="s">
        <v>67</v>
      </c>
      <c r="AR259" s="63" t="s">
        <v>6</v>
      </c>
      <c r="AV259" s="7" t="s">
        <v>72</v>
      </c>
      <c r="BB259" s="64" t="e">
        <f>IF(K259="základní",#REF!,0)</f>
        <v>#REF!</v>
      </c>
      <c r="BC259" s="64">
        <f>IF(K259="snížená",#REF!,0)</f>
        <v>0</v>
      </c>
      <c r="BD259" s="64">
        <f>IF(K259="zákl. přenesená",#REF!,0)</f>
        <v>0</v>
      </c>
      <c r="BE259" s="64">
        <f>IF(K259="sníž. přenesená",#REF!,0)</f>
        <v>0</v>
      </c>
      <c r="BF259" s="64">
        <f>IF(K259="nulová",#REF!,0)</f>
        <v>0</v>
      </c>
      <c r="BG259" s="7" t="s">
        <v>6</v>
      </c>
      <c r="BH259" s="64" t="e">
        <f>ROUND(#REF!*H259,2)</f>
        <v>#REF!</v>
      </c>
      <c r="BI259" s="7" t="s">
        <v>6</v>
      </c>
      <c r="BJ259" s="63" t="s">
        <v>622</v>
      </c>
    </row>
    <row r="260" spans="2:62" s="1" customFormat="1" ht="75.400000000000006" customHeight="1" x14ac:dyDescent="0.2">
      <c r="B260" s="53"/>
      <c r="C260" s="54" t="s">
        <v>623</v>
      </c>
      <c r="D260" s="54" t="s">
        <v>67</v>
      </c>
      <c r="E260" s="55" t="s">
        <v>624</v>
      </c>
      <c r="F260" s="56" t="s">
        <v>625</v>
      </c>
      <c r="G260" s="57" t="s">
        <v>70</v>
      </c>
      <c r="H260" s="58">
        <v>80</v>
      </c>
      <c r="I260" s="14"/>
      <c r="J260" s="59" t="s">
        <v>0</v>
      </c>
      <c r="K260" s="60" t="s">
        <v>23</v>
      </c>
      <c r="L260" s="61">
        <v>2.2909999999999999</v>
      </c>
      <c r="M260" s="61">
        <f t="shared" si="12"/>
        <v>183.28</v>
      </c>
      <c r="N260" s="61">
        <v>0</v>
      </c>
      <c r="O260" s="61">
        <f t="shared" si="13"/>
        <v>0</v>
      </c>
      <c r="P260" s="61">
        <v>0</v>
      </c>
      <c r="Q260" s="62">
        <f t="shared" si="14"/>
        <v>0</v>
      </c>
      <c r="AO260" s="63" t="s">
        <v>6</v>
      </c>
      <c r="AQ260" s="63" t="s">
        <v>67</v>
      </c>
      <c r="AR260" s="63" t="s">
        <v>6</v>
      </c>
      <c r="AV260" s="7" t="s">
        <v>72</v>
      </c>
      <c r="BB260" s="64" t="e">
        <f>IF(K260="základní",#REF!,0)</f>
        <v>#REF!</v>
      </c>
      <c r="BC260" s="64">
        <f>IF(K260="snížená",#REF!,0)</f>
        <v>0</v>
      </c>
      <c r="BD260" s="64">
        <f>IF(K260="zákl. přenesená",#REF!,0)</f>
        <v>0</v>
      </c>
      <c r="BE260" s="64">
        <f>IF(K260="sníž. přenesená",#REF!,0)</f>
        <v>0</v>
      </c>
      <c r="BF260" s="64">
        <f>IF(K260="nulová",#REF!,0)</f>
        <v>0</v>
      </c>
      <c r="BG260" s="7" t="s">
        <v>6</v>
      </c>
      <c r="BH260" s="64" t="e">
        <f>ROUND(#REF!*H260,2)</f>
        <v>#REF!</v>
      </c>
      <c r="BI260" s="7" t="s">
        <v>6</v>
      </c>
      <c r="BJ260" s="63" t="s">
        <v>626</v>
      </c>
    </row>
    <row r="261" spans="2:62" s="1" customFormat="1" ht="75.400000000000006" customHeight="1" x14ac:dyDescent="0.2">
      <c r="B261" s="53"/>
      <c r="C261" s="54" t="s">
        <v>627</v>
      </c>
      <c r="D261" s="54" t="s">
        <v>67</v>
      </c>
      <c r="E261" s="55" t="s">
        <v>628</v>
      </c>
      <c r="F261" s="56" t="s">
        <v>629</v>
      </c>
      <c r="G261" s="57" t="s">
        <v>70</v>
      </c>
      <c r="H261" s="58">
        <v>80</v>
      </c>
      <c r="I261" s="14"/>
      <c r="J261" s="59" t="s">
        <v>0</v>
      </c>
      <c r="K261" s="60" t="s">
        <v>23</v>
      </c>
      <c r="L261" s="61">
        <v>2.4089999999999998</v>
      </c>
      <c r="M261" s="61">
        <f t="shared" si="12"/>
        <v>192.71999999999997</v>
      </c>
      <c r="N261" s="61">
        <v>0</v>
      </c>
      <c r="O261" s="61">
        <f t="shared" si="13"/>
        <v>0</v>
      </c>
      <c r="P261" s="61">
        <v>0</v>
      </c>
      <c r="Q261" s="62">
        <f t="shared" si="14"/>
        <v>0</v>
      </c>
      <c r="AO261" s="63" t="s">
        <v>6</v>
      </c>
      <c r="AQ261" s="63" t="s">
        <v>67</v>
      </c>
      <c r="AR261" s="63" t="s">
        <v>6</v>
      </c>
      <c r="AV261" s="7" t="s">
        <v>72</v>
      </c>
      <c r="BB261" s="64" t="e">
        <f>IF(K261="základní",#REF!,0)</f>
        <v>#REF!</v>
      </c>
      <c r="BC261" s="64">
        <f>IF(K261="snížená",#REF!,0)</f>
        <v>0</v>
      </c>
      <c r="BD261" s="64">
        <f>IF(K261="zákl. přenesená",#REF!,0)</f>
        <v>0</v>
      </c>
      <c r="BE261" s="64">
        <f>IF(K261="sníž. přenesená",#REF!,0)</f>
        <v>0</v>
      </c>
      <c r="BF261" s="64">
        <f>IF(K261="nulová",#REF!,0)</f>
        <v>0</v>
      </c>
      <c r="BG261" s="7" t="s">
        <v>6</v>
      </c>
      <c r="BH261" s="64" t="e">
        <f>ROUND(#REF!*H261,2)</f>
        <v>#REF!</v>
      </c>
      <c r="BI261" s="7" t="s">
        <v>6</v>
      </c>
      <c r="BJ261" s="63" t="s">
        <v>630</v>
      </c>
    </row>
    <row r="262" spans="2:62" s="1" customFormat="1" ht="75.400000000000006" customHeight="1" x14ac:dyDescent="0.2">
      <c r="B262" s="53"/>
      <c r="C262" s="54" t="s">
        <v>631</v>
      </c>
      <c r="D262" s="54" t="s">
        <v>67</v>
      </c>
      <c r="E262" s="55" t="s">
        <v>632</v>
      </c>
      <c r="F262" s="56" t="s">
        <v>633</v>
      </c>
      <c r="G262" s="57" t="s">
        <v>70</v>
      </c>
      <c r="H262" s="58">
        <v>80</v>
      </c>
      <c r="I262" s="14"/>
      <c r="J262" s="59" t="s">
        <v>0</v>
      </c>
      <c r="K262" s="60" t="s">
        <v>23</v>
      </c>
      <c r="L262" s="61">
        <v>2.4550000000000001</v>
      </c>
      <c r="M262" s="61">
        <f t="shared" si="12"/>
        <v>196.4</v>
      </c>
      <c r="N262" s="61">
        <v>0</v>
      </c>
      <c r="O262" s="61">
        <f t="shared" si="13"/>
        <v>0</v>
      </c>
      <c r="P262" s="61">
        <v>0</v>
      </c>
      <c r="Q262" s="62">
        <f t="shared" si="14"/>
        <v>0</v>
      </c>
      <c r="AO262" s="63" t="s">
        <v>6</v>
      </c>
      <c r="AQ262" s="63" t="s">
        <v>67</v>
      </c>
      <c r="AR262" s="63" t="s">
        <v>6</v>
      </c>
      <c r="AV262" s="7" t="s">
        <v>72</v>
      </c>
      <c r="BB262" s="64" t="e">
        <f>IF(K262="základní",#REF!,0)</f>
        <v>#REF!</v>
      </c>
      <c r="BC262" s="64">
        <f>IF(K262="snížená",#REF!,0)</f>
        <v>0</v>
      </c>
      <c r="BD262" s="64">
        <f>IF(K262="zákl. přenesená",#REF!,0)</f>
        <v>0</v>
      </c>
      <c r="BE262" s="64">
        <f>IF(K262="sníž. přenesená",#REF!,0)</f>
        <v>0</v>
      </c>
      <c r="BF262" s="64">
        <f>IF(K262="nulová",#REF!,0)</f>
        <v>0</v>
      </c>
      <c r="BG262" s="7" t="s">
        <v>6</v>
      </c>
      <c r="BH262" s="64" t="e">
        <f>ROUND(#REF!*H262,2)</f>
        <v>#REF!</v>
      </c>
      <c r="BI262" s="7" t="s">
        <v>6</v>
      </c>
      <c r="BJ262" s="63" t="s">
        <v>634</v>
      </c>
    </row>
    <row r="263" spans="2:62" s="1" customFormat="1" ht="75.400000000000006" customHeight="1" x14ac:dyDescent="0.2">
      <c r="B263" s="53"/>
      <c r="C263" s="54" t="s">
        <v>635</v>
      </c>
      <c r="D263" s="54" t="s">
        <v>67</v>
      </c>
      <c r="E263" s="55" t="s">
        <v>636</v>
      </c>
      <c r="F263" s="56" t="s">
        <v>637</v>
      </c>
      <c r="G263" s="57" t="s">
        <v>70</v>
      </c>
      <c r="H263" s="58">
        <v>80</v>
      </c>
      <c r="I263" s="14"/>
      <c r="J263" s="59" t="s">
        <v>0</v>
      </c>
      <c r="K263" s="60" t="s">
        <v>23</v>
      </c>
      <c r="L263" s="61">
        <v>2.6360000000000001</v>
      </c>
      <c r="M263" s="61">
        <f t="shared" si="12"/>
        <v>210.88</v>
      </c>
      <c r="N263" s="61">
        <v>0</v>
      </c>
      <c r="O263" s="61">
        <f t="shared" si="13"/>
        <v>0</v>
      </c>
      <c r="P263" s="61">
        <v>0</v>
      </c>
      <c r="Q263" s="62">
        <f t="shared" si="14"/>
        <v>0</v>
      </c>
      <c r="AO263" s="63" t="s">
        <v>6</v>
      </c>
      <c r="AQ263" s="63" t="s">
        <v>67</v>
      </c>
      <c r="AR263" s="63" t="s">
        <v>6</v>
      </c>
      <c r="AV263" s="7" t="s">
        <v>72</v>
      </c>
      <c r="BB263" s="64" t="e">
        <f>IF(K263="základní",#REF!,0)</f>
        <v>#REF!</v>
      </c>
      <c r="BC263" s="64">
        <f>IF(K263="snížená",#REF!,0)</f>
        <v>0</v>
      </c>
      <c r="BD263" s="64">
        <f>IF(K263="zákl. přenesená",#REF!,0)</f>
        <v>0</v>
      </c>
      <c r="BE263" s="64">
        <f>IF(K263="sníž. přenesená",#REF!,0)</f>
        <v>0</v>
      </c>
      <c r="BF263" s="64">
        <f>IF(K263="nulová",#REF!,0)</f>
        <v>0</v>
      </c>
      <c r="BG263" s="7" t="s">
        <v>6</v>
      </c>
      <c r="BH263" s="64" t="e">
        <f>ROUND(#REF!*H263,2)</f>
        <v>#REF!</v>
      </c>
      <c r="BI263" s="7" t="s">
        <v>6</v>
      </c>
      <c r="BJ263" s="63" t="s">
        <v>638</v>
      </c>
    </row>
    <row r="264" spans="2:62" s="1" customFormat="1" ht="64.5" customHeight="1" x14ac:dyDescent="0.2">
      <c r="B264" s="53"/>
      <c r="C264" s="54" t="s">
        <v>639</v>
      </c>
      <c r="D264" s="54" t="s">
        <v>67</v>
      </c>
      <c r="E264" s="55" t="s">
        <v>640</v>
      </c>
      <c r="F264" s="56" t="s">
        <v>641</v>
      </c>
      <c r="G264" s="57" t="s">
        <v>70</v>
      </c>
      <c r="H264" s="58">
        <v>40</v>
      </c>
      <c r="I264" s="14"/>
      <c r="J264" s="59" t="s">
        <v>0</v>
      </c>
      <c r="K264" s="60" t="s">
        <v>23</v>
      </c>
      <c r="L264" s="61">
        <v>2.597</v>
      </c>
      <c r="M264" s="61">
        <f t="shared" si="12"/>
        <v>103.88</v>
      </c>
      <c r="N264" s="61">
        <v>0</v>
      </c>
      <c r="O264" s="61">
        <f t="shared" si="13"/>
        <v>0</v>
      </c>
      <c r="P264" s="61">
        <v>0</v>
      </c>
      <c r="Q264" s="62">
        <f t="shared" si="14"/>
        <v>0</v>
      </c>
      <c r="AO264" s="63" t="s">
        <v>6</v>
      </c>
      <c r="AQ264" s="63" t="s">
        <v>67</v>
      </c>
      <c r="AR264" s="63" t="s">
        <v>6</v>
      </c>
      <c r="AV264" s="7" t="s">
        <v>72</v>
      </c>
      <c r="BB264" s="64" t="e">
        <f>IF(K264="základní",#REF!,0)</f>
        <v>#REF!</v>
      </c>
      <c r="BC264" s="64">
        <f>IF(K264="snížená",#REF!,0)</f>
        <v>0</v>
      </c>
      <c r="BD264" s="64">
        <f>IF(K264="zákl. přenesená",#REF!,0)</f>
        <v>0</v>
      </c>
      <c r="BE264" s="64">
        <f>IF(K264="sníž. přenesená",#REF!,0)</f>
        <v>0</v>
      </c>
      <c r="BF264" s="64">
        <f>IF(K264="nulová",#REF!,0)</f>
        <v>0</v>
      </c>
      <c r="BG264" s="7" t="s">
        <v>6</v>
      </c>
      <c r="BH264" s="64" t="e">
        <f>ROUND(#REF!*H264,2)</f>
        <v>#REF!</v>
      </c>
      <c r="BI264" s="7" t="s">
        <v>6</v>
      </c>
      <c r="BJ264" s="63" t="s">
        <v>642</v>
      </c>
    </row>
    <row r="265" spans="2:62" s="1" customFormat="1" ht="64.5" customHeight="1" x14ac:dyDescent="0.2">
      <c r="B265" s="53"/>
      <c r="C265" s="54" t="s">
        <v>643</v>
      </c>
      <c r="D265" s="54" t="s">
        <v>67</v>
      </c>
      <c r="E265" s="55" t="s">
        <v>644</v>
      </c>
      <c r="F265" s="56" t="s">
        <v>645</v>
      </c>
      <c r="G265" s="57" t="s">
        <v>70</v>
      </c>
      <c r="H265" s="58">
        <v>20</v>
      </c>
      <c r="I265" s="14"/>
      <c r="J265" s="59" t="s">
        <v>0</v>
      </c>
      <c r="K265" s="60" t="s">
        <v>23</v>
      </c>
      <c r="L265" s="61">
        <v>2.5960000000000001</v>
      </c>
      <c r="M265" s="61">
        <f t="shared" si="12"/>
        <v>51.92</v>
      </c>
      <c r="N265" s="61">
        <v>0</v>
      </c>
      <c r="O265" s="61">
        <f t="shared" si="13"/>
        <v>0</v>
      </c>
      <c r="P265" s="61">
        <v>0</v>
      </c>
      <c r="Q265" s="62">
        <f t="shared" si="14"/>
        <v>0</v>
      </c>
      <c r="AO265" s="63" t="s">
        <v>6</v>
      </c>
      <c r="AQ265" s="63" t="s">
        <v>67</v>
      </c>
      <c r="AR265" s="63" t="s">
        <v>6</v>
      </c>
      <c r="AV265" s="7" t="s">
        <v>72</v>
      </c>
      <c r="BB265" s="64" t="e">
        <f>IF(K265="základní",#REF!,0)</f>
        <v>#REF!</v>
      </c>
      <c r="BC265" s="64">
        <f>IF(K265="snížená",#REF!,0)</f>
        <v>0</v>
      </c>
      <c r="BD265" s="64">
        <f>IF(K265="zákl. přenesená",#REF!,0)</f>
        <v>0</v>
      </c>
      <c r="BE265" s="64">
        <f>IF(K265="sníž. přenesená",#REF!,0)</f>
        <v>0</v>
      </c>
      <c r="BF265" s="64">
        <f>IF(K265="nulová",#REF!,0)</f>
        <v>0</v>
      </c>
      <c r="BG265" s="7" t="s">
        <v>6</v>
      </c>
      <c r="BH265" s="64" t="e">
        <f>ROUND(#REF!*H265,2)</f>
        <v>#REF!</v>
      </c>
      <c r="BI265" s="7" t="s">
        <v>6</v>
      </c>
      <c r="BJ265" s="63" t="s">
        <v>646</v>
      </c>
    </row>
    <row r="266" spans="2:62" s="1" customFormat="1" ht="47.65" customHeight="1" x14ac:dyDescent="0.2">
      <c r="B266" s="53"/>
      <c r="C266" s="54" t="s">
        <v>647</v>
      </c>
      <c r="D266" s="54" t="s">
        <v>67</v>
      </c>
      <c r="E266" s="55" t="s">
        <v>648</v>
      </c>
      <c r="F266" s="56" t="s">
        <v>649</v>
      </c>
      <c r="G266" s="57" t="s">
        <v>70</v>
      </c>
      <c r="H266" s="58">
        <v>20</v>
      </c>
      <c r="I266" s="14"/>
      <c r="J266" s="59" t="s">
        <v>0</v>
      </c>
      <c r="K266" s="60" t="s">
        <v>23</v>
      </c>
      <c r="L266" s="61">
        <v>0.98199999999999998</v>
      </c>
      <c r="M266" s="61">
        <f t="shared" si="12"/>
        <v>19.64</v>
      </c>
      <c r="N266" s="61">
        <v>0</v>
      </c>
      <c r="O266" s="61">
        <f t="shared" si="13"/>
        <v>0</v>
      </c>
      <c r="P266" s="61">
        <v>0</v>
      </c>
      <c r="Q266" s="62">
        <f t="shared" si="14"/>
        <v>0</v>
      </c>
      <c r="AO266" s="63" t="s">
        <v>6</v>
      </c>
      <c r="AQ266" s="63" t="s">
        <v>67</v>
      </c>
      <c r="AR266" s="63" t="s">
        <v>6</v>
      </c>
      <c r="AV266" s="7" t="s">
        <v>72</v>
      </c>
      <c r="BB266" s="64" t="e">
        <f>IF(K266="základní",#REF!,0)</f>
        <v>#REF!</v>
      </c>
      <c r="BC266" s="64">
        <f>IF(K266="snížená",#REF!,0)</f>
        <v>0</v>
      </c>
      <c r="BD266" s="64">
        <f>IF(K266="zákl. přenesená",#REF!,0)</f>
        <v>0</v>
      </c>
      <c r="BE266" s="64">
        <f>IF(K266="sníž. přenesená",#REF!,0)</f>
        <v>0</v>
      </c>
      <c r="BF266" s="64">
        <f>IF(K266="nulová",#REF!,0)</f>
        <v>0</v>
      </c>
      <c r="BG266" s="7" t="s">
        <v>6</v>
      </c>
      <c r="BH266" s="64" t="e">
        <f>ROUND(#REF!*H266,2)</f>
        <v>#REF!</v>
      </c>
      <c r="BI266" s="7" t="s">
        <v>6</v>
      </c>
      <c r="BJ266" s="63" t="s">
        <v>650</v>
      </c>
    </row>
    <row r="267" spans="2:62" s="1" customFormat="1" ht="118.9" customHeight="1" x14ac:dyDescent="0.2">
      <c r="B267" s="53"/>
      <c r="C267" s="54" t="s">
        <v>651</v>
      </c>
      <c r="D267" s="54" t="s">
        <v>67</v>
      </c>
      <c r="E267" s="55" t="s">
        <v>652</v>
      </c>
      <c r="F267" s="56" t="s">
        <v>653</v>
      </c>
      <c r="G267" s="57" t="s">
        <v>70</v>
      </c>
      <c r="H267" s="58">
        <v>5</v>
      </c>
      <c r="I267" s="14"/>
      <c r="J267" s="59" t="s">
        <v>0</v>
      </c>
      <c r="K267" s="60" t="s">
        <v>23</v>
      </c>
      <c r="L267" s="61">
        <v>6.8280000000000003</v>
      </c>
      <c r="M267" s="61">
        <f t="shared" si="12"/>
        <v>34.14</v>
      </c>
      <c r="N267" s="61">
        <v>0</v>
      </c>
      <c r="O267" s="61">
        <f t="shared" si="13"/>
        <v>0</v>
      </c>
      <c r="P267" s="61">
        <v>0</v>
      </c>
      <c r="Q267" s="62">
        <f t="shared" si="14"/>
        <v>0</v>
      </c>
      <c r="AO267" s="63" t="s">
        <v>6</v>
      </c>
      <c r="AQ267" s="63" t="s">
        <v>67</v>
      </c>
      <c r="AR267" s="63" t="s">
        <v>6</v>
      </c>
      <c r="AV267" s="7" t="s">
        <v>72</v>
      </c>
      <c r="BB267" s="64" t="e">
        <f>IF(K267="základní",#REF!,0)</f>
        <v>#REF!</v>
      </c>
      <c r="BC267" s="64">
        <f>IF(K267="snížená",#REF!,0)</f>
        <v>0</v>
      </c>
      <c r="BD267" s="64">
        <f>IF(K267="zákl. přenesená",#REF!,0)</f>
        <v>0</v>
      </c>
      <c r="BE267" s="64">
        <f>IF(K267="sníž. přenesená",#REF!,0)</f>
        <v>0</v>
      </c>
      <c r="BF267" s="64">
        <f>IF(K267="nulová",#REF!,0)</f>
        <v>0</v>
      </c>
      <c r="BG267" s="7" t="s">
        <v>6</v>
      </c>
      <c r="BH267" s="64" t="e">
        <f>ROUND(#REF!*H267,2)</f>
        <v>#REF!</v>
      </c>
      <c r="BI267" s="7" t="s">
        <v>6</v>
      </c>
      <c r="BJ267" s="63" t="s">
        <v>654</v>
      </c>
    </row>
    <row r="268" spans="2:62" s="1" customFormat="1" ht="21.2" customHeight="1" x14ac:dyDescent="0.2">
      <c r="B268" s="53"/>
      <c r="C268" s="54" t="s">
        <v>655</v>
      </c>
      <c r="D268" s="54" t="s">
        <v>67</v>
      </c>
      <c r="E268" s="55" t="s">
        <v>656</v>
      </c>
      <c r="F268" s="56" t="s">
        <v>657</v>
      </c>
      <c r="G268" s="57" t="s">
        <v>70</v>
      </c>
      <c r="H268" s="58">
        <v>21</v>
      </c>
      <c r="I268" s="14"/>
      <c r="J268" s="59" t="s">
        <v>0</v>
      </c>
      <c r="K268" s="60" t="s">
        <v>23</v>
      </c>
      <c r="L268" s="61">
        <v>6.5179999999999998</v>
      </c>
      <c r="M268" s="61">
        <f t="shared" si="12"/>
        <v>136.87799999999999</v>
      </c>
      <c r="N268" s="61">
        <v>0</v>
      </c>
      <c r="O268" s="61">
        <f t="shared" si="13"/>
        <v>0</v>
      </c>
      <c r="P268" s="61">
        <v>0</v>
      </c>
      <c r="Q268" s="62">
        <f t="shared" si="14"/>
        <v>0</v>
      </c>
      <c r="AO268" s="63" t="s">
        <v>6</v>
      </c>
      <c r="AQ268" s="63" t="s">
        <v>67</v>
      </c>
      <c r="AR268" s="63" t="s">
        <v>6</v>
      </c>
      <c r="AV268" s="7" t="s">
        <v>72</v>
      </c>
      <c r="BB268" s="64" t="e">
        <f>IF(K268="základní",#REF!,0)</f>
        <v>#REF!</v>
      </c>
      <c r="BC268" s="64">
        <f>IF(K268="snížená",#REF!,0)</f>
        <v>0</v>
      </c>
      <c r="BD268" s="64">
        <f>IF(K268="zákl. přenesená",#REF!,0)</f>
        <v>0</v>
      </c>
      <c r="BE268" s="64">
        <f>IF(K268="sníž. přenesená",#REF!,0)</f>
        <v>0</v>
      </c>
      <c r="BF268" s="64">
        <f>IF(K268="nulová",#REF!,0)</f>
        <v>0</v>
      </c>
      <c r="BG268" s="7" t="s">
        <v>6</v>
      </c>
      <c r="BH268" s="64" t="e">
        <f>ROUND(#REF!*H268,2)</f>
        <v>#REF!</v>
      </c>
      <c r="BI268" s="7" t="s">
        <v>6</v>
      </c>
      <c r="BJ268" s="63" t="s">
        <v>658</v>
      </c>
    </row>
    <row r="269" spans="2:62" s="1" customFormat="1" ht="21.2" customHeight="1" x14ac:dyDescent="0.2">
      <c r="B269" s="53"/>
      <c r="C269" s="54" t="s">
        <v>659</v>
      </c>
      <c r="D269" s="54" t="s">
        <v>67</v>
      </c>
      <c r="E269" s="55" t="s">
        <v>660</v>
      </c>
      <c r="F269" s="56" t="s">
        <v>661</v>
      </c>
      <c r="G269" s="57" t="s">
        <v>70</v>
      </c>
      <c r="H269" s="58">
        <v>21</v>
      </c>
      <c r="I269" s="14"/>
      <c r="J269" s="59" t="s">
        <v>0</v>
      </c>
      <c r="K269" s="60" t="s">
        <v>23</v>
      </c>
      <c r="L269" s="61">
        <v>1.9550000000000001</v>
      </c>
      <c r="M269" s="61">
        <f t="shared" si="12"/>
        <v>41.055</v>
      </c>
      <c r="N269" s="61">
        <v>0</v>
      </c>
      <c r="O269" s="61">
        <f t="shared" si="13"/>
        <v>0</v>
      </c>
      <c r="P269" s="61">
        <v>0</v>
      </c>
      <c r="Q269" s="62">
        <f t="shared" si="14"/>
        <v>0</v>
      </c>
      <c r="AO269" s="63" t="s">
        <v>6</v>
      </c>
      <c r="AQ269" s="63" t="s">
        <v>67</v>
      </c>
      <c r="AR269" s="63" t="s">
        <v>6</v>
      </c>
      <c r="AV269" s="7" t="s">
        <v>72</v>
      </c>
      <c r="BB269" s="64" t="e">
        <f>IF(K269="základní",#REF!,0)</f>
        <v>#REF!</v>
      </c>
      <c r="BC269" s="64">
        <f>IF(K269="snížená",#REF!,0)</f>
        <v>0</v>
      </c>
      <c r="BD269" s="64">
        <f>IF(K269="zákl. přenesená",#REF!,0)</f>
        <v>0</v>
      </c>
      <c r="BE269" s="64">
        <f>IF(K269="sníž. přenesená",#REF!,0)</f>
        <v>0</v>
      </c>
      <c r="BF269" s="64">
        <f>IF(K269="nulová",#REF!,0)</f>
        <v>0</v>
      </c>
      <c r="BG269" s="7" t="s">
        <v>6</v>
      </c>
      <c r="BH269" s="64" t="e">
        <f>ROUND(#REF!*H269,2)</f>
        <v>#REF!</v>
      </c>
      <c r="BI269" s="7" t="s">
        <v>6</v>
      </c>
      <c r="BJ269" s="63" t="s">
        <v>662</v>
      </c>
    </row>
    <row r="270" spans="2:62" s="1" customFormat="1" ht="23.45" customHeight="1" x14ac:dyDescent="0.2">
      <c r="B270" s="53"/>
      <c r="C270" s="54" t="s">
        <v>663</v>
      </c>
      <c r="D270" s="54" t="s">
        <v>67</v>
      </c>
      <c r="E270" s="55" t="s">
        <v>460</v>
      </c>
      <c r="F270" s="56" t="s">
        <v>461</v>
      </c>
      <c r="G270" s="57" t="s">
        <v>70</v>
      </c>
      <c r="H270" s="58">
        <v>3</v>
      </c>
      <c r="I270" s="14"/>
      <c r="J270" s="59" t="s">
        <v>0</v>
      </c>
      <c r="K270" s="60" t="s">
        <v>23</v>
      </c>
      <c r="L270" s="61">
        <v>2.2610000000000001</v>
      </c>
      <c r="M270" s="61">
        <f t="shared" si="12"/>
        <v>6.7830000000000004</v>
      </c>
      <c r="N270" s="61">
        <v>0</v>
      </c>
      <c r="O270" s="61">
        <f t="shared" si="13"/>
        <v>0</v>
      </c>
      <c r="P270" s="61">
        <v>0</v>
      </c>
      <c r="Q270" s="62">
        <f t="shared" si="14"/>
        <v>0</v>
      </c>
      <c r="AO270" s="63" t="s">
        <v>6</v>
      </c>
      <c r="AQ270" s="63" t="s">
        <v>67</v>
      </c>
      <c r="AR270" s="63" t="s">
        <v>6</v>
      </c>
      <c r="AV270" s="7" t="s">
        <v>72</v>
      </c>
      <c r="BB270" s="64" t="e">
        <f>IF(K270="základní",#REF!,0)</f>
        <v>#REF!</v>
      </c>
      <c r="BC270" s="64">
        <f>IF(K270="snížená",#REF!,0)</f>
        <v>0</v>
      </c>
      <c r="BD270" s="64">
        <f>IF(K270="zákl. přenesená",#REF!,0)</f>
        <v>0</v>
      </c>
      <c r="BE270" s="64">
        <f>IF(K270="sníž. přenesená",#REF!,0)</f>
        <v>0</v>
      </c>
      <c r="BF270" s="64">
        <f>IF(K270="nulová",#REF!,0)</f>
        <v>0</v>
      </c>
      <c r="BG270" s="7" t="s">
        <v>6</v>
      </c>
      <c r="BH270" s="64" t="e">
        <f>ROUND(#REF!*H270,2)</f>
        <v>#REF!</v>
      </c>
      <c r="BI270" s="7" t="s">
        <v>6</v>
      </c>
      <c r="BJ270" s="63" t="s">
        <v>664</v>
      </c>
    </row>
    <row r="271" spans="2:62" s="1" customFormat="1" ht="36.75" customHeight="1" x14ac:dyDescent="0.2">
      <c r="B271" s="53"/>
      <c r="C271" s="54" t="s">
        <v>665</v>
      </c>
      <c r="D271" s="54" t="s">
        <v>67</v>
      </c>
      <c r="E271" s="55" t="s">
        <v>666</v>
      </c>
      <c r="F271" s="56" t="s">
        <v>667</v>
      </c>
      <c r="G271" s="57" t="s">
        <v>70</v>
      </c>
      <c r="H271" s="58">
        <v>50</v>
      </c>
      <c r="I271" s="14"/>
      <c r="J271" s="59" t="s">
        <v>0</v>
      </c>
      <c r="K271" s="60" t="s">
        <v>23</v>
      </c>
      <c r="L271" s="61">
        <v>2.1469999999999998</v>
      </c>
      <c r="M271" s="61">
        <f t="shared" si="12"/>
        <v>107.35</v>
      </c>
      <c r="N271" s="61">
        <v>0</v>
      </c>
      <c r="O271" s="61">
        <f t="shared" si="13"/>
        <v>0</v>
      </c>
      <c r="P271" s="61">
        <v>0</v>
      </c>
      <c r="Q271" s="62">
        <f t="shared" si="14"/>
        <v>0</v>
      </c>
      <c r="AO271" s="63" t="s">
        <v>6</v>
      </c>
      <c r="AQ271" s="63" t="s">
        <v>67</v>
      </c>
      <c r="AR271" s="63" t="s">
        <v>6</v>
      </c>
      <c r="AV271" s="7" t="s">
        <v>72</v>
      </c>
      <c r="BB271" s="64" t="e">
        <f>IF(K271="základní",#REF!,0)</f>
        <v>#REF!</v>
      </c>
      <c r="BC271" s="64">
        <f>IF(K271="snížená",#REF!,0)</f>
        <v>0</v>
      </c>
      <c r="BD271" s="64">
        <f>IF(K271="zákl. přenesená",#REF!,0)</f>
        <v>0</v>
      </c>
      <c r="BE271" s="64">
        <f>IF(K271="sníž. přenesená",#REF!,0)</f>
        <v>0</v>
      </c>
      <c r="BF271" s="64">
        <f>IF(K271="nulová",#REF!,0)</f>
        <v>0</v>
      </c>
      <c r="BG271" s="7" t="s">
        <v>6</v>
      </c>
      <c r="BH271" s="64" t="e">
        <f>ROUND(#REF!*H271,2)</f>
        <v>#REF!</v>
      </c>
      <c r="BI271" s="7" t="s">
        <v>6</v>
      </c>
      <c r="BJ271" s="63" t="s">
        <v>668</v>
      </c>
    </row>
    <row r="272" spans="2:62" s="1" customFormat="1" ht="87.4" customHeight="1" x14ac:dyDescent="0.2">
      <c r="B272" s="53"/>
      <c r="C272" s="54" t="s">
        <v>669</v>
      </c>
      <c r="D272" s="54" t="s">
        <v>67</v>
      </c>
      <c r="E272" s="55" t="s">
        <v>670</v>
      </c>
      <c r="F272" s="56" t="s">
        <v>671</v>
      </c>
      <c r="G272" s="57" t="s">
        <v>70</v>
      </c>
      <c r="H272" s="58">
        <v>20</v>
      </c>
      <c r="I272" s="14"/>
      <c r="J272" s="59" t="s">
        <v>0</v>
      </c>
      <c r="K272" s="60" t="s">
        <v>23</v>
      </c>
      <c r="L272" s="61">
        <v>2.2200000000000002</v>
      </c>
      <c r="M272" s="61">
        <f t="shared" si="12"/>
        <v>44.400000000000006</v>
      </c>
      <c r="N272" s="61">
        <v>0</v>
      </c>
      <c r="O272" s="61">
        <f t="shared" si="13"/>
        <v>0</v>
      </c>
      <c r="P272" s="61">
        <v>0</v>
      </c>
      <c r="Q272" s="62">
        <f t="shared" si="14"/>
        <v>0</v>
      </c>
      <c r="AO272" s="63" t="s">
        <v>6</v>
      </c>
      <c r="AQ272" s="63" t="s">
        <v>67</v>
      </c>
      <c r="AR272" s="63" t="s">
        <v>6</v>
      </c>
      <c r="AV272" s="7" t="s">
        <v>72</v>
      </c>
      <c r="BB272" s="64" t="e">
        <f>IF(K272="základní",#REF!,0)</f>
        <v>#REF!</v>
      </c>
      <c r="BC272" s="64">
        <f>IF(K272="snížená",#REF!,0)</f>
        <v>0</v>
      </c>
      <c r="BD272" s="64">
        <f>IF(K272="zákl. přenesená",#REF!,0)</f>
        <v>0</v>
      </c>
      <c r="BE272" s="64">
        <f>IF(K272="sníž. přenesená",#REF!,0)</f>
        <v>0</v>
      </c>
      <c r="BF272" s="64">
        <f>IF(K272="nulová",#REF!,0)</f>
        <v>0</v>
      </c>
      <c r="BG272" s="7" t="s">
        <v>6</v>
      </c>
      <c r="BH272" s="64" t="e">
        <f>ROUND(#REF!*H272,2)</f>
        <v>#REF!</v>
      </c>
      <c r="BI272" s="7" t="s">
        <v>6</v>
      </c>
      <c r="BJ272" s="63" t="s">
        <v>672</v>
      </c>
    </row>
    <row r="273" spans="2:62" s="1" customFormat="1" ht="64.5" customHeight="1" x14ac:dyDescent="0.2">
      <c r="B273" s="53"/>
      <c r="C273" s="54" t="s">
        <v>673</v>
      </c>
      <c r="D273" s="54" t="s">
        <v>67</v>
      </c>
      <c r="E273" s="55" t="s">
        <v>674</v>
      </c>
      <c r="F273" s="56" t="s">
        <v>675</v>
      </c>
      <c r="G273" s="57" t="s">
        <v>70</v>
      </c>
      <c r="H273" s="58">
        <v>30</v>
      </c>
      <c r="I273" s="14"/>
      <c r="J273" s="59" t="s">
        <v>0</v>
      </c>
      <c r="K273" s="60" t="s">
        <v>23</v>
      </c>
      <c r="L273" s="61">
        <v>6.6210000000000004</v>
      </c>
      <c r="M273" s="61">
        <f t="shared" si="12"/>
        <v>198.63000000000002</v>
      </c>
      <c r="N273" s="61">
        <v>0</v>
      </c>
      <c r="O273" s="61">
        <f t="shared" si="13"/>
        <v>0</v>
      </c>
      <c r="P273" s="61">
        <v>0</v>
      </c>
      <c r="Q273" s="62">
        <f t="shared" si="14"/>
        <v>0</v>
      </c>
      <c r="AO273" s="63" t="s">
        <v>6</v>
      </c>
      <c r="AQ273" s="63" t="s">
        <v>67</v>
      </c>
      <c r="AR273" s="63" t="s">
        <v>6</v>
      </c>
      <c r="AV273" s="7" t="s">
        <v>72</v>
      </c>
      <c r="BB273" s="64" t="e">
        <f>IF(K273="základní",#REF!,0)</f>
        <v>#REF!</v>
      </c>
      <c r="BC273" s="64">
        <f>IF(K273="snížená",#REF!,0)</f>
        <v>0</v>
      </c>
      <c r="BD273" s="64">
        <f>IF(K273="zákl. přenesená",#REF!,0)</f>
        <v>0</v>
      </c>
      <c r="BE273" s="64">
        <f>IF(K273="sníž. přenesená",#REF!,0)</f>
        <v>0</v>
      </c>
      <c r="BF273" s="64">
        <f>IF(K273="nulová",#REF!,0)</f>
        <v>0</v>
      </c>
      <c r="BG273" s="7" t="s">
        <v>6</v>
      </c>
      <c r="BH273" s="64" t="e">
        <f>ROUND(#REF!*H273,2)</f>
        <v>#REF!</v>
      </c>
      <c r="BI273" s="7" t="s">
        <v>6</v>
      </c>
      <c r="BJ273" s="63" t="s">
        <v>676</v>
      </c>
    </row>
    <row r="274" spans="2:62" s="1" customFormat="1" ht="60.75" customHeight="1" x14ac:dyDescent="0.2">
      <c r="B274" s="53"/>
      <c r="C274" s="54" t="s">
        <v>677</v>
      </c>
      <c r="D274" s="54" t="s">
        <v>67</v>
      </c>
      <c r="E274" s="55" t="s">
        <v>678</v>
      </c>
      <c r="F274" s="56" t="s">
        <v>679</v>
      </c>
      <c r="G274" s="57" t="s">
        <v>70</v>
      </c>
      <c r="H274" s="58">
        <v>30</v>
      </c>
      <c r="I274" s="14"/>
      <c r="J274" s="59" t="s">
        <v>0</v>
      </c>
      <c r="K274" s="60" t="s">
        <v>23</v>
      </c>
      <c r="L274" s="61">
        <v>2.7669999999999999</v>
      </c>
      <c r="M274" s="61">
        <f t="shared" si="12"/>
        <v>83.009999999999991</v>
      </c>
      <c r="N274" s="61">
        <v>0</v>
      </c>
      <c r="O274" s="61">
        <f t="shared" si="13"/>
        <v>0</v>
      </c>
      <c r="P274" s="61">
        <v>0</v>
      </c>
      <c r="Q274" s="62">
        <f t="shared" si="14"/>
        <v>0</v>
      </c>
      <c r="AO274" s="63" t="s">
        <v>6</v>
      </c>
      <c r="AQ274" s="63" t="s">
        <v>67</v>
      </c>
      <c r="AR274" s="63" t="s">
        <v>6</v>
      </c>
      <c r="AV274" s="7" t="s">
        <v>72</v>
      </c>
      <c r="BB274" s="64" t="e">
        <f>IF(K274="základní",#REF!,0)</f>
        <v>#REF!</v>
      </c>
      <c r="BC274" s="64">
        <f>IF(K274="snížená",#REF!,0)</f>
        <v>0</v>
      </c>
      <c r="BD274" s="64">
        <f>IF(K274="zákl. přenesená",#REF!,0)</f>
        <v>0</v>
      </c>
      <c r="BE274" s="64">
        <f>IF(K274="sníž. přenesená",#REF!,0)</f>
        <v>0</v>
      </c>
      <c r="BF274" s="64">
        <f>IF(K274="nulová",#REF!,0)</f>
        <v>0</v>
      </c>
      <c r="BG274" s="7" t="s">
        <v>6</v>
      </c>
      <c r="BH274" s="64" t="e">
        <f>ROUND(#REF!*H274,2)</f>
        <v>#REF!</v>
      </c>
      <c r="BI274" s="7" t="s">
        <v>6</v>
      </c>
      <c r="BJ274" s="63" t="s">
        <v>680</v>
      </c>
    </row>
    <row r="275" spans="2:62" s="1" customFormat="1" ht="47.65" customHeight="1" x14ac:dyDescent="0.2">
      <c r="B275" s="53"/>
      <c r="C275" s="54" t="s">
        <v>681</v>
      </c>
      <c r="D275" s="54" t="s">
        <v>67</v>
      </c>
      <c r="E275" s="55" t="s">
        <v>682</v>
      </c>
      <c r="F275" s="56" t="s">
        <v>683</v>
      </c>
      <c r="G275" s="57" t="s">
        <v>70</v>
      </c>
      <c r="H275" s="58">
        <v>50</v>
      </c>
      <c r="I275" s="14"/>
      <c r="J275" s="59" t="s">
        <v>0</v>
      </c>
      <c r="K275" s="60" t="s">
        <v>23</v>
      </c>
      <c r="L275" s="61">
        <v>1.643</v>
      </c>
      <c r="M275" s="61">
        <f t="shared" si="12"/>
        <v>82.15</v>
      </c>
      <c r="N275" s="61">
        <v>0</v>
      </c>
      <c r="O275" s="61">
        <f t="shared" si="13"/>
        <v>0</v>
      </c>
      <c r="P275" s="61">
        <v>0</v>
      </c>
      <c r="Q275" s="62">
        <f t="shared" si="14"/>
        <v>0</v>
      </c>
      <c r="AO275" s="63" t="s">
        <v>6</v>
      </c>
      <c r="AQ275" s="63" t="s">
        <v>67</v>
      </c>
      <c r="AR275" s="63" t="s">
        <v>6</v>
      </c>
      <c r="AV275" s="7" t="s">
        <v>72</v>
      </c>
      <c r="BB275" s="64" t="e">
        <f>IF(K275="základní",#REF!,0)</f>
        <v>#REF!</v>
      </c>
      <c r="BC275" s="64">
        <f>IF(K275="snížená",#REF!,0)</f>
        <v>0</v>
      </c>
      <c r="BD275" s="64">
        <f>IF(K275="zákl. přenesená",#REF!,0)</f>
        <v>0</v>
      </c>
      <c r="BE275" s="64">
        <f>IF(K275="sníž. přenesená",#REF!,0)</f>
        <v>0</v>
      </c>
      <c r="BF275" s="64">
        <f>IF(K275="nulová",#REF!,0)</f>
        <v>0</v>
      </c>
      <c r="BG275" s="7" t="s">
        <v>6</v>
      </c>
      <c r="BH275" s="64" t="e">
        <f>ROUND(#REF!*H275,2)</f>
        <v>#REF!</v>
      </c>
      <c r="BI275" s="7" t="s">
        <v>6</v>
      </c>
      <c r="BJ275" s="63" t="s">
        <v>684</v>
      </c>
    </row>
    <row r="276" spans="2:62" s="1" customFormat="1" ht="47.65" customHeight="1" x14ac:dyDescent="0.2">
      <c r="B276" s="53"/>
      <c r="C276" s="54" t="s">
        <v>685</v>
      </c>
      <c r="D276" s="54" t="s">
        <v>67</v>
      </c>
      <c r="E276" s="55" t="s">
        <v>686</v>
      </c>
      <c r="F276" s="56" t="s">
        <v>687</v>
      </c>
      <c r="G276" s="57" t="s">
        <v>70</v>
      </c>
      <c r="H276" s="58">
        <v>50</v>
      </c>
      <c r="I276" s="14"/>
      <c r="J276" s="59" t="s">
        <v>0</v>
      </c>
      <c r="K276" s="60" t="s">
        <v>23</v>
      </c>
      <c r="L276" s="61">
        <v>4.109</v>
      </c>
      <c r="M276" s="61">
        <f t="shared" si="12"/>
        <v>205.45</v>
      </c>
      <c r="N276" s="61">
        <v>0</v>
      </c>
      <c r="O276" s="61">
        <f t="shared" si="13"/>
        <v>0</v>
      </c>
      <c r="P276" s="61">
        <v>0</v>
      </c>
      <c r="Q276" s="62">
        <f t="shared" si="14"/>
        <v>0</v>
      </c>
      <c r="AO276" s="63" t="s">
        <v>6</v>
      </c>
      <c r="AQ276" s="63" t="s">
        <v>67</v>
      </c>
      <c r="AR276" s="63" t="s">
        <v>6</v>
      </c>
      <c r="AV276" s="7" t="s">
        <v>72</v>
      </c>
      <c r="BB276" s="64" t="e">
        <f>IF(K276="základní",#REF!,0)</f>
        <v>#REF!</v>
      </c>
      <c r="BC276" s="64">
        <f>IF(K276="snížená",#REF!,0)</f>
        <v>0</v>
      </c>
      <c r="BD276" s="64">
        <f>IF(K276="zákl. přenesená",#REF!,0)</f>
        <v>0</v>
      </c>
      <c r="BE276" s="64">
        <f>IF(K276="sníž. přenesená",#REF!,0)</f>
        <v>0</v>
      </c>
      <c r="BF276" s="64">
        <f>IF(K276="nulová",#REF!,0)</f>
        <v>0</v>
      </c>
      <c r="BG276" s="7" t="s">
        <v>6</v>
      </c>
      <c r="BH276" s="64" t="e">
        <f>ROUND(#REF!*H276,2)</f>
        <v>#REF!</v>
      </c>
      <c r="BI276" s="7" t="s">
        <v>6</v>
      </c>
      <c r="BJ276" s="63" t="s">
        <v>688</v>
      </c>
    </row>
    <row r="277" spans="2:62" s="1" customFormat="1" ht="31.9" customHeight="1" x14ac:dyDescent="0.2">
      <c r="B277" s="53"/>
      <c r="C277" s="54" t="s">
        <v>689</v>
      </c>
      <c r="D277" s="54" t="s">
        <v>67</v>
      </c>
      <c r="E277" s="55" t="s">
        <v>690</v>
      </c>
      <c r="F277" s="56" t="s">
        <v>691</v>
      </c>
      <c r="G277" s="57" t="s">
        <v>70</v>
      </c>
      <c r="H277" s="58">
        <v>20</v>
      </c>
      <c r="I277" s="14"/>
      <c r="J277" s="59" t="s">
        <v>0</v>
      </c>
      <c r="K277" s="60" t="s">
        <v>23</v>
      </c>
      <c r="L277" s="61">
        <v>0.27100000000000002</v>
      </c>
      <c r="M277" s="61">
        <f t="shared" si="12"/>
        <v>5.42</v>
      </c>
      <c r="N277" s="61">
        <v>0</v>
      </c>
      <c r="O277" s="61">
        <f t="shared" si="13"/>
        <v>0</v>
      </c>
      <c r="P277" s="61">
        <v>0</v>
      </c>
      <c r="Q277" s="62">
        <f t="shared" si="14"/>
        <v>0</v>
      </c>
      <c r="AO277" s="63" t="s">
        <v>6</v>
      </c>
      <c r="AQ277" s="63" t="s">
        <v>67</v>
      </c>
      <c r="AR277" s="63" t="s">
        <v>6</v>
      </c>
      <c r="AV277" s="7" t="s">
        <v>72</v>
      </c>
      <c r="BB277" s="64" t="e">
        <f>IF(K277="základní",#REF!,0)</f>
        <v>#REF!</v>
      </c>
      <c r="BC277" s="64">
        <f>IF(K277="snížená",#REF!,0)</f>
        <v>0</v>
      </c>
      <c r="BD277" s="64">
        <f>IF(K277="zákl. přenesená",#REF!,0)</f>
        <v>0</v>
      </c>
      <c r="BE277" s="64">
        <f>IF(K277="sníž. přenesená",#REF!,0)</f>
        <v>0</v>
      </c>
      <c r="BF277" s="64">
        <f>IF(K277="nulová",#REF!,0)</f>
        <v>0</v>
      </c>
      <c r="BG277" s="7" t="s">
        <v>6</v>
      </c>
      <c r="BH277" s="64" t="e">
        <f>ROUND(#REF!*H277,2)</f>
        <v>#REF!</v>
      </c>
      <c r="BI277" s="7" t="s">
        <v>6</v>
      </c>
      <c r="BJ277" s="63" t="s">
        <v>692</v>
      </c>
    </row>
    <row r="278" spans="2:62" s="1" customFormat="1" ht="23.45" customHeight="1" x14ac:dyDescent="0.2">
      <c r="B278" s="53"/>
      <c r="C278" s="54" t="s">
        <v>693</v>
      </c>
      <c r="D278" s="54" t="s">
        <v>67</v>
      </c>
      <c r="E278" s="55" t="s">
        <v>694</v>
      </c>
      <c r="F278" s="56" t="s">
        <v>695</v>
      </c>
      <c r="G278" s="57" t="s">
        <v>70</v>
      </c>
      <c r="H278" s="58">
        <v>10</v>
      </c>
      <c r="I278" s="14"/>
      <c r="J278" s="59" t="s">
        <v>0</v>
      </c>
      <c r="K278" s="60" t="s">
        <v>23</v>
      </c>
      <c r="L278" s="61">
        <v>0.54</v>
      </c>
      <c r="M278" s="61">
        <f t="shared" si="12"/>
        <v>5.4</v>
      </c>
      <c r="N278" s="61">
        <v>0</v>
      </c>
      <c r="O278" s="61">
        <f t="shared" si="13"/>
        <v>0</v>
      </c>
      <c r="P278" s="61">
        <v>0</v>
      </c>
      <c r="Q278" s="62">
        <f t="shared" si="14"/>
        <v>0</v>
      </c>
      <c r="AO278" s="63" t="s">
        <v>6</v>
      </c>
      <c r="AQ278" s="63" t="s">
        <v>67</v>
      </c>
      <c r="AR278" s="63" t="s">
        <v>6</v>
      </c>
      <c r="AV278" s="7" t="s">
        <v>72</v>
      </c>
      <c r="BB278" s="64" t="e">
        <f>IF(K278="základní",#REF!,0)</f>
        <v>#REF!</v>
      </c>
      <c r="BC278" s="64">
        <f>IF(K278="snížená",#REF!,0)</f>
        <v>0</v>
      </c>
      <c r="BD278" s="64">
        <f>IF(K278="zákl. přenesená",#REF!,0)</f>
        <v>0</v>
      </c>
      <c r="BE278" s="64">
        <f>IF(K278="sníž. přenesená",#REF!,0)</f>
        <v>0</v>
      </c>
      <c r="BF278" s="64">
        <f>IF(K278="nulová",#REF!,0)</f>
        <v>0</v>
      </c>
      <c r="BG278" s="7" t="s">
        <v>6</v>
      </c>
      <c r="BH278" s="64" t="e">
        <f>ROUND(#REF!*H278,2)</f>
        <v>#REF!</v>
      </c>
      <c r="BI278" s="7" t="s">
        <v>6</v>
      </c>
      <c r="BJ278" s="63" t="s">
        <v>696</v>
      </c>
    </row>
    <row r="279" spans="2:62" s="1" customFormat="1" ht="31.9" customHeight="1" x14ac:dyDescent="0.2">
      <c r="B279" s="53"/>
      <c r="C279" s="54" t="s">
        <v>697</v>
      </c>
      <c r="D279" s="54" t="s">
        <v>67</v>
      </c>
      <c r="E279" s="55" t="s">
        <v>698</v>
      </c>
      <c r="F279" s="56" t="s">
        <v>699</v>
      </c>
      <c r="G279" s="57" t="s">
        <v>70</v>
      </c>
      <c r="H279" s="58">
        <v>1</v>
      </c>
      <c r="I279" s="14"/>
      <c r="J279" s="59" t="s">
        <v>0</v>
      </c>
      <c r="K279" s="60" t="s">
        <v>23</v>
      </c>
      <c r="L279" s="61">
        <v>2.3279999999999998</v>
      </c>
      <c r="M279" s="61">
        <f t="shared" si="12"/>
        <v>2.3279999999999998</v>
      </c>
      <c r="N279" s="61">
        <v>0</v>
      </c>
      <c r="O279" s="61">
        <f t="shared" si="13"/>
        <v>0</v>
      </c>
      <c r="P279" s="61">
        <v>0</v>
      </c>
      <c r="Q279" s="62">
        <f t="shared" si="14"/>
        <v>0</v>
      </c>
      <c r="AO279" s="63" t="s">
        <v>71</v>
      </c>
      <c r="AQ279" s="63" t="s">
        <v>67</v>
      </c>
      <c r="AR279" s="63" t="s">
        <v>6</v>
      </c>
      <c r="AV279" s="7" t="s">
        <v>72</v>
      </c>
      <c r="BB279" s="64" t="e">
        <f>IF(K279="základní",#REF!,0)</f>
        <v>#REF!</v>
      </c>
      <c r="BC279" s="64">
        <f>IF(K279="snížená",#REF!,0)</f>
        <v>0</v>
      </c>
      <c r="BD279" s="64">
        <f>IF(K279="zákl. přenesená",#REF!,0)</f>
        <v>0</v>
      </c>
      <c r="BE279" s="64">
        <f>IF(K279="sníž. přenesená",#REF!,0)</f>
        <v>0</v>
      </c>
      <c r="BF279" s="64">
        <f>IF(K279="nulová",#REF!,0)</f>
        <v>0</v>
      </c>
      <c r="BG279" s="7" t="s">
        <v>6</v>
      </c>
      <c r="BH279" s="64" t="e">
        <f>ROUND(#REF!*H279,2)</f>
        <v>#REF!</v>
      </c>
      <c r="BI279" s="7" t="s">
        <v>71</v>
      </c>
      <c r="BJ279" s="63" t="s">
        <v>700</v>
      </c>
    </row>
    <row r="280" spans="2:62" s="1" customFormat="1" ht="47.65" customHeight="1" x14ac:dyDescent="0.2">
      <c r="B280" s="53"/>
      <c r="C280" s="54" t="s">
        <v>701</v>
      </c>
      <c r="D280" s="54" t="s">
        <v>67</v>
      </c>
      <c r="E280" s="55" t="s">
        <v>682</v>
      </c>
      <c r="F280" s="56" t="s">
        <v>683</v>
      </c>
      <c r="G280" s="57" t="s">
        <v>70</v>
      </c>
      <c r="H280" s="58">
        <v>21</v>
      </c>
      <c r="I280" s="14"/>
      <c r="J280" s="59" t="s">
        <v>0</v>
      </c>
      <c r="K280" s="60" t="s">
        <v>23</v>
      </c>
      <c r="L280" s="61">
        <v>1.643</v>
      </c>
      <c r="M280" s="61">
        <f t="shared" si="12"/>
        <v>34.503</v>
      </c>
      <c r="N280" s="61">
        <v>0</v>
      </c>
      <c r="O280" s="61">
        <f t="shared" si="13"/>
        <v>0</v>
      </c>
      <c r="P280" s="61">
        <v>0</v>
      </c>
      <c r="Q280" s="62">
        <f t="shared" si="14"/>
        <v>0</v>
      </c>
      <c r="AO280" s="63" t="s">
        <v>6</v>
      </c>
      <c r="AQ280" s="63" t="s">
        <v>67</v>
      </c>
      <c r="AR280" s="63" t="s">
        <v>6</v>
      </c>
      <c r="AV280" s="7" t="s">
        <v>72</v>
      </c>
      <c r="BB280" s="64" t="e">
        <f>IF(K280="základní",#REF!,0)</f>
        <v>#REF!</v>
      </c>
      <c r="BC280" s="64">
        <f>IF(K280="snížená",#REF!,0)</f>
        <v>0</v>
      </c>
      <c r="BD280" s="64">
        <f>IF(K280="zákl. přenesená",#REF!,0)</f>
        <v>0</v>
      </c>
      <c r="BE280" s="64">
        <f>IF(K280="sníž. přenesená",#REF!,0)</f>
        <v>0</v>
      </c>
      <c r="BF280" s="64">
        <f>IF(K280="nulová",#REF!,0)</f>
        <v>0</v>
      </c>
      <c r="BG280" s="7" t="s">
        <v>6</v>
      </c>
      <c r="BH280" s="64" t="e">
        <f>ROUND(#REF!*H280,2)</f>
        <v>#REF!</v>
      </c>
      <c r="BI280" s="7" t="s">
        <v>6</v>
      </c>
      <c r="BJ280" s="63" t="s">
        <v>702</v>
      </c>
    </row>
    <row r="281" spans="2:62" s="1" customFormat="1" ht="64.5" customHeight="1" x14ac:dyDescent="0.2">
      <c r="B281" s="53"/>
      <c r="C281" s="54" t="s">
        <v>703</v>
      </c>
      <c r="D281" s="54" t="s">
        <v>67</v>
      </c>
      <c r="E281" s="55" t="s">
        <v>674</v>
      </c>
      <c r="F281" s="56" t="s">
        <v>675</v>
      </c>
      <c r="G281" s="57" t="s">
        <v>70</v>
      </c>
      <c r="H281" s="58">
        <v>10</v>
      </c>
      <c r="I281" s="14"/>
      <c r="J281" s="59" t="s">
        <v>0</v>
      </c>
      <c r="K281" s="60" t="s">
        <v>23</v>
      </c>
      <c r="L281" s="61">
        <v>6.6210000000000004</v>
      </c>
      <c r="M281" s="61">
        <f t="shared" si="12"/>
        <v>66.210000000000008</v>
      </c>
      <c r="N281" s="61">
        <v>0</v>
      </c>
      <c r="O281" s="61">
        <f t="shared" si="13"/>
        <v>0</v>
      </c>
      <c r="P281" s="61">
        <v>0</v>
      </c>
      <c r="Q281" s="62">
        <f t="shared" si="14"/>
        <v>0</v>
      </c>
      <c r="AO281" s="63" t="s">
        <v>71</v>
      </c>
      <c r="AQ281" s="63" t="s">
        <v>67</v>
      </c>
      <c r="AR281" s="63" t="s">
        <v>6</v>
      </c>
      <c r="AV281" s="7" t="s">
        <v>72</v>
      </c>
      <c r="BB281" s="64" t="e">
        <f>IF(K281="základní",#REF!,0)</f>
        <v>#REF!</v>
      </c>
      <c r="BC281" s="64">
        <f>IF(K281="snížená",#REF!,0)</f>
        <v>0</v>
      </c>
      <c r="BD281" s="64">
        <f>IF(K281="zákl. přenesená",#REF!,0)</f>
        <v>0</v>
      </c>
      <c r="BE281" s="64">
        <f>IF(K281="sníž. přenesená",#REF!,0)</f>
        <v>0</v>
      </c>
      <c r="BF281" s="64">
        <f>IF(K281="nulová",#REF!,0)</f>
        <v>0</v>
      </c>
      <c r="BG281" s="7" t="s">
        <v>6</v>
      </c>
      <c r="BH281" s="64" t="e">
        <f>ROUND(#REF!*H281,2)</f>
        <v>#REF!</v>
      </c>
      <c r="BI281" s="7" t="s">
        <v>71</v>
      </c>
      <c r="BJ281" s="63" t="s">
        <v>704</v>
      </c>
    </row>
    <row r="282" spans="2:62" s="1" customFormat="1" ht="75.400000000000006" customHeight="1" x14ac:dyDescent="0.2">
      <c r="B282" s="53"/>
      <c r="C282" s="54" t="s">
        <v>705</v>
      </c>
      <c r="D282" s="54" t="s">
        <v>67</v>
      </c>
      <c r="E282" s="55" t="s">
        <v>706</v>
      </c>
      <c r="F282" s="56" t="s">
        <v>707</v>
      </c>
      <c r="G282" s="57" t="s">
        <v>70</v>
      </c>
      <c r="H282" s="58">
        <v>2</v>
      </c>
      <c r="I282" s="14"/>
      <c r="J282" s="59" t="s">
        <v>0</v>
      </c>
      <c r="K282" s="60" t="s">
        <v>23</v>
      </c>
      <c r="L282" s="61">
        <v>25.094000000000001</v>
      </c>
      <c r="M282" s="61">
        <f t="shared" ref="M282:M313" si="15">L282*H282</f>
        <v>50.188000000000002</v>
      </c>
      <c r="N282" s="61">
        <v>0</v>
      </c>
      <c r="O282" s="61">
        <f t="shared" ref="O282:O313" si="16">N282*H282</f>
        <v>0</v>
      </c>
      <c r="P282" s="61">
        <v>0</v>
      </c>
      <c r="Q282" s="62">
        <f t="shared" ref="Q282:Q313" si="17">P282*H282</f>
        <v>0</v>
      </c>
      <c r="AO282" s="63" t="s">
        <v>6</v>
      </c>
      <c r="AQ282" s="63" t="s">
        <v>67</v>
      </c>
      <c r="AR282" s="63" t="s">
        <v>6</v>
      </c>
      <c r="AV282" s="7" t="s">
        <v>72</v>
      </c>
      <c r="BB282" s="64" t="e">
        <f>IF(K282="základní",#REF!,0)</f>
        <v>#REF!</v>
      </c>
      <c r="BC282" s="64">
        <f>IF(K282="snížená",#REF!,0)</f>
        <v>0</v>
      </c>
      <c r="BD282" s="64">
        <f>IF(K282="zákl. přenesená",#REF!,0)</f>
        <v>0</v>
      </c>
      <c r="BE282" s="64">
        <f>IF(K282="sníž. přenesená",#REF!,0)</f>
        <v>0</v>
      </c>
      <c r="BF282" s="64">
        <f>IF(K282="nulová",#REF!,0)</f>
        <v>0</v>
      </c>
      <c r="BG282" s="7" t="s">
        <v>6</v>
      </c>
      <c r="BH282" s="64" t="e">
        <f>ROUND(#REF!*H282,2)</f>
        <v>#REF!</v>
      </c>
      <c r="BI282" s="7" t="s">
        <v>6</v>
      </c>
      <c r="BJ282" s="63" t="s">
        <v>708</v>
      </c>
    </row>
    <row r="283" spans="2:62" s="1" customFormat="1" ht="75.400000000000006" customHeight="1" x14ac:dyDescent="0.2">
      <c r="B283" s="53"/>
      <c r="C283" s="54" t="s">
        <v>709</v>
      </c>
      <c r="D283" s="54" t="s">
        <v>67</v>
      </c>
      <c r="E283" s="55" t="s">
        <v>710</v>
      </c>
      <c r="F283" s="56" t="s">
        <v>711</v>
      </c>
      <c r="G283" s="57" t="s">
        <v>70</v>
      </c>
      <c r="H283" s="58">
        <v>2</v>
      </c>
      <c r="I283" s="14"/>
      <c r="J283" s="59" t="s">
        <v>0</v>
      </c>
      <c r="K283" s="60" t="s">
        <v>23</v>
      </c>
      <c r="L283" s="61">
        <v>39.854999999999997</v>
      </c>
      <c r="M283" s="61">
        <f t="shared" si="15"/>
        <v>79.709999999999994</v>
      </c>
      <c r="N283" s="61">
        <v>0</v>
      </c>
      <c r="O283" s="61">
        <f t="shared" si="16"/>
        <v>0</v>
      </c>
      <c r="P283" s="61">
        <v>0</v>
      </c>
      <c r="Q283" s="62">
        <f t="shared" si="17"/>
        <v>0</v>
      </c>
      <c r="AO283" s="63" t="s">
        <v>71</v>
      </c>
      <c r="AQ283" s="63" t="s">
        <v>67</v>
      </c>
      <c r="AR283" s="63" t="s">
        <v>6</v>
      </c>
      <c r="AV283" s="7" t="s">
        <v>72</v>
      </c>
      <c r="BB283" s="64" t="e">
        <f>IF(K283="základní",#REF!,0)</f>
        <v>#REF!</v>
      </c>
      <c r="BC283" s="64">
        <f>IF(K283="snížená",#REF!,0)</f>
        <v>0</v>
      </c>
      <c r="BD283" s="64">
        <f>IF(K283="zákl. přenesená",#REF!,0)</f>
        <v>0</v>
      </c>
      <c r="BE283" s="64">
        <f>IF(K283="sníž. přenesená",#REF!,0)</f>
        <v>0</v>
      </c>
      <c r="BF283" s="64">
        <f>IF(K283="nulová",#REF!,0)</f>
        <v>0</v>
      </c>
      <c r="BG283" s="7" t="s">
        <v>6</v>
      </c>
      <c r="BH283" s="64" t="e">
        <f>ROUND(#REF!*H283,2)</f>
        <v>#REF!</v>
      </c>
      <c r="BI283" s="7" t="s">
        <v>71</v>
      </c>
      <c r="BJ283" s="63" t="s">
        <v>712</v>
      </c>
    </row>
    <row r="284" spans="2:62" s="1" customFormat="1" ht="47.65" customHeight="1" x14ac:dyDescent="0.2">
      <c r="B284" s="53"/>
      <c r="C284" s="54" t="s">
        <v>713</v>
      </c>
      <c r="D284" s="54" t="s">
        <v>67</v>
      </c>
      <c r="E284" s="55" t="s">
        <v>686</v>
      </c>
      <c r="F284" s="56" t="s">
        <v>687</v>
      </c>
      <c r="G284" s="57" t="s">
        <v>70</v>
      </c>
      <c r="H284" s="58">
        <v>10</v>
      </c>
      <c r="I284" s="14"/>
      <c r="J284" s="59" t="s">
        <v>0</v>
      </c>
      <c r="K284" s="60" t="s">
        <v>23</v>
      </c>
      <c r="L284" s="61">
        <v>4.109</v>
      </c>
      <c r="M284" s="61">
        <f t="shared" si="15"/>
        <v>41.09</v>
      </c>
      <c r="N284" s="61">
        <v>0</v>
      </c>
      <c r="O284" s="61">
        <f t="shared" si="16"/>
        <v>0</v>
      </c>
      <c r="P284" s="61">
        <v>0</v>
      </c>
      <c r="Q284" s="62">
        <f t="shared" si="17"/>
        <v>0</v>
      </c>
      <c r="AO284" s="63" t="s">
        <v>71</v>
      </c>
      <c r="AQ284" s="63" t="s">
        <v>67</v>
      </c>
      <c r="AR284" s="63" t="s">
        <v>6</v>
      </c>
      <c r="AV284" s="7" t="s">
        <v>72</v>
      </c>
      <c r="BB284" s="64" t="e">
        <f>IF(K284="základní",#REF!,0)</f>
        <v>#REF!</v>
      </c>
      <c r="BC284" s="64">
        <f>IF(K284="snížená",#REF!,0)</f>
        <v>0</v>
      </c>
      <c r="BD284" s="64">
        <f>IF(K284="zákl. přenesená",#REF!,0)</f>
        <v>0</v>
      </c>
      <c r="BE284" s="64">
        <f>IF(K284="sníž. přenesená",#REF!,0)</f>
        <v>0</v>
      </c>
      <c r="BF284" s="64">
        <f>IF(K284="nulová",#REF!,0)</f>
        <v>0</v>
      </c>
      <c r="BG284" s="7" t="s">
        <v>6</v>
      </c>
      <c r="BH284" s="64" t="e">
        <f>ROUND(#REF!*H284,2)</f>
        <v>#REF!</v>
      </c>
      <c r="BI284" s="7" t="s">
        <v>71</v>
      </c>
      <c r="BJ284" s="63" t="s">
        <v>714</v>
      </c>
    </row>
    <row r="285" spans="2:62" s="1" customFormat="1" ht="36.75" customHeight="1" x14ac:dyDescent="0.2">
      <c r="B285" s="53"/>
      <c r="C285" s="54" t="s">
        <v>715</v>
      </c>
      <c r="D285" s="54" t="s">
        <v>67</v>
      </c>
      <c r="E285" s="55" t="s">
        <v>716</v>
      </c>
      <c r="F285" s="56" t="s">
        <v>717</v>
      </c>
      <c r="G285" s="57" t="s">
        <v>70</v>
      </c>
      <c r="H285" s="58">
        <v>10</v>
      </c>
      <c r="I285" s="14"/>
      <c r="J285" s="59" t="s">
        <v>0</v>
      </c>
      <c r="K285" s="60" t="s">
        <v>23</v>
      </c>
      <c r="L285" s="61">
        <v>3.3260000000000001</v>
      </c>
      <c r="M285" s="61">
        <f t="shared" si="15"/>
        <v>33.26</v>
      </c>
      <c r="N285" s="61">
        <v>0</v>
      </c>
      <c r="O285" s="61">
        <f t="shared" si="16"/>
        <v>0</v>
      </c>
      <c r="P285" s="61">
        <v>0</v>
      </c>
      <c r="Q285" s="62">
        <f t="shared" si="17"/>
        <v>0</v>
      </c>
      <c r="AO285" s="63" t="s">
        <v>6</v>
      </c>
      <c r="AQ285" s="63" t="s">
        <v>67</v>
      </c>
      <c r="AR285" s="63" t="s">
        <v>6</v>
      </c>
      <c r="AV285" s="7" t="s">
        <v>72</v>
      </c>
      <c r="BB285" s="64" t="e">
        <f>IF(K285="základní",#REF!,0)</f>
        <v>#REF!</v>
      </c>
      <c r="BC285" s="64">
        <f>IF(K285="snížená",#REF!,0)</f>
        <v>0</v>
      </c>
      <c r="BD285" s="64">
        <f>IF(K285="zákl. přenesená",#REF!,0)</f>
        <v>0</v>
      </c>
      <c r="BE285" s="64">
        <f>IF(K285="sníž. přenesená",#REF!,0)</f>
        <v>0</v>
      </c>
      <c r="BF285" s="64">
        <f>IF(K285="nulová",#REF!,0)</f>
        <v>0</v>
      </c>
      <c r="BG285" s="7" t="s">
        <v>6</v>
      </c>
      <c r="BH285" s="64" t="e">
        <f>ROUND(#REF!*H285,2)</f>
        <v>#REF!</v>
      </c>
      <c r="BI285" s="7" t="s">
        <v>6</v>
      </c>
      <c r="BJ285" s="63" t="s">
        <v>718</v>
      </c>
    </row>
    <row r="286" spans="2:62" s="1" customFormat="1" ht="31.9" customHeight="1" x14ac:dyDescent="0.2">
      <c r="B286" s="53"/>
      <c r="C286" s="54" t="s">
        <v>719</v>
      </c>
      <c r="D286" s="54" t="s">
        <v>67</v>
      </c>
      <c r="E286" s="55" t="s">
        <v>720</v>
      </c>
      <c r="F286" s="56" t="s">
        <v>721</v>
      </c>
      <c r="G286" s="57" t="s">
        <v>70</v>
      </c>
      <c r="H286" s="58">
        <v>2</v>
      </c>
      <c r="I286" s="14"/>
      <c r="J286" s="59" t="s">
        <v>0</v>
      </c>
      <c r="K286" s="60" t="s">
        <v>23</v>
      </c>
      <c r="L286" s="61">
        <v>3.3260000000000001</v>
      </c>
      <c r="M286" s="61">
        <f t="shared" si="15"/>
        <v>6.6520000000000001</v>
      </c>
      <c r="N286" s="61">
        <v>0</v>
      </c>
      <c r="O286" s="61">
        <f t="shared" si="16"/>
        <v>0</v>
      </c>
      <c r="P286" s="61">
        <v>0</v>
      </c>
      <c r="Q286" s="62">
        <f t="shared" si="17"/>
        <v>0</v>
      </c>
      <c r="AO286" s="63" t="s">
        <v>6</v>
      </c>
      <c r="AQ286" s="63" t="s">
        <v>67</v>
      </c>
      <c r="AR286" s="63" t="s">
        <v>6</v>
      </c>
      <c r="AV286" s="7" t="s">
        <v>72</v>
      </c>
      <c r="BB286" s="64" t="e">
        <f>IF(K286="základní",#REF!,0)</f>
        <v>#REF!</v>
      </c>
      <c r="BC286" s="64">
        <f>IF(K286="snížená",#REF!,0)</f>
        <v>0</v>
      </c>
      <c r="BD286" s="64">
        <f>IF(K286="zákl. přenesená",#REF!,0)</f>
        <v>0</v>
      </c>
      <c r="BE286" s="64">
        <f>IF(K286="sníž. přenesená",#REF!,0)</f>
        <v>0</v>
      </c>
      <c r="BF286" s="64">
        <f>IF(K286="nulová",#REF!,0)</f>
        <v>0</v>
      </c>
      <c r="BG286" s="7" t="s">
        <v>6</v>
      </c>
      <c r="BH286" s="64" t="e">
        <f>ROUND(#REF!*H286,2)</f>
        <v>#REF!</v>
      </c>
      <c r="BI286" s="7" t="s">
        <v>6</v>
      </c>
      <c r="BJ286" s="63" t="s">
        <v>722</v>
      </c>
    </row>
    <row r="287" spans="2:62" s="1" customFormat="1" ht="42.75" customHeight="1" x14ac:dyDescent="0.2">
      <c r="B287" s="53"/>
      <c r="C287" s="54" t="s">
        <v>723</v>
      </c>
      <c r="D287" s="54" t="s">
        <v>67</v>
      </c>
      <c r="E287" s="55" t="s">
        <v>724</v>
      </c>
      <c r="F287" s="56" t="s">
        <v>725</v>
      </c>
      <c r="G287" s="57" t="s">
        <v>70</v>
      </c>
      <c r="H287" s="58">
        <v>50</v>
      </c>
      <c r="I287" s="14"/>
      <c r="J287" s="59" t="s">
        <v>0</v>
      </c>
      <c r="K287" s="60" t="s">
        <v>23</v>
      </c>
      <c r="L287" s="61">
        <v>3.2109999999999999</v>
      </c>
      <c r="M287" s="61">
        <f t="shared" si="15"/>
        <v>160.54999999999998</v>
      </c>
      <c r="N287" s="61">
        <v>0</v>
      </c>
      <c r="O287" s="61">
        <f t="shared" si="16"/>
        <v>0</v>
      </c>
      <c r="P287" s="61">
        <v>0</v>
      </c>
      <c r="Q287" s="62">
        <f t="shared" si="17"/>
        <v>0</v>
      </c>
      <c r="AO287" s="63" t="s">
        <v>6</v>
      </c>
      <c r="AQ287" s="63" t="s">
        <v>67</v>
      </c>
      <c r="AR287" s="63" t="s">
        <v>6</v>
      </c>
      <c r="AV287" s="7" t="s">
        <v>72</v>
      </c>
      <c r="BB287" s="64" t="e">
        <f>IF(K287="základní",#REF!,0)</f>
        <v>#REF!</v>
      </c>
      <c r="BC287" s="64">
        <f>IF(K287="snížená",#REF!,0)</f>
        <v>0</v>
      </c>
      <c r="BD287" s="64">
        <f>IF(K287="zákl. přenesená",#REF!,0)</f>
        <v>0</v>
      </c>
      <c r="BE287" s="64">
        <f>IF(K287="sníž. přenesená",#REF!,0)</f>
        <v>0</v>
      </c>
      <c r="BF287" s="64">
        <f>IF(K287="nulová",#REF!,0)</f>
        <v>0</v>
      </c>
      <c r="BG287" s="7" t="s">
        <v>6</v>
      </c>
      <c r="BH287" s="64" t="e">
        <f>ROUND(#REF!*H287,2)</f>
        <v>#REF!</v>
      </c>
      <c r="BI287" s="7" t="s">
        <v>6</v>
      </c>
      <c r="BJ287" s="63" t="s">
        <v>726</v>
      </c>
    </row>
    <row r="288" spans="2:62" s="1" customFormat="1" ht="42.75" customHeight="1" x14ac:dyDescent="0.2">
      <c r="B288" s="53"/>
      <c r="C288" s="54" t="s">
        <v>727</v>
      </c>
      <c r="D288" s="54" t="s">
        <v>67</v>
      </c>
      <c r="E288" s="55" t="s">
        <v>728</v>
      </c>
      <c r="F288" s="56" t="s">
        <v>729</v>
      </c>
      <c r="G288" s="57" t="s">
        <v>70</v>
      </c>
      <c r="H288" s="58">
        <v>20</v>
      </c>
      <c r="I288" s="14"/>
      <c r="J288" s="59" t="s">
        <v>0</v>
      </c>
      <c r="K288" s="60" t="s">
        <v>23</v>
      </c>
      <c r="L288" s="61">
        <v>5.5469999999999997</v>
      </c>
      <c r="M288" s="61">
        <f t="shared" si="15"/>
        <v>110.94</v>
      </c>
      <c r="N288" s="61">
        <v>0</v>
      </c>
      <c r="O288" s="61">
        <f t="shared" si="16"/>
        <v>0</v>
      </c>
      <c r="P288" s="61">
        <v>0</v>
      </c>
      <c r="Q288" s="62">
        <f t="shared" si="17"/>
        <v>0</v>
      </c>
      <c r="AO288" s="63" t="s">
        <v>6</v>
      </c>
      <c r="AQ288" s="63" t="s">
        <v>67</v>
      </c>
      <c r="AR288" s="63" t="s">
        <v>6</v>
      </c>
      <c r="AV288" s="7" t="s">
        <v>72</v>
      </c>
      <c r="BB288" s="64" t="e">
        <f>IF(K288="základní",#REF!,0)</f>
        <v>#REF!</v>
      </c>
      <c r="BC288" s="64">
        <f>IF(K288="snížená",#REF!,0)</f>
        <v>0</v>
      </c>
      <c r="BD288" s="64">
        <f>IF(K288="zákl. přenesená",#REF!,0)</f>
        <v>0</v>
      </c>
      <c r="BE288" s="64">
        <f>IF(K288="sníž. přenesená",#REF!,0)</f>
        <v>0</v>
      </c>
      <c r="BF288" s="64">
        <f>IF(K288="nulová",#REF!,0)</f>
        <v>0</v>
      </c>
      <c r="BG288" s="7" t="s">
        <v>6</v>
      </c>
      <c r="BH288" s="64" t="e">
        <f>ROUND(#REF!*H288,2)</f>
        <v>#REF!</v>
      </c>
      <c r="BI288" s="7" t="s">
        <v>6</v>
      </c>
      <c r="BJ288" s="63" t="s">
        <v>730</v>
      </c>
    </row>
    <row r="289" spans="2:62" s="1" customFormat="1" ht="53.65" customHeight="1" x14ac:dyDescent="0.2">
      <c r="B289" s="53"/>
      <c r="C289" s="54" t="s">
        <v>731</v>
      </c>
      <c r="D289" s="54" t="s">
        <v>67</v>
      </c>
      <c r="E289" s="55" t="s">
        <v>732</v>
      </c>
      <c r="F289" s="56" t="s">
        <v>733</v>
      </c>
      <c r="G289" s="57" t="s">
        <v>70</v>
      </c>
      <c r="H289" s="58">
        <v>5</v>
      </c>
      <c r="I289" s="14"/>
      <c r="J289" s="59" t="s">
        <v>0</v>
      </c>
      <c r="K289" s="60" t="s">
        <v>23</v>
      </c>
      <c r="L289" s="61">
        <v>20.844999999999999</v>
      </c>
      <c r="M289" s="61">
        <f t="shared" si="15"/>
        <v>104.22499999999999</v>
      </c>
      <c r="N289" s="61">
        <v>0</v>
      </c>
      <c r="O289" s="61">
        <f t="shared" si="16"/>
        <v>0</v>
      </c>
      <c r="P289" s="61">
        <v>0</v>
      </c>
      <c r="Q289" s="62">
        <f t="shared" si="17"/>
        <v>0</v>
      </c>
      <c r="AO289" s="63" t="s">
        <v>6</v>
      </c>
      <c r="AQ289" s="63" t="s">
        <v>67</v>
      </c>
      <c r="AR289" s="63" t="s">
        <v>6</v>
      </c>
      <c r="AV289" s="7" t="s">
        <v>72</v>
      </c>
      <c r="BB289" s="64" t="e">
        <f>IF(K289="základní",#REF!,0)</f>
        <v>#REF!</v>
      </c>
      <c r="BC289" s="64">
        <f>IF(K289="snížená",#REF!,0)</f>
        <v>0</v>
      </c>
      <c r="BD289" s="64">
        <f>IF(K289="zákl. přenesená",#REF!,0)</f>
        <v>0</v>
      </c>
      <c r="BE289" s="64">
        <f>IF(K289="sníž. přenesená",#REF!,0)</f>
        <v>0</v>
      </c>
      <c r="BF289" s="64">
        <f>IF(K289="nulová",#REF!,0)</f>
        <v>0</v>
      </c>
      <c r="BG289" s="7" t="s">
        <v>6</v>
      </c>
      <c r="BH289" s="64" t="e">
        <f>ROUND(#REF!*H289,2)</f>
        <v>#REF!</v>
      </c>
      <c r="BI289" s="7" t="s">
        <v>6</v>
      </c>
      <c r="BJ289" s="63" t="s">
        <v>734</v>
      </c>
    </row>
    <row r="290" spans="2:62" s="1" customFormat="1" ht="53.65" customHeight="1" x14ac:dyDescent="0.2">
      <c r="B290" s="53"/>
      <c r="C290" s="54" t="s">
        <v>735</v>
      </c>
      <c r="D290" s="54" t="s">
        <v>67</v>
      </c>
      <c r="E290" s="55" t="s">
        <v>736</v>
      </c>
      <c r="F290" s="56" t="s">
        <v>737</v>
      </c>
      <c r="G290" s="57" t="s">
        <v>70</v>
      </c>
      <c r="H290" s="58">
        <v>5</v>
      </c>
      <c r="I290" s="14"/>
      <c r="J290" s="59" t="s">
        <v>0</v>
      </c>
      <c r="K290" s="60" t="s">
        <v>23</v>
      </c>
      <c r="L290" s="61">
        <v>28.091000000000001</v>
      </c>
      <c r="M290" s="61">
        <f t="shared" si="15"/>
        <v>140.45500000000001</v>
      </c>
      <c r="N290" s="61">
        <v>0</v>
      </c>
      <c r="O290" s="61">
        <f t="shared" si="16"/>
        <v>0</v>
      </c>
      <c r="P290" s="61">
        <v>0</v>
      </c>
      <c r="Q290" s="62">
        <f t="shared" si="17"/>
        <v>0</v>
      </c>
      <c r="AO290" s="63" t="s">
        <v>6</v>
      </c>
      <c r="AQ290" s="63" t="s">
        <v>67</v>
      </c>
      <c r="AR290" s="63" t="s">
        <v>6</v>
      </c>
      <c r="AV290" s="7" t="s">
        <v>72</v>
      </c>
      <c r="BB290" s="64" t="e">
        <f>IF(K290="základní",#REF!,0)</f>
        <v>#REF!</v>
      </c>
      <c r="BC290" s="64">
        <f>IF(K290="snížená",#REF!,0)</f>
        <v>0</v>
      </c>
      <c r="BD290" s="64">
        <f>IF(K290="zákl. přenesená",#REF!,0)</f>
        <v>0</v>
      </c>
      <c r="BE290" s="64">
        <f>IF(K290="sníž. přenesená",#REF!,0)</f>
        <v>0</v>
      </c>
      <c r="BF290" s="64">
        <f>IF(K290="nulová",#REF!,0)</f>
        <v>0</v>
      </c>
      <c r="BG290" s="7" t="s">
        <v>6</v>
      </c>
      <c r="BH290" s="64" t="e">
        <f>ROUND(#REF!*H290,2)</f>
        <v>#REF!</v>
      </c>
      <c r="BI290" s="7" t="s">
        <v>6</v>
      </c>
      <c r="BJ290" s="63" t="s">
        <v>738</v>
      </c>
    </row>
    <row r="291" spans="2:62" s="1" customFormat="1" ht="53.65" customHeight="1" x14ac:dyDescent="0.2">
      <c r="B291" s="53"/>
      <c r="C291" s="54" t="s">
        <v>739</v>
      </c>
      <c r="D291" s="54" t="s">
        <v>67</v>
      </c>
      <c r="E291" s="55" t="s">
        <v>740</v>
      </c>
      <c r="F291" s="56" t="s">
        <v>741</v>
      </c>
      <c r="G291" s="57" t="s">
        <v>70</v>
      </c>
      <c r="H291" s="58">
        <v>5</v>
      </c>
      <c r="I291" s="14"/>
      <c r="J291" s="59" t="s">
        <v>0</v>
      </c>
      <c r="K291" s="60" t="s">
        <v>23</v>
      </c>
      <c r="L291" s="61">
        <v>24.155000000000001</v>
      </c>
      <c r="M291" s="61">
        <f t="shared" si="15"/>
        <v>120.77500000000001</v>
      </c>
      <c r="N291" s="61">
        <v>0</v>
      </c>
      <c r="O291" s="61">
        <f t="shared" si="16"/>
        <v>0</v>
      </c>
      <c r="P291" s="61">
        <v>0</v>
      </c>
      <c r="Q291" s="62">
        <f t="shared" si="17"/>
        <v>0</v>
      </c>
      <c r="AO291" s="63" t="s">
        <v>6</v>
      </c>
      <c r="AQ291" s="63" t="s">
        <v>67</v>
      </c>
      <c r="AR291" s="63" t="s">
        <v>6</v>
      </c>
      <c r="AV291" s="7" t="s">
        <v>72</v>
      </c>
      <c r="BB291" s="64" t="e">
        <f>IF(K291="základní",#REF!,0)</f>
        <v>#REF!</v>
      </c>
      <c r="BC291" s="64">
        <f>IF(K291="snížená",#REF!,0)</f>
        <v>0</v>
      </c>
      <c r="BD291" s="64">
        <f>IF(K291="zákl. přenesená",#REF!,0)</f>
        <v>0</v>
      </c>
      <c r="BE291" s="64">
        <f>IF(K291="sníž. přenesená",#REF!,0)</f>
        <v>0</v>
      </c>
      <c r="BF291" s="64">
        <f>IF(K291="nulová",#REF!,0)</f>
        <v>0</v>
      </c>
      <c r="BG291" s="7" t="s">
        <v>6</v>
      </c>
      <c r="BH291" s="64" t="e">
        <f>ROUND(#REF!*H291,2)</f>
        <v>#REF!</v>
      </c>
      <c r="BI291" s="7" t="s">
        <v>6</v>
      </c>
      <c r="BJ291" s="63" t="s">
        <v>742</v>
      </c>
    </row>
    <row r="292" spans="2:62" s="1" customFormat="1" ht="118.9" customHeight="1" x14ac:dyDescent="0.2">
      <c r="B292" s="53"/>
      <c r="C292" s="54" t="s">
        <v>743</v>
      </c>
      <c r="D292" s="54" t="s">
        <v>67</v>
      </c>
      <c r="E292" s="55" t="s">
        <v>744</v>
      </c>
      <c r="F292" s="56" t="s">
        <v>745</v>
      </c>
      <c r="G292" s="57" t="s">
        <v>70</v>
      </c>
      <c r="H292" s="58">
        <v>5</v>
      </c>
      <c r="I292" s="14"/>
      <c r="J292" s="59" t="s">
        <v>0</v>
      </c>
      <c r="K292" s="60" t="s">
        <v>23</v>
      </c>
      <c r="L292" s="61">
        <v>18.091000000000001</v>
      </c>
      <c r="M292" s="61">
        <f t="shared" si="15"/>
        <v>90.455000000000013</v>
      </c>
      <c r="N292" s="61">
        <v>0</v>
      </c>
      <c r="O292" s="61">
        <f t="shared" si="16"/>
        <v>0</v>
      </c>
      <c r="P292" s="61">
        <v>0</v>
      </c>
      <c r="Q292" s="62">
        <f t="shared" si="17"/>
        <v>0</v>
      </c>
      <c r="AO292" s="63" t="s">
        <v>6</v>
      </c>
      <c r="AQ292" s="63" t="s">
        <v>67</v>
      </c>
      <c r="AR292" s="63" t="s">
        <v>6</v>
      </c>
      <c r="AV292" s="7" t="s">
        <v>72</v>
      </c>
      <c r="BB292" s="64" t="e">
        <f>IF(K292="základní",#REF!,0)</f>
        <v>#REF!</v>
      </c>
      <c r="BC292" s="64">
        <f>IF(K292="snížená",#REF!,0)</f>
        <v>0</v>
      </c>
      <c r="BD292" s="64">
        <f>IF(K292="zákl. přenesená",#REF!,0)</f>
        <v>0</v>
      </c>
      <c r="BE292" s="64">
        <f>IF(K292="sníž. přenesená",#REF!,0)</f>
        <v>0</v>
      </c>
      <c r="BF292" s="64">
        <f>IF(K292="nulová",#REF!,0)</f>
        <v>0</v>
      </c>
      <c r="BG292" s="7" t="s">
        <v>6</v>
      </c>
      <c r="BH292" s="64" t="e">
        <f>ROUND(#REF!*H292,2)</f>
        <v>#REF!</v>
      </c>
      <c r="BI292" s="7" t="s">
        <v>6</v>
      </c>
      <c r="BJ292" s="63" t="s">
        <v>746</v>
      </c>
    </row>
    <row r="293" spans="2:62" s="1" customFormat="1" ht="118.9" customHeight="1" x14ac:dyDescent="0.2">
      <c r="B293" s="53"/>
      <c r="C293" s="54" t="s">
        <v>747</v>
      </c>
      <c r="D293" s="54" t="s">
        <v>67</v>
      </c>
      <c r="E293" s="55" t="s">
        <v>748</v>
      </c>
      <c r="F293" s="56" t="s">
        <v>749</v>
      </c>
      <c r="G293" s="57" t="s">
        <v>70</v>
      </c>
      <c r="H293" s="58">
        <v>5</v>
      </c>
      <c r="I293" s="14"/>
      <c r="J293" s="59" t="s">
        <v>0</v>
      </c>
      <c r="K293" s="60" t="s">
        <v>23</v>
      </c>
      <c r="L293" s="61">
        <v>25.629000000000001</v>
      </c>
      <c r="M293" s="61">
        <f t="shared" si="15"/>
        <v>128.14500000000001</v>
      </c>
      <c r="N293" s="61">
        <v>0</v>
      </c>
      <c r="O293" s="61">
        <f t="shared" si="16"/>
        <v>0</v>
      </c>
      <c r="P293" s="61">
        <v>0</v>
      </c>
      <c r="Q293" s="62">
        <f t="shared" si="17"/>
        <v>0</v>
      </c>
      <c r="AO293" s="63" t="s">
        <v>6</v>
      </c>
      <c r="AQ293" s="63" t="s">
        <v>67</v>
      </c>
      <c r="AR293" s="63" t="s">
        <v>6</v>
      </c>
      <c r="AV293" s="7" t="s">
        <v>72</v>
      </c>
      <c r="BB293" s="64" t="e">
        <f>IF(K293="základní",#REF!,0)</f>
        <v>#REF!</v>
      </c>
      <c r="BC293" s="64">
        <f>IF(K293="snížená",#REF!,0)</f>
        <v>0</v>
      </c>
      <c r="BD293" s="64">
        <f>IF(K293="zákl. přenesená",#REF!,0)</f>
        <v>0</v>
      </c>
      <c r="BE293" s="64">
        <f>IF(K293="sníž. přenesená",#REF!,0)</f>
        <v>0</v>
      </c>
      <c r="BF293" s="64">
        <f>IF(K293="nulová",#REF!,0)</f>
        <v>0</v>
      </c>
      <c r="BG293" s="7" t="s">
        <v>6</v>
      </c>
      <c r="BH293" s="64" t="e">
        <f>ROUND(#REF!*H293,2)</f>
        <v>#REF!</v>
      </c>
      <c r="BI293" s="7" t="s">
        <v>6</v>
      </c>
      <c r="BJ293" s="63" t="s">
        <v>750</v>
      </c>
    </row>
    <row r="294" spans="2:62" s="1" customFormat="1" ht="129.75" customHeight="1" x14ac:dyDescent="0.2">
      <c r="B294" s="53"/>
      <c r="C294" s="54" t="s">
        <v>751</v>
      </c>
      <c r="D294" s="54" t="s">
        <v>67</v>
      </c>
      <c r="E294" s="55" t="s">
        <v>752</v>
      </c>
      <c r="F294" s="56" t="s">
        <v>753</v>
      </c>
      <c r="G294" s="57" t="s">
        <v>70</v>
      </c>
      <c r="H294" s="58">
        <v>5</v>
      </c>
      <c r="I294" s="14"/>
      <c r="J294" s="59" t="s">
        <v>0</v>
      </c>
      <c r="K294" s="60" t="s">
        <v>23</v>
      </c>
      <c r="L294" s="61">
        <v>17.295999999999999</v>
      </c>
      <c r="M294" s="61">
        <f t="shared" si="15"/>
        <v>86.47999999999999</v>
      </c>
      <c r="N294" s="61">
        <v>0</v>
      </c>
      <c r="O294" s="61">
        <f t="shared" si="16"/>
        <v>0</v>
      </c>
      <c r="P294" s="61">
        <v>0</v>
      </c>
      <c r="Q294" s="62">
        <f t="shared" si="17"/>
        <v>0</v>
      </c>
      <c r="AO294" s="63" t="s">
        <v>6</v>
      </c>
      <c r="AQ294" s="63" t="s">
        <v>67</v>
      </c>
      <c r="AR294" s="63" t="s">
        <v>6</v>
      </c>
      <c r="AV294" s="7" t="s">
        <v>72</v>
      </c>
      <c r="BB294" s="64" t="e">
        <f>IF(K294="základní",#REF!,0)</f>
        <v>#REF!</v>
      </c>
      <c r="BC294" s="64">
        <f>IF(K294="snížená",#REF!,0)</f>
        <v>0</v>
      </c>
      <c r="BD294" s="64">
        <f>IF(K294="zákl. přenesená",#REF!,0)</f>
        <v>0</v>
      </c>
      <c r="BE294" s="64">
        <f>IF(K294="sníž. přenesená",#REF!,0)</f>
        <v>0</v>
      </c>
      <c r="BF294" s="64">
        <f>IF(K294="nulová",#REF!,0)</f>
        <v>0</v>
      </c>
      <c r="BG294" s="7" t="s">
        <v>6</v>
      </c>
      <c r="BH294" s="64" t="e">
        <f>ROUND(#REF!*H294,2)</f>
        <v>#REF!</v>
      </c>
      <c r="BI294" s="7" t="s">
        <v>6</v>
      </c>
      <c r="BJ294" s="63" t="s">
        <v>754</v>
      </c>
    </row>
    <row r="295" spans="2:62" s="1" customFormat="1" ht="129.75" customHeight="1" x14ac:dyDescent="0.2">
      <c r="B295" s="53"/>
      <c r="C295" s="54" t="s">
        <v>755</v>
      </c>
      <c r="D295" s="54" t="s">
        <v>67</v>
      </c>
      <c r="E295" s="55" t="s">
        <v>756</v>
      </c>
      <c r="F295" s="56" t="s">
        <v>757</v>
      </c>
      <c r="G295" s="57" t="s">
        <v>70</v>
      </c>
      <c r="H295" s="58">
        <v>10</v>
      </c>
      <c r="I295" s="14"/>
      <c r="J295" s="59" t="s">
        <v>0</v>
      </c>
      <c r="K295" s="60" t="s">
        <v>23</v>
      </c>
      <c r="L295" s="61">
        <v>18.489000000000001</v>
      </c>
      <c r="M295" s="61">
        <f t="shared" si="15"/>
        <v>184.89000000000001</v>
      </c>
      <c r="N295" s="61">
        <v>0</v>
      </c>
      <c r="O295" s="61">
        <f t="shared" si="16"/>
        <v>0</v>
      </c>
      <c r="P295" s="61">
        <v>0</v>
      </c>
      <c r="Q295" s="62">
        <f t="shared" si="17"/>
        <v>0</v>
      </c>
      <c r="AO295" s="63" t="s">
        <v>6</v>
      </c>
      <c r="AQ295" s="63" t="s">
        <v>67</v>
      </c>
      <c r="AR295" s="63" t="s">
        <v>6</v>
      </c>
      <c r="AV295" s="7" t="s">
        <v>72</v>
      </c>
      <c r="BB295" s="64" t="e">
        <f>IF(K295="základní",#REF!,0)</f>
        <v>#REF!</v>
      </c>
      <c r="BC295" s="64">
        <f>IF(K295="snížená",#REF!,0)</f>
        <v>0</v>
      </c>
      <c r="BD295" s="64">
        <f>IF(K295="zákl. přenesená",#REF!,0)</f>
        <v>0</v>
      </c>
      <c r="BE295" s="64">
        <f>IF(K295="sníž. přenesená",#REF!,0)</f>
        <v>0</v>
      </c>
      <c r="BF295" s="64">
        <f>IF(K295="nulová",#REF!,0)</f>
        <v>0</v>
      </c>
      <c r="BG295" s="7" t="s">
        <v>6</v>
      </c>
      <c r="BH295" s="64" t="e">
        <f>ROUND(#REF!*H295,2)</f>
        <v>#REF!</v>
      </c>
      <c r="BI295" s="7" t="s">
        <v>6</v>
      </c>
      <c r="BJ295" s="63" t="s">
        <v>758</v>
      </c>
    </row>
    <row r="296" spans="2:62" s="1" customFormat="1" ht="129.75" customHeight="1" x14ac:dyDescent="0.2">
      <c r="B296" s="53"/>
      <c r="C296" s="54" t="s">
        <v>759</v>
      </c>
      <c r="D296" s="54" t="s">
        <v>67</v>
      </c>
      <c r="E296" s="55" t="s">
        <v>760</v>
      </c>
      <c r="F296" s="56" t="s">
        <v>761</v>
      </c>
      <c r="G296" s="57" t="s">
        <v>70</v>
      </c>
      <c r="H296" s="58">
        <v>10</v>
      </c>
      <c r="I296" s="14"/>
      <c r="J296" s="59" t="s">
        <v>0</v>
      </c>
      <c r="K296" s="60" t="s">
        <v>23</v>
      </c>
      <c r="L296" s="61">
        <v>25.05</v>
      </c>
      <c r="M296" s="61">
        <f t="shared" si="15"/>
        <v>250.5</v>
      </c>
      <c r="N296" s="61">
        <v>0</v>
      </c>
      <c r="O296" s="61">
        <f t="shared" si="16"/>
        <v>0</v>
      </c>
      <c r="P296" s="61">
        <v>0</v>
      </c>
      <c r="Q296" s="62">
        <f t="shared" si="17"/>
        <v>0</v>
      </c>
      <c r="AO296" s="63" t="s">
        <v>6</v>
      </c>
      <c r="AQ296" s="63" t="s">
        <v>67</v>
      </c>
      <c r="AR296" s="63" t="s">
        <v>6</v>
      </c>
      <c r="AV296" s="7" t="s">
        <v>72</v>
      </c>
      <c r="BB296" s="64" t="e">
        <f>IF(K296="základní",#REF!,0)</f>
        <v>#REF!</v>
      </c>
      <c r="BC296" s="64">
        <f>IF(K296="snížená",#REF!,0)</f>
        <v>0</v>
      </c>
      <c r="BD296" s="64">
        <f>IF(K296="zákl. přenesená",#REF!,0)</f>
        <v>0</v>
      </c>
      <c r="BE296" s="64">
        <f>IF(K296="sníž. přenesená",#REF!,0)</f>
        <v>0</v>
      </c>
      <c r="BF296" s="64">
        <f>IF(K296="nulová",#REF!,0)</f>
        <v>0</v>
      </c>
      <c r="BG296" s="7" t="s">
        <v>6</v>
      </c>
      <c r="BH296" s="64" t="e">
        <f>ROUND(#REF!*H296,2)</f>
        <v>#REF!</v>
      </c>
      <c r="BI296" s="7" t="s">
        <v>6</v>
      </c>
      <c r="BJ296" s="63" t="s">
        <v>762</v>
      </c>
    </row>
    <row r="297" spans="2:62" s="1" customFormat="1" ht="124.9" customHeight="1" x14ac:dyDescent="0.2">
      <c r="B297" s="53"/>
      <c r="C297" s="54" t="s">
        <v>763</v>
      </c>
      <c r="D297" s="54" t="s">
        <v>67</v>
      </c>
      <c r="E297" s="55" t="s">
        <v>764</v>
      </c>
      <c r="F297" s="56" t="s">
        <v>765</v>
      </c>
      <c r="G297" s="57" t="s">
        <v>70</v>
      </c>
      <c r="H297" s="58">
        <v>10</v>
      </c>
      <c r="I297" s="14"/>
      <c r="J297" s="59" t="s">
        <v>0</v>
      </c>
      <c r="K297" s="60" t="s">
        <v>23</v>
      </c>
      <c r="L297" s="61">
        <v>21.471</v>
      </c>
      <c r="M297" s="61">
        <f t="shared" si="15"/>
        <v>214.71</v>
      </c>
      <c r="N297" s="61">
        <v>0</v>
      </c>
      <c r="O297" s="61">
        <f t="shared" si="16"/>
        <v>0</v>
      </c>
      <c r="P297" s="61">
        <v>0</v>
      </c>
      <c r="Q297" s="62">
        <f t="shared" si="17"/>
        <v>0</v>
      </c>
      <c r="AO297" s="63" t="s">
        <v>6</v>
      </c>
      <c r="AQ297" s="63" t="s">
        <v>67</v>
      </c>
      <c r="AR297" s="63" t="s">
        <v>6</v>
      </c>
      <c r="AV297" s="7" t="s">
        <v>72</v>
      </c>
      <c r="BB297" s="64" t="e">
        <f>IF(K297="základní",#REF!,0)</f>
        <v>#REF!</v>
      </c>
      <c r="BC297" s="64">
        <f>IF(K297="snížená",#REF!,0)</f>
        <v>0</v>
      </c>
      <c r="BD297" s="64">
        <f>IF(K297="zákl. přenesená",#REF!,0)</f>
        <v>0</v>
      </c>
      <c r="BE297" s="64">
        <f>IF(K297="sníž. přenesená",#REF!,0)</f>
        <v>0</v>
      </c>
      <c r="BF297" s="64">
        <f>IF(K297="nulová",#REF!,0)</f>
        <v>0</v>
      </c>
      <c r="BG297" s="7" t="s">
        <v>6</v>
      </c>
      <c r="BH297" s="64" t="e">
        <f>ROUND(#REF!*H297,2)</f>
        <v>#REF!</v>
      </c>
      <c r="BI297" s="7" t="s">
        <v>6</v>
      </c>
      <c r="BJ297" s="63" t="s">
        <v>766</v>
      </c>
    </row>
    <row r="298" spans="2:62" s="1" customFormat="1" ht="87.4" customHeight="1" x14ac:dyDescent="0.2">
      <c r="B298" s="53"/>
      <c r="C298" s="54" t="s">
        <v>767</v>
      </c>
      <c r="D298" s="54" t="s">
        <v>67</v>
      </c>
      <c r="E298" s="55" t="s">
        <v>768</v>
      </c>
      <c r="F298" s="56" t="s">
        <v>769</v>
      </c>
      <c r="G298" s="57" t="s">
        <v>70</v>
      </c>
      <c r="H298" s="58">
        <v>5</v>
      </c>
      <c r="I298" s="14"/>
      <c r="J298" s="59" t="s">
        <v>0</v>
      </c>
      <c r="K298" s="60" t="s">
        <v>23</v>
      </c>
      <c r="L298" s="61">
        <v>9.32</v>
      </c>
      <c r="M298" s="61">
        <f t="shared" si="15"/>
        <v>46.6</v>
      </c>
      <c r="N298" s="61">
        <v>0</v>
      </c>
      <c r="O298" s="61">
        <f t="shared" si="16"/>
        <v>0</v>
      </c>
      <c r="P298" s="61">
        <v>0</v>
      </c>
      <c r="Q298" s="62">
        <f t="shared" si="17"/>
        <v>0</v>
      </c>
      <c r="AO298" s="63" t="s">
        <v>6</v>
      </c>
      <c r="AQ298" s="63" t="s">
        <v>67</v>
      </c>
      <c r="AR298" s="63" t="s">
        <v>6</v>
      </c>
      <c r="AV298" s="7" t="s">
        <v>72</v>
      </c>
      <c r="BB298" s="64" t="e">
        <f>IF(K298="základní",#REF!,0)</f>
        <v>#REF!</v>
      </c>
      <c r="BC298" s="64">
        <f>IF(K298="snížená",#REF!,0)</f>
        <v>0</v>
      </c>
      <c r="BD298" s="64">
        <f>IF(K298="zákl. přenesená",#REF!,0)</f>
        <v>0</v>
      </c>
      <c r="BE298" s="64">
        <f>IF(K298="sníž. přenesená",#REF!,0)</f>
        <v>0</v>
      </c>
      <c r="BF298" s="64">
        <f>IF(K298="nulová",#REF!,0)</f>
        <v>0</v>
      </c>
      <c r="BG298" s="7" t="s">
        <v>6</v>
      </c>
      <c r="BH298" s="64" t="e">
        <f>ROUND(#REF!*H298,2)</f>
        <v>#REF!</v>
      </c>
      <c r="BI298" s="7" t="s">
        <v>6</v>
      </c>
      <c r="BJ298" s="63" t="s">
        <v>770</v>
      </c>
    </row>
    <row r="299" spans="2:62" s="1" customFormat="1" ht="97.15" customHeight="1" x14ac:dyDescent="0.2">
      <c r="B299" s="53"/>
      <c r="C299" s="54" t="s">
        <v>771</v>
      </c>
      <c r="D299" s="54" t="s">
        <v>67</v>
      </c>
      <c r="E299" s="55" t="s">
        <v>772</v>
      </c>
      <c r="F299" s="56" t="s">
        <v>773</v>
      </c>
      <c r="G299" s="57" t="s">
        <v>70</v>
      </c>
      <c r="H299" s="58">
        <v>5</v>
      </c>
      <c r="I299" s="14"/>
      <c r="J299" s="59" t="s">
        <v>0</v>
      </c>
      <c r="K299" s="60" t="s">
        <v>23</v>
      </c>
      <c r="L299" s="61">
        <v>5.14</v>
      </c>
      <c r="M299" s="61">
        <f t="shared" si="15"/>
        <v>25.7</v>
      </c>
      <c r="N299" s="61">
        <v>0</v>
      </c>
      <c r="O299" s="61">
        <f t="shared" si="16"/>
        <v>0</v>
      </c>
      <c r="P299" s="61">
        <v>0</v>
      </c>
      <c r="Q299" s="62">
        <f t="shared" si="17"/>
        <v>0</v>
      </c>
      <c r="AO299" s="63" t="s">
        <v>6</v>
      </c>
      <c r="AQ299" s="63" t="s">
        <v>67</v>
      </c>
      <c r="AR299" s="63" t="s">
        <v>6</v>
      </c>
      <c r="AV299" s="7" t="s">
        <v>72</v>
      </c>
      <c r="BB299" s="64" t="e">
        <f>IF(K299="základní",#REF!,0)</f>
        <v>#REF!</v>
      </c>
      <c r="BC299" s="64">
        <f>IF(K299="snížená",#REF!,0)</f>
        <v>0</v>
      </c>
      <c r="BD299" s="64">
        <f>IF(K299="zákl. přenesená",#REF!,0)</f>
        <v>0</v>
      </c>
      <c r="BE299" s="64">
        <f>IF(K299="sníž. přenesená",#REF!,0)</f>
        <v>0</v>
      </c>
      <c r="BF299" s="64">
        <f>IF(K299="nulová",#REF!,0)</f>
        <v>0</v>
      </c>
      <c r="BG299" s="7" t="s">
        <v>6</v>
      </c>
      <c r="BH299" s="64" t="e">
        <f>ROUND(#REF!*H299,2)</f>
        <v>#REF!</v>
      </c>
      <c r="BI299" s="7" t="s">
        <v>6</v>
      </c>
      <c r="BJ299" s="63" t="s">
        <v>774</v>
      </c>
    </row>
    <row r="300" spans="2:62" s="1" customFormat="1" ht="87.4" customHeight="1" x14ac:dyDescent="0.2">
      <c r="B300" s="53"/>
      <c r="C300" s="54" t="s">
        <v>775</v>
      </c>
      <c r="D300" s="54" t="s">
        <v>67</v>
      </c>
      <c r="E300" s="55" t="s">
        <v>776</v>
      </c>
      <c r="F300" s="56" t="s">
        <v>777</v>
      </c>
      <c r="G300" s="57" t="s">
        <v>70</v>
      </c>
      <c r="H300" s="58">
        <v>5</v>
      </c>
      <c r="I300" s="14"/>
      <c r="J300" s="59" t="s">
        <v>0</v>
      </c>
      <c r="K300" s="60" t="s">
        <v>23</v>
      </c>
      <c r="L300" s="61">
        <v>12.45</v>
      </c>
      <c r="M300" s="61">
        <f t="shared" si="15"/>
        <v>62.25</v>
      </c>
      <c r="N300" s="61">
        <v>0</v>
      </c>
      <c r="O300" s="61">
        <f t="shared" si="16"/>
        <v>0</v>
      </c>
      <c r="P300" s="61">
        <v>0</v>
      </c>
      <c r="Q300" s="62">
        <f t="shared" si="17"/>
        <v>0</v>
      </c>
      <c r="AO300" s="63" t="s">
        <v>6</v>
      </c>
      <c r="AQ300" s="63" t="s">
        <v>67</v>
      </c>
      <c r="AR300" s="63" t="s">
        <v>6</v>
      </c>
      <c r="AV300" s="7" t="s">
        <v>72</v>
      </c>
      <c r="BB300" s="64" t="e">
        <f>IF(K300="základní",#REF!,0)</f>
        <v>#REF!</v>
      </c>
      <c r="BC300" s="64">
        <f>IF(K300="snížená",#REF!,0)</f>
        <v>0</v>
      </c>
      <c r="BD300" s="64">
        <f>IF(K300="zákl. přenesená",#REF!,0)</f>
        <v>0</v>
      </c>
      <c r="BE300" s="64">
        <f>IF(K300="sníž. přenesená",#REF!,0)</f>
        <v>0</v>
      </c>
      <c r="BF300" s="64">
        <f>IF(K300="nulová",#REF!,0)</f>
        <v>0</v>
      </c>
      <c r="BG300" s="7" t="s">
        <v>6</v>
      </c>
      <c r="BH300" s="64" t="e">
        <f>ROUND(#REF!*H300,2)</f>
        <v>#REF!</v>
      </c>
      <c r="BI300" s="7" t="s">
        <v>6</v>
      </c>
      <c r="BJ300" s="63" t="s">
        <v>778</v>
      </c>
    </row>
    <row r="301" spans="2:62" s="1" customFormat="1" ht="87.4" customHeight="1" x14ac:dyDescent="0.2">
      <c r="B301" s="53"/>
      <c r="C301" s="54" t="s">
        <v>779</v>
      </c>
      <c r="D301" s="54" t="s">
        <v>67</v>
      </c>
      <c r="E301" s="55" t="s">
        <v>780</v>
      </c>
      <c r="F301" s="56" t="s">
        <v>781</v>
      </c>
      <c r="G301" s="57" t="s">
        <v>70</v>
      </c>
      <c r="H301" s="58">
        <v>5</v>
      </c>
      <c r="I301" s="14"/>
      <c r="J301" s="59" t="s">
        <v>0</v>
      </c>
      <c r="K301" s="60" t="s">
        <v>23</v>
      </c>
      <c r="L301" s="61">
        <v>5.14</v>
      </c>
      <c r="M301" s="61">
        <f t="shared" si="15"/>
        <v>25.7</v>
      </c>
      <c r="N301" s="61">
        <v>0</v>
      </c>
      <c r="O301" s="61">
        <f t="shared" si="16"/>
        <v>0</v>
      </c>
      <c r="P301" s="61">
        <v>0</v>
      </c>
      <c r="Q301" s="62">
        <f t="shared" si="17"/>
        <v>0</v>
      </c>
      <c r="AO301" s="63" t="s">
        <v>6</v>
      </c>
      <c r="AQ301" s="63" t="s">
        <v>67</v>
      </c>
      <c r="AR301" s="63" t="s">
        <v>6</v>
      </c>
      <c r="AV301" s="7" t="s">
        <v>72</v>
      </c>
      <c r="BB301" s="64" t="e">
        <f>IF(K301="základní",#REF!,0)</f>
        <v>#REF!</v>
      </c>
      <c r="BC301" s="64">
        <f>IF(K301="snížená",#REF!,0)</f>
        <v>0</v>
      </c>
      <c r="BD301" s="64">
        <f>IF(K301="zákl. přenesená",#REF!,0)</f>
        <v>0</v>
      </c>
      <c r="BE301" s="64">
        <f>IF(K301="sníž. přenesená",#REF!,0)</f>
        <v>0</v>
      </c>
      <c r="BF301" s="64">
        <f>IF(K301="nulová",#REF!,0)</f>
        <v>0</v>
      </c>
      <c r="BG301" s="7" t="s">
        <v>6</v>
      </c>
      <c r="BH301" s="64" t="e">
        <f>ROUND(#REF!*H301,2)</f>
        <v>#REF!</v>
      </c>
      <c r="BI301" s="7" t="s">
        <v>6</v>
      </c>
      <c r="BJ301" s="63" t="s">
        <v>782</v>
      </c>
    </row>
    <row r="302" spans="2:62" s="1" customFormat="1" ht="53.65" customHeight="1" x14ac:dyDescent="0.2">
      <c r="B302" s="53"/>
      <c r="C302" s="54" t="s">
        <v>783</v>
      </c>
      <c r="D302" s="54" t="s">
        <v>67</v>
      </c>
      <c r="E302" s="55" t="s">
        <v>784</v>
      </c>
      <c r="F302" s="56" t="s">
        <v>785</v>
      </c>
      <c r="G302" s="57" t="s">
        <v>70</v>
      </c>
      <c r="H302" s="58">
        <v>10</v>
      </c>
      <c r="I302" s="14"/>
      <c r="J302" s="59" t="s">
        <v>0</v>
      </c>
      <c r="K302" s="60" t="s">
        <v>23</v>
      </c>
      <c r="L302" s="61">
        <v>16.372</v>
      </c>
      <c r="M302" s="61">
        <f t="shared" si="15"/>
        <v>163.72</v>
      </c>
      <c r="N302" s="61">
        <v>0</v>
      </c>
      <c r="O302" s="61">
        <f t="shared" si="16"/>
        <v>0</v>
      </c>
      <c r="P302" s="61">
        <v>0</v>
      </c>
      <c r="Q302" s="62">
        <f t="shared" si="17"/>
        <v>0</v>
      </c>
      <c r="AO302" s="63" t="s">
        <v>71</v>
      </c>
      <c r="AQ302" s="63" t="s">
        <v>67</v>
      </c>
      <c r="AR302" s="63" t="s">
        <v>6</v>
      </c>
      <c r="AV302" s="7" t="s">
        <v>72</v>
      </c>
      <c r="BB302" s="64" t="e">
        <f>IF(K302="základní",#REF!,0)</f>
        <v>#REF!</v>
      </c>
      <c r="BC302" s="64">
        <f>IF(K302="snížená",#REF!,0)</f>
        <v>0</v>
      </c>
      <c r="BD302" s="64">
        <f>IF(K302="zákl. přenesená",#REF!,0)</f>
        <v>0</v>
      </c>
      <c r="BE302" s="64">
        <f>IF(K302="sníž. přenesená",#REF!,0)</f>
        <v>0</v>
      </c>
      <c r="BF302" s="64">
        <f>IF(K302="nulová",#REF!,0)</f>
        <v>0</v>
      </c>
      <c r="BG302" s="7" t="s">
        <v>6</v>
      </c>
      <c r="BH302" s="64" t="e">
        <f>ROUND(#REF!*H302,2)</f>
        <v>#REF!</v>
      </c>
      <c r="BI302" s="7" t="s">
        <v>71</v>
      </c>
      <c r="BJ302" s="63" t="s">
        <v>786</v>
      </c>
    </row>
    <row r="303" spans="2:62" s="1" customFormat="1" ht="129.75" customHeight="1" x14ac:dyDescent="0.2">
      <c r="B303" s="53"/>
      <c r="C303" s="54" t="s">
        <v>787</v>
      </c>
      <c r="D303" s="54" t="s">
        <v>67</v>
      </c>
      <c r="E303" s="55" t="s">
        <v>788</v>
      </c>
      <c r="F303" s="56" t="s">
        <v>789</v>
      </c>
      <c r="G303" s="57" t="s">
        <v>70</v>
      </c>
      <c r="H303" s="58">
        <v>10</v>
      </c>
      <c r="I303" s="14"/>
      <c r="J303" s="59" t="s">
        <v>0</v>
      </c>
      <c r="K303" s="60" t="s">
        <v>23</v>
      </c>
      <c r="L303" s="61">
        <v>14.91</v>
      </c>
      <c r="M303" s="61">
        <f t="shared" si="15"/>
        <v>149.1</v>
      </c>
      <c r="N303" s="61">
        <v>0</v>
      </c>
      <c r="O303" s="61">
        <f t="shared" si="16"/>
        <v>0</v>
      </c>
      <c r="P303" s="61">
        <v>0</v>
      </c>
      <c r="Q303" s="62">
        <f t="shared" si="17"/>
        <v>0</v>
      </c>
      <c r="AO303" s="63" t="s">
        <v>71</v>
      </c>
      <c r="AQ303" s="63" t="s">
        <v>67</v>
      </c>
      <c r="AR303" s="63" t="s">
        <v>6</v>
      </c>
      <c r="AV303" s="7" t="s">
        <v>72</v>
      </c>
      <c r="BB303" s="64" t="e">
        <f>IF(K303="základní",#REF!,0)</f>
        <v>#REF!</v>
      </c>
      <c r="BC303" s="64">
        <f>IF(K303="snížená",#REF!,0)</f>
        <v>0</v>
      </c>
      <c r="BD303" s="64">
        <f>IF(K303="zákl. přenesená",#REF!,0)</f>
        <v>0</v>
      </c>
      <c r="BE303" s="64">
        <f>IF(K303="sníž. přenesená",#REF!,0)</f>
        <v>0</v>
      </c>
      <c r="BF303" s="64">
        <f>IF(K303="nulová",#REF!,0)</f>
        <v>0</v>
      </c>
      <c r="BG303" s="7" t="s">
        <v>6</v>
      </c>
      <c r="BH303" s="64" t="e">
        <f>ROUND(#REF!*H303,2)</f>
        <v>#REF!</v>
      </c>
      <c r="BI303" s="7" t="s">
        <v>71</v>
      </c>
      <c r="BJ303" s="63" t="s">
        <v>790</v>
      </c>
    </row>
    <row r="304" spans="2:62" s="1" customFormat="1" ht="42.75" customHeight="1" x14ac:dyDescent="0.2">
      <c r="B304" s="53"/>
      <c r="C304" s="54" t="s">
        <v>791</v>
      </c>
      <c r="D304" s="54" t="s">
        <v>67</v>
      </c>
      <c r="E304" s="55" t="s">
        <v>792</v>
      </c>
      <c r="F304" s="56" t="s">
        <v>793</v>
      </c>
      <c r="G304" s="57" t="s">
        <v>70</v>
      </c>
      <c r="H304" s="58">
        <v>10</v>
      </c>
      <c r="I304" s="14"/>
      <c r="J304" s="59" t="s">
        <v>0</v>
      </c>
      <c r="K304" s="60" t="s">
        <v>23</v>
      </c>
      <c r="L304" s="61">
        <v>7.98</v>
      </c>
      <c r="M304" s="61">
        <f t="shared" si="15"/>
        <v>79.800000000000011</v>
      </c>
      <c r="N304" s="61">
        <v>0</v>
      </c>
      <c r="O304" s="61">
        <f t="shared" si="16"/>
        <v>0</v>
      </c>
      <c r="P304" s="61">
        <v>0</v>
      </c>
      <c r="Q304" s="62">
        <f t="shared" si="17"/>
        <v>0</v>
      </c>
      <c r="AO304" s="63" t="s">
        <v>71</v>
      </c>
      <c r="AQ304" s="63" t="s">
        <v>67</v>
      </c>
      <c r="AR304" s="63" t="s">
        <v>6</v>
      </c>
      <c r="AV304" s="7" t="s">
        <v>72</v>
      </c>
      <c r="BB304" s="64" t="e">
        <f>IF(K304="základní",#REF!,0)</f>
        <v>#REF!</v>
      </c>
      <c r="BC304" s="64">
        <f>IF(K304="snížená",#REF!,0)</f>
        <v>0</v>
      </c>
      <c r="BD304" s="64">
        <f>IF(K304="zákl. přenesená",#REF!,0)</f>
        <v>0</v>
      </c>
      <c r="BE304" s="64">
        <f>IF(K304="sníž. přenesená",#REF!,0)</f>
        <v>0</v>
      </c>
      <c r="BF304" s="64">
        <f>IF(K304="nulová",#REF!,0)</f>
        <v>0</v>
      </c>
      <c r="BG304" s="7" t="s">
        <v>6</v>
      </c>
      <c r="BH304" s="64" t="e">
        <f>ROUND(#REF!*H304,2)</f>
        <v>#REF!</v>
      </c>
      <c r="BI304" s="7" t="s">
        <v>71</v>
      </c>
      <c r="BJ304" s="63" t="s">
        <v>794</v>
      </c>
    </row>
    <row r="305" spans="2:62" s="1" customFormat="1" ht="60.75" customHeight="1" x14ac:dyDescent="0.2">
      <c r="B305" s="53"/>
      <c r="C305" s="54" t="s">
        <v>795</v>
      </c>
      <c r="D305" s="54" t="s">
        <v>67</v>
      </c>
      <c r="E305" s="55" t="s">
        <v>796</v>
      </c>
      <c r="F305" s="56" t="s">
        <v>797</v>
      </c>
      <c r="G305" s="57" t="s">
        <v>70</v>
      </c>
      <c r="H305" s="58">
        <v>1</v>
      </c>
      <c r="I305" s="14"/>
      <c r="J305" s="59" t="s">
        <v>0</v>
      </c>
      <c r="K305" s="60" t="s">
        <v>23</v>
      </c>
      <c r="L305" s="61">
        <v>3.1659999999999999</v>
      </c>
      <c r="M305" s="61">
        <f t="shared" si="15"/>
        <v>3.1659999999999999</v>
      </c>
      <c r="N305" s="61">
        <v>0</v>
      </c>
      <c r="O305" s="61">
        <f t="shared" si="16"/>
        <v>0</v>
      </c>
      <c r="P305" s="61">
        <v>0</v>
      </c>
      <c r="Q305" s="62">
        <f t="shared" si="17"/>
        <v>0</v>
      </c>
      <c r="AO305" s="63" t="s">
        <v>71</v>
      </c>
      <c r="AQ305" s="63" t="s">
        <v>67</v>
      </c>
      <c r="AR305" s="63" t="s">
        <v>6</v>
      </c>
      <c r="AV305" s="7" t="s">
        <v>72</v>
      </c>
      <c r="BB305" s="64" t="e">
        <f>IF(K305="základní",#REF!,0)</f>
        <v>#REF!</v>
      </c>
      <c r="BC305" s="64">
        <f>IF(K305="snížená",#REF!,0)</f>
        <v>0</v>
      </c>
      <c r="BD305" s="64">
        <f>IF(K305="zákl. přenesená",#REF!,0)</f>
        <v>0</v>
      </c>
      <c r="BE305" s="64">
        <f>IF(K305="sníž. přenesená",#REF!,0)</f>
        <v>0</v>
      </c>
      <c r="BF305" s="64">
        <f>IF(K305="nulová",#REF!,0)</f>
        <v>0</v>
      </c>
      <c r="BG305" s="7" t="s">
        <v>6</v>
      </c>
      <c r="BH305" s="64" t="e">
        <f>ROUND(#REF!*H305,2)</f>
        <v>#REF!</v>
      </c>
      <c r="BI305" s="7" t="s">
        <v>71</v>
      </c>
      <c r="BJ305" s="63" t="s">
        <v>798</v>
      </c>
    </row>
    <row r="306" spans="2:62" s="1" customFormat="1" ht="42.75" customHeight="1" x14ac:dyDescent="0.2">
      <c r="B306" s="53"/>
      <c r="C306" s="54" t="s">
        <v>799</v>
      </c>
      <c r="D306" s="54" t="s">
        <v>67</v>
      </c>
      <c r="E306" s="55" t="s">
        <v>792</v>
      </c>
      <c r="F306" s="56" t="s">
        <v>793</v>
      </c>
      <c r="G306" s="57" t="s">
        <v>70</v>
      </c>
      <c r="H306" s="58">
        <v>10</v>
      </c>
      <c r="I306" s="14"/>
      <c r="J306" s="59" t="s">
        <v>0</v>
      </c>
      <c r="K306" s="60" t="s">
        <v>23</v>
      </c>
      <c r="L306" s="61">
        <v>7.98</v>
      </c>
      <c r="M306" s="61">
        <f t="shared" si="15"/>
        <v>79.800000000000011</v>
      </c>
      <c r="N306" s="61">
        <v>0</v>
      </c>
      <c r="O306" s="61">
        <f t="shared" si="16"/>
        <v>0</v>
      </c>
      <c r="P306" s="61">
        <v>0</v>
      </c>
      <c r="Q306" s="62">
        <f t="shared" si="17"/>
        <v>0</v>
      </c>
      <c r="AO306" s="63" t="s">
        <v>6</v>
      </c>
      <c r="AQ306" s="63" t="s">
        <v>67</v>
      </c>
      <c r="AR306" s="63" t="s">
        <v>6</v>
      </c>
      <c r="AV306" s="7" t="s">
        <v>72</v>
      </c>
      <c r="BB306" s="64" t="e">
        <f>IF(K306="základní",#REF!,0)</f>
        <v>#REF!</v>
      </c>
      <c r="BC306" s="64">
        <f>IF(K306="snížená",#REF!,0)</f>
        <v>0</v>
      </c>
      <c r="BD306" s="64">
        <f>IF(K306="zákl. přenesená",#REF!,0)</f>
        <v>0</v>
      </c>
      <c r="BE306" s="64">
        <f>IF(K306="sníž. přenesená",#REF!,0)</f>
        <v>0</v>
      </c>
      <c r="BF306" s="64">
        <f>IF(K306="nulová",#REF!,0)</f>
        <v>0</v>
      </c>
      <c r="BG306" s="7" t="s">
        <v>6</v>
      </c>
      <c r="BH306" s="64" t="e">
        <f>ROUND(#REF!*H306,2)</f>
        <v>#REF!</v>
      </c>
      <c r="BI306" s="7" t="s">
        <v>6</v>
      </c>
      <c r="BJ306" s="63" t="s">
        <v>800</v>
      </c>
    </row>
    <row r="307" spans="2:62" s="1" customFormat="1" ht="42.75" customHeight="1" x14ac:dyDescent="0.2">
      <c r="B307" s="53"/>
      <c r="C307" s="54" t="s">
        <v>801</v>
      </c>
      <c r="D307" s="54" t="s">
        <v>67</v>
      </c>
      <c r="E307" s="55" t="s">
        <v>802</v>
      </c>
      <c r="F307" s="56" t="s">
        <v>803</v>
      </c>
      <c r="G307" s="57" t="s">
        <v>70</v>
      </c>
      <c r="H307" s="58">
        <v>10</v>
      </c>
      <c r="I307" s="14"/>
      <c r="J307" s="59" t="s">
        <v>0</v>
      </c>
      <c r="K307" s="60" t="s">
        <v>23</v>
      </c>
      <c r="L307" s="61">
        <v>9.5500000000000007</v>
      </c>
      <c r="M307" s="61">
        <f t="shared" si="15"/>
        <v>95.5</v>
      </c>
      <c r="N307" s="61">
        <v>0</v>
      </c>
      <c r="O307" s="61">
        <f t="shared" si="16"/>
        <v>0</v>
      </c>
      <c r="P307" s="61">
        <v>0</v>
      </c>
      <c r="Q307" s="62">
        <f t="shared" si="17"/>
        <v>0</v>
      </c>
      <c r="AO307" s="63" t="s">
        <v>6</v>
      </c>
      <c r="AQ307" s="63" t="s">
        <v>67</v>
      </c>
      <c r="AR307" s="63" t="s">
        <v>6</v>
      </c>
      <c r="AV307" s="7" t="s">
        <v>72</v>
      </c>
      <c r="BB307" s="64" t="e">
        <f>IF(K307="základní",#REF!,0)</f>
        <v>#REF!</v>
      </c>
      <c r="BC307" s="64">
        <f>IF(K307="snížená",#REF!,0)</f>
        <v>0</v>
      </c>
      <c r="BD307" s="64">
        <f>IF(K307="zákl. přenesená",#REF!,0)</f>
        <v>0</v>
      </c>
      <c r="BE307" s="64">
        <f>IF(K307="sníž. přenesená",#REF!,0)</f>
        <v>0</v>
      </c>
      <c r="BF307" s="64">
        <f>IF(K307="nulová",#REF!,0)</f>
        <v>0</v>
      </c>
      <c r="BG307" s="7" t="s">
        <v>6</v>
      </c>
      <c r="BH307" s="64" t="e">
        <f>ROUND(#REF!*H307,2)</f>
        <v>#REF!</v>
      </c>
      <c r="BI307" s="7" t="s">
        <v>6</v>
      </c>
      <c r="BJ307" s="63" t="s">
        <v>804</v>
      </c>
    </row>
    <row r="308" spans="2:62" s="1" customFormat="1" ht="42.75" customHeight="1" x14ac:dyDescent="0.2">
      <c r="B308" s="53"/>
      <c r="C308" s="54" t="s">
        <v>805</v>
      </c>
      <c r="D308" s="54" t="s">
        <v>67</v>
      </c>
      <c r="E308" s="55" t="s">
        <v>806</v>
      </c>
      <c r="F308" s="56" t="s">
        <v>807</v>
      </c>
      <c r="G308" s="57" t="s">
        <v>70</v>
      </c>
      <c r="H308" s="58">
        <v>10</v>
      </c>
      <c r="I308" s="14"/>
      <c r="J308" s="59" t="s">
        <v>0</v>
      </c>
      <c r="K308" s="60" t="s">
        <v>23</v>
      </c>
      <c r="L308" s="61">
        <v>9.5500000000000007</v>
      </c>
      <c r="M308" s="61">
        <f t="shared" si="15"/>
        <v>95.5</v>
      </c>
      <c r="N308" s="61">
        <v>0</v>
      </c>
      <c r="O308" s="61">
        <f t="shared" si="16"/>
        <v>0</v>
      </c>
      <c r="P308" s="61">
        <v>0</v>
      </c>
      <c r="Q308" s="62">
        <f t="shared" si="17"/>
        <v>0</v>
      </c>
      <c r="AO308" s="63" t="s">
        <v>6</v>
      </c>
      <c r="AQ308" s="63" t="s">
        <v>67</v>
      </c>
      <c r="AR308" s="63" t="s">
        <v>6</v>
      </c>
      <c r="AV308" s="7" t="s">
        <v>72</v>
      </c>
      <c r="BB308" s="64" t="e">
        <f>IF(K308="základní",#REF!,0)</f>
        <v>#REF!</v>
      </c>
      <c r="BC308" s="64">
        <f>IF(K308="snížená",#REF!,0)</f>
        <v>0</v>
      </c>
      <c r="BD308" s="64">
        <f>IF(K308="zákl. přenesená",#REF!,0)</f>
        <v>0</v>
      </c>
      <c r="BE308" s="64">
        <f>IF(K308="sníž. přenesená",#REF!,0)</f>
        <v>0</v>
      </c>
      <c r="BF308" s="64">
        <f>IF(K308="nulová",#REF!,0)</f>
        <v>0</v>
      </c>
      <c r="BG308" s="7" t="s">
        <v>6</v>
      </c>
      <c r="BH308" s="64" t="e">
        <f>ROUND(#REF!*H308,2)</f>
        <v>#REF!</v>
      </c>
      <c r="BI308" s="7" t="s">
        <v>6</v>
      </c>
      <c r="BJ308" s="63" t="s">
        <v>808</v>
      </c>
    </row>
    <row r="309" spans="2:62" s="1" customFormat="1" ht="42.75" customHeight="1" x14ac:dyDescent="0.2">
      <c r="B309" s="53"/>
      <c r="C309" s="54" t="s">
        <v>809</v>
      </c>
      <c r="D309" s="54" t="s">
        <v>67</v>
      </c>
      <c r="E309" s="55" t="s">
        <v>810</v>
      </c>
      <c r="F309" s="56" t="s">
        <v>811</v>
      </c>
      <c r="G309" s="57" t="s">
        <v>70</v>
      </c>
      <c r="H309" s="58">
        <v>10</v>
      </c>
      <c r="I309" s="14"/>
      <c r="J309" s="59" t="s">
        <v>0</v>
      </c>
      <c r="K309" s="60" t="s">
        <v>23</v>
      </c>
      <c r="L309" s="61">
        <v>11.11</v>
      </c>
      <c r="M309" s="61">
        <f t="shared" si="15"/>
        <v>111.1</v>
      </c>
      <c r="N309" s="61">
        <v>0</v>
      </c>
      <c r="O309" s="61">
        <f t="shared" si="16"/>
        <v>0</v>
      </c>
      <c r="P309" s="61">
        <v>0</v>
      </c>
      <c r="Q309" s="62">
        <f t="shared" si="17"/>
        <v>0</v>
      </c>
      <c r="AO309" s="63" t="s">
        <v>6</v>
      </c>
      <c r="AQ309" s="63" t="s">
        <v>67</v>
      </c>
      <c r="AR309" s="63" t="s">
        <v>6</v>
      </c>
      <c r="AV309" s="7" t="s">
        <v>72</v>
      </c>
      <c r="BB309" s="64" t="e">
        <f>IF(K309="základní",#REF!,0)</f>
        <v>#REF!</v>
      </c>
      <c r="BC309" s="64">
        <f>IF(K309="snížená",#REF!,0)</f>
        <v>0</v>
      </c>
      <c r="BD309" s="64">
        <f>IF(K309="zákl. přenesená",#REF!,0)</f>
        <v>0</v>
      </c>
      <c r="BE309" s="64">
        <f>IF(K309="sníž. přenesená",#REF!,0)</f>
        <v>0</v>
      </c>
      <c r="BF309" s="64">
        <f>IF(K309="nulová",#REF!,0)</f>
        <v>0</v>
      </c>
      <c r="BG309" s="7" t="s">
        <v>6</v>
      </c>
      <c r="BH309" s="64" t="e">
        <f>ROUND(#REF!*H309,2)</f>
        <v>#REF!</v>
      </c>
      <c r="BI309" s="7" t="s">
        <v>6</v>
      </c>
      <c r="BJ309" s="63" t="s">
        <v>812</v>
      </c>
    </row>
    <row r="310" spans="2:62" s="1" customFormat="1" ht="42.75" customHeight="1" x14ac:dyDescent="0.2">
      <c r="B310" s="53"/>
      <c r="C310" s="54" t="s">
        <v>813</v>
      </c>
      <c r="D310" s="54" t="s">
        <v>67</v>
      </c>
      <c r="E310" s="55" t="s">
        <v>814</v>
      </c>
      <c r="F310" s="56" t="s">
        <v>815</v>
      </c>
      <c r="G310" s="57" t="s">
        <v>70</v>
      </c>
      <c r="H310" s="58">
        <v>5</v>
      </c>
      <c r="I310" s="14"/>
      <c r="J310" s="59" t="s">
        <v>0</v>
      </c>
      <c r="K310" s="60" t="s">
        <v>23</v>
      </c>
      <c r="L310" s="61">
        <v>5.19</v>
      </c>
      <c r="M310" s="61">
        <f t="shared" si="15"/>
        <v>25.950000000000003</v>
      </c>
      <c r="N310" s="61">
        <v>0</v>
      </c>
      <c r="O310" s="61">
        <f t="shared" si="16"/>
        <v>0</v>
      </c>
      <c r="P310" s="61">
        <v>0</v>
      </c>
      <c r="Q310" s="62">
        <f t="shared" si="17"/>
        <v>0</v>
      </c>
      <c r="AO310" s="63" t="s">
        <v>6</v>
      </c>
      <c r="AQ310" s="63" t="s">
        <v>67</v>
      </c>
      <c r="AR310" s="63" t="s">
        <v>6</v>
      </c>
      <c r="AV310" s="7" t="s">
        <v>72</v>
      </c>
      <c r="BB310" s="64" t="e">
        <f>IF(K310="základní",#REF!,0)</f>
        <v>#REF!</v>
      </c>
      <c r="BC310" s="64">
        <f>IF(K310="snížená",#REF!,0)</f>
        <v>0</v>
      </c>
      <c r="BD310" s="64">
        <f>IF(K310="zákl. přenesená",#REF!,0)</f>
        <v>0</v>
      </c>
      <c r="BE310" s="64">
        <f>IF(K310="sníž. přenesená",#REF!,0)</f>
        <v>0</v>
      </c>
      <c r="BF310" s="64">
        <f>IF(K310="nulová",#REF!,0)</f>
        <v>0</v>
      </c>
      <c r="BG310" s="7" t="s">
        <v>6</v>
      </c>
      <c r="BH310" s="64" t="e">
        <f>ROUND(#REF!*H310,2)</f>
        <v>#REF!</v>
      </c>
      <c r="BI310" s="7" t="s">
        <v>6</v>
      </c>
      <c r="BJ310" s="63" t="s">
        <v>816</v>
      </c>
    </row>
    <row r="311" spans="2:62" s="1" customFormat="1" ht="42.75" customHeight="1" x14ac:dyDescent="0.2">
      <c r="B311" s="53"/>
      <c r="C311" s="54" t="s">
        <v>817</v>
      </c>
      <c r="D311" s="54" t="s">
        <v>67</v>
      </c>
      <c r="E311" s="55" t="s">
        <v>818</v>
      </c>
      <c r="F311" s="56" t="s">
        <v>819</v>
      </c>
      <c r="G311" s="57" t="s">
        <v>70</v>
      </c>
      <c r="H311" s="58">
        <v>2</v>
      </c>
      <c r="I311" s="14"/>
      <c r="J311" s="59" t="s">
        <v>0</v>
      </c>
      <c r="K311" s="60" t="s">
        <v>23</v>
      </c>
      <c r="L311" s="61">
        <v>6.36</v>
      </c>
      <c r="M311" s="61">
        <f t="shared" si="15"/>
        <v>12.72</v>
      </c>
      <c r="N311" s="61">
        <v>0</v>
      </c>
      <c r="O311" s="61">
        <f t="shared" si="16"/>
        <v>0</v>
      </c>
      <c r="P311" s="61">
        <v>0</v>
      </c>
      <c r="Q311" s="62">
        <f t="shared" si="17"/>
        <v>0</v>
      </c>
      <c r="AO311" s="63" t="s">
        <v>6</v>
      </c>
      <c r="AQ311" s="63" t="s">
        <v>67</v>
      </c>
      <c r="AR311" s="63" t="s">
        <v>6</v>
      </c>
      <c r="AV311" s="7" t="s">
        <v>72</v>
      </c>
      <c r="BB311" s="64" t="e">
        <f>IF(K311="základní",#REF!,0)</f>
        <v>#REF!</v>
      </c>
      <c r="BC311" s="64">
        <f>IF(K311="snížená",#REF!,0)</f>
        <v>0</v>
      </c>
      <c r="BD311" s="64">
        <f>IF(K311="zákl. přenesená",#REF!,0)</f>
        <v>0</v>
      </c>
      <c r="BE311" s="64">
        <f>IF(K311="sníž. přenesená",#REF!,0)</f>
        <v>0</v>
      </c>
      <c r="BF311" s="64">
        <f>IF(K311="nulová",#REF!,0)</f>
        <v>0</v>
      </c>
      <c r="BG311" s="7" t="s">
        <v>6</v>
      </c>
      <c r="BH311" s="64" t="e">
        <f>ROUND(#REF!*H311,2)</f>
        <v>#REF!</v>
      </c>
      <c r="BI311" s="7" t="s">
        <v>6</v>
      </c>
      <c r="BJ311" s="63" t="s">
        <v>820</v>
      </c>
    </row>
    <row r="312" spans="2:62" s="1" customFormat="1" ht="42.75" customHeight="1" x14ac:dyDescent="0.2">
      <c r="B312" s="53"/>
      <c r="C312" s="54" t="s">
        <v>821</v>
      </c>
      <c r="D312" s="54" t="s">
        <v>67</v>
      </c>
      <c r="E312" s="55" t="s">
        <v>822</v>
      </c>
      <c r="F312" s="56" t="s">
        <v>823</v>
      </c>
      <c r="G312" s="57" t="s">
        <v>70</v>
      </c>
      <c r="H312" s="58">
        <v>5</v>
      </c>
      <c r="I312" s="14"/>
      <c r="J312" s="59" t="s">
        <v>0</v>
      </c>
      <c r="K312" s="60" t="s">
        <v>23</v>
      </c>
      <c r="L312" s="61">
        <v>9.27</v>
      </c>
      <c r="M312" s="61">
        <f t="shared" si="15"/>
        <v>46.349999999999994</v>
      </c>
      <c r="N312" s="61">
        <v>0</v>
      </c>
      <c r="O312" s="61">
        <f t="shared" si="16"/>
        <v>0</v>
      </c>
      <c r="P312" s="61">
        <v>0</v>
      </c>
      <c r="Q312" s="62">
        <f t="shared" si="17"/>
        <v>0</v>
      </c>
      <c r="AO312" s="63" t="s">
        <v>6</v>
      </c>
      <c r="AQ312" s="63" t="s">
        <v>67</v>
      </c>
      <c r="AR312" s="63" t="s">
        <v>6</v>
      </c>
      <c r="AV312" s="7" t="s">
        <v>72</v>
      </c>
      <c r="BB312" s="64" t="e">
        <f>IF(K312="základní",#REF!,0)</f>
        <v>#REF!</v>
      </c>
      <c r="BC312" s="64">
        <f>IF(K312="snížená",#REF!,0)</f>
        <v>0</v>
      </c>
      <c r="BD312" s="64">
        <f>IF(K312="zákl. přenesená",#REF!,0)</f>
        <v>0</v>
      </c>
      <c r="BE312" s="64">
        <f>IF(K312="sníž. přenesená",#REF!,0)</f>
        <v>0</v>
      </c>
      <c r="BF312" s="64">
        <f>IF(K312="nulová",#REF!,0)</f>
        <v>0</v>
      </c>
      <c r="BG312" s="7" t="s">
        <v>6</v>
      </c>
      <c r="BH312" s="64" t="e">
        <f>ROUND(#REF!*H312,2)</f>
        <v>#REF!</v>
      </c>
      <c r="BI312" s="7" t="s">
        <v>6</v>
      </c>
      <c r="BJ312" s="63" t="s">
        <v>824</v>
      </c>
    </row>
    <row r="313" spans="2:62" s="1" customFormat="1" ht="42.75" customHeight="1" x14ac:dyDescent="0.2">
      <c r="B313" s="53"/>
      <c r="C313" s="54" t="s">
        <v>825</v>
      </c>
      <c r="D313" s="54" t="s">
        <v>67</v>
      </c>
      <c r="E313" s="55" t="s">
        <v>826</v>
      </c>
      <c r="F313" s="56" t="s">
        <v>827</v>
      </c>
      <c r="G313" s="57" t="s">
        <v>70</v>
      </c>
      <c r="H313" s="58">
        <v>4</v>
      </c>
      <c r="I313" s="14"/>
      <c r="J313" s="59" t="s">
        <v>0</v>
      </c>
      <c r="K313" s="60" t="s">
        <v>23</v>
      </c>
      <c r="L313" s="61">
        <v>5.64</v>
      </c>
      <c r="M313" s="61">
        <f t="shared" si="15"/>
        <v>22.56</v>
      </c>
      <c r="N313" s="61">
        <v>0</v>
      </c>
      <c r="O313" s="61">
        <f t="shared" si="16"/>
        <v>0</v>
      </c>
      <c r="P313" s="61">
        <v>0</v>
      </c>
      <c r="Q313" s="62">
        <f t="shared" si="17"/>
        <v>0</v>
      </c>
      <c r="AO313" s="63" t="s">
        <v>6</v>
      </c>
      <c r="AQ313" s="63" t="s">
        <v>67</v>
      </c>
      <c r="AR313" s="63" t="s">
        <v>6</v>
      </c>
      <c r="AV313" s="7" t="s">
        <v>72</v>
      </c>
      <c r="BB313" s="64" t="e">
        <f>IF(K313="základní",#REF!,0)</f>
        <v>#REF!</v>
      </c>
      <c r="BC313" s="64">
        <f>IF(K313="snížená",#REF!,0)</f>
        <v>0</v>
      </c>
      <c r="BD313" s="64">
        <f>IF(K313="zákl. přenesená",#REF!,0)</f>
        <v>0</v>
      </c>
      <c r="BE313" s="64">
        <f>IF(K313="sníž. přenesená",#REF!,0)</f>
        <v>0</v>
      </c>
      <c r="BF313" s="64">
        <f>IF(K313="nulová",#REF!,0)</f>
        <v>0</v>
      </c>
      <c r="BG313" s="7" t="s">
        <v>6</v>
      </c>
      <c r="BH313" s="64" t="e">
        <f>ROUND(#REF!*H313,2)</f>
        <v>#REF!</v>
      </c>
      <c r="BI313" s="7" t="s">
        <v>6</v>
      </c>
      <c r="BJ313" s="63" t="s">
        <v>828</v>
      </c>
    </row>
    <row r="314" spans="2:62" s="1" customFormat="1" ht="42.75" customHeight="1" x14ac:dyDescent="0.2">
      <c r="B314" s="53"/>
      <c r="C314" s="54" t="s">
        <v>829</v>
      </c>
      <c r="D314" s="54" t="s">
        <v>67</v>
      </c>
      <c r="E314" s="55" t="s">
        <v>830</v>
      </c>
      <c r="F314" s="56" t="s">
        <v>831</v>
      </c>
      <c r="G314" s="57" t="s">
        <v>70</v>
      </c>
      <c r="H314" s="58">
        <v>8</v>
      </c>
      <c r="I314" s="14"/>
      <c r="J314" s="59" t="s">
        <v>0</v>
      </c>
      <c r="K314" s="60" t="s">
        <v>23</v>
      </c>
      <c r="L314" s="61">
        <v>2.12</v>
      </c>
      <c r="M314" s="61">
        <f t="shared" ref="M314:M324" si="18">L314*H314</f>
        <v>16.96</v>
      </c>
      <c r="N314" s="61">
        <v>0</v>
      </c>
      <c r="O314" s="61">
        <f t="shared" ref="O314:O324" si="19">N314*H314</f>
        <v>0</v>
      </c>
      <c r="P314" s="61">
        <v>0</v>
      </c>
      <c r="Q314" s="62">
        <f t="shared" ref="Q314:Q324" si="20">P314*H314</f>
        <v>0</v>
      </c>
      <c r="AO314" s="63" t="s">
        <v>6</v>
      </c>
      <c r="AQ314" s="63" t="s">
        <v>67</v>
      </c>
      <c r="AR314" s="63" t="s">
        <v>6</v>
      </c>
      <c r="AV314" s="7" t="s">
        <v>72</v>
      </c>
      <c r="BB314" s="64" t="e">
        <f>IF(K314="základní",#REF!,0)</f>
        <v>#REF!</v>
      </c>
      <c r="BC314" s="64">
        <f>IF(K314="snížená",#REF!,0)</f>
        <v>0</v>
      </c>
      <c r="BD314" s="64">
        <f>IF(K314="zákl. přenesená",#REF!,0)</f>
        <v>0</v>
      </c>
      <c r="BE314" s="64">
        <f>IF(K314="sníž. přenesená",#REF!,0)</f>
        <v>0</v>
      </c>
      <c r="BF314" s="64">
        <f>IF(K314="nulová",#REF!,0)</f>
        <v>0</v>
      </c>
      <c r="BG314" s="7" t="s">
        <v>6</v>
      </c>
      <c r="BH314" s="64" t="e">
        <f>ROUND(#REF!*H314,2)</f>
        <v>#REF!</v>
      </c>
      <c r="BI314" s="7" t="s">
        <v>6</v>
      </c>
      <c r="BJ314" s="63" t="s">
        <v>832</v>
      </c>
    </row>
    <row r="315" spans="2:62" s="1" customFormat="1" ht="53.65" customHeight="1" x14ac:dyDescent="0.2">
      <c r="B315" s="53"/>
      <c r="C315" s="54" t="s">
        <v>833</v>
      </c>
      <c r="D315" s="54" t="s">
        <v>67</v>
      </c>
      <c r="E315" s="55" t="s">
        <v>834</v>
      </c>
      <c r="F315" s="56" t="s">
        <v>835</v>
      </c>
      <c r="G315" s="57" t="s">
        <v>70</v>
      </c>
      <c r="H315" s="58">
        <v>2</v>
      </c>
      <c r="I315" s="14"/>
      <c r="J315" s="59" t="s">
        <v>0</v>
      </c>
      <c r="K315" s="60" t="s">
        <v>23</v>
      </c>
      <c r="L315" s="61">
        <v>21.7</v>
      </c>
      <c r="M315" s="61">
        <f t="shared" si="18"/>
        <v>43.4</v>
      </c>
      <c r="N315" s="61">
        <v>0</v>
      </c>
      <c r="O315" s="61">
        <f t="shared" si="19"/>
        <v>0</v>
      </c>
      <c r="P315" s="61">
        <v>0</v>
      </c>
      <c r="Q315" s="62">
        <f t="shared" si="20"/>
        <v>0</v>
      </c>
      <c r="AO315" s="63" t="s">
        <v>6</v>
      </c>
      <c r="AQ315" s="63" t="s">
        <v>67</v>
      </c>
      <c r="AR315" s="63" t="s">
        <v>6</v>
      </c>
      <c r="AV315" s="7" t="s">
        <v>72</v>
      </c>
      <c r="BB315" s="64" t="e">
        <f>IF(K315="základní",#REF!,0)</f>
        <v>#REF!</v>
      </c>
      <c r="BC315" s="64">
        <f>IF(K315="snížená",#REF!,0)</f>
        <v>0</v>
      </c>
      <c r="BD315" s="64">
        <f>IF(K315="zákl. přenesená",#REF!,0)</f>
        <v>0</v>
      </c>
      <c r="BE315" s="64">
        <f>IF(K315="sníž. přenesená",#REF!,0)</f>
        <v>0</v>
      </c>
      <c r="BF315" s="64">
        <f>IF(K315="nulová",#REF!,0)</f>
        <v>0</v>
      </c>
      <c r="BG315" s="7" t="s">
        <v>6</v>
      </c>
      <c r="BH315" s="64" t="e">
        <f>ROUND(#REF!*H315,2)</f>
        <v>#REF!</v>
      </c>
      <c r="BI315" s="7" t="s">
        <v>6</v>
      </c>
      <c r="BJ315" s="63" t="s">
        <v>836</v>
      </c>
    </row>
    <row r="316" spans="2:62" s="1" customFormat="1" ht="53.65" customHeight="1" x14ac:dyDescent="0.2">
      <c r="B316" s="53"/>
      <c r="C316" s="54" t="s">
        <v>837</v>
      </c>
      <c r="D316" s="54" t="s">
        <v>67</v>
      </c>
      <c r="E316" s="55" t="s">
        <v>838</v>
      </c>
      <c r="F316" s="56" t="s">
        <v>839</v>
      </c>
      <c r="G316" s="57" t="s">
        <v>70</v>
      </c>
      <c r="H316" s="58">
        <v>2</v>
      </c>
      <c r="I316" s="14"/>
      <c r="J316" s="59" t="s">
        <v>0</v>
      </c>
      <c r="K316" s="60" t="s">
        <v>23</v>
      </c>
      <c r="L316" s="61">
        <v>21.7</v>
      </c>
      <c r="M316" s="61">
        <f t="shared" si="18"/>
        <v>43.4</v>
      </c>
      <c r="N316" s="61">
        <v>0</v>
      </c>
      <c r="O316" s="61">
        <f t="shared" si="19"/>
        <v>0</v>
      </c>
      <c r="P316" s="61">
        <v>0</v>
      </c>
      <c r="Q316" s="62">
        <f t="shared" si="20"/>
        <v>0</v>
      </c>
      <c r="AO316" s="63" t="s">
        <v>6</v>
      </c>
      <c r="AQ316" s="63" t="s">
        <v>67</v>
      </c>
      <c r="AR316" s="63" t="s">
        <v>6</v>
      </c>
      <c r="AV316" s="7" t="s">
        <v>72</v>
      </c>
      <c r="BB316" s="64" t="e">
        <f>IF(K316="základní",#REF!,0)</f>
        <v>#REF!</v>
      </c>
      <c r="BC316" s="64">
        <f>IF(K316="snížená",#REF!,0)</f>
        <v>0</v>
      </c>
      <c r="BD316" s="64">
        <f>IF(K316="zákl. přenesená",#REF!,0)</f>
        <v>0</v>
      </c>
      <c r="BE316" s="64">
        <f>IF(K316="sníž. přenesená",#REF!,0)</f>
        <v>0</v>
      </c>
      <c r="BF316" s="64">
        <f>IF(K316="nulová",#REF!,0)</f>
        <v>0</v>
      </c>
      <c r="BG316" s="7" t="s">
        <v>6</v>
      </c>
      <c r="BH316" s="64" t="e">
        <f>ROUND(#REF!*H316,2)</f>
        <v>#REF!</v>
      </c>
      <c r="BI316" s="7" t="s">
        <v>6</v>
      </c>
      <c r="BJ316" s="63" t="s">
        <v>840</v>
      </c>
    </row>
    <row r="317" spans="2:62" s="1" customFormat="1" ht="151.5" customHeight="1" x14ac:dyDescent="0.2">
      <c r="B317" s="53"/>
      <c r="C317" s="54" t="s">
        <v>841</v>
      </c>
      <c r="D317" s="54" t="s">
        <v>67</v>
      </c>
      <c r="E317" s="55" t="s">
        <v>842</v>
      </c>
      <c r="F317" s="56" t="s">
        <v>843</v>
      </c>
      <c r="G317" s="57" t="s">
        <v>70</v>
      </c>
      <c r="H317" s="58">
        <v>20</v>
      </c>
      <c r="I317" s="14"/>
      <c r="J317" s="59" t="s">
        <v>0</v>
      </c>
      <c r="K317" s="60" t="s">
        <v>23</v>
      </c>
      <c r="L317" s="61">
        <v>4.6399999999999997</v>
      </c>
      <c r="M317" s="61">
        <f t="shared" si="18"/>
        <v>92.8</v>
      </c>
      <c r="N317" s="61">
        <v>0</v>
      </c>
      <c r="O317" s="61">
        <f t="shared" si="19"/>
        <v>0</v>
      </c>
      <c r="P317" s="61">
        <v>0</v>
      </c>
      <c r="Q317" s="62">
        <f t="shared" si="20"/>
        <v>0</v>
      </c>
      <c r="AO317" s="63" t="s">
        <v>6</v>
      </c>
      <c r="AQ317" s="63" t="s">
        <v>67</v>
      </c>
      <c r="AR317" s="63" t="s">
        <v>6</v>
      </c>
      <c r="AV317" s="7" t="s">
        <v>72</v>
      </c>
      <c r="BB317" s="64" t="e">
        <f>IF(K317="základní",#REF!,0)</f>
        <v>#REF!</v>
      </c>
      <c r="BC317" s="64">
        <f>IF(K317="snížená",#REF!,0)</f>
        <v>0</v>
      </c>
      <c r="BD317" s="64">
        <f>IF(K317="zákl. přenesená",#REF!,0)</f>
        <v>0</v>
      </c>
      <c r="BE317" s="64">
        <f>IF(K317="sníž. přenesená",#REF!,0)</f>
        <v>0</v>
      </c>
      <c r="BF317" s="64">
        <f>IF(K317="nulová",#REF!,0)</f>
        <v>0</v>
      </c>
      <c r="BG317" s="7" t="s">
        <v>6</v>
      </c>
      <c r="BH317" s="64" t="e">
        <f>ROUND(#REF!*H317,2)</f>
        <v>#REF!</v>
      </c>
      <c r="BI317" s="7" t="s">
        <v>6</v>
      </c>
      <c r="BJ317" s="63" t="s">
        <v>844</v>
      </c>
    </row>
    <row r="318" spans="2:62" s="1" customFormat="1" ht="60.75" customHeight="1" x14ac:dyDescent="0.2">
      <c r="B318" s="53"/>
      <c r="C318" s="54" t="s">
        <v>845</v>
      </c>
      <c r="D318" s="54" t="s">
        <v>67</v>
      </c>
      <c r="E318" s="55" t="s">
        <v>846</v>
      </c>
      <c r="F318" s="56" t="s">
        <v>847</v>
      </c>
      <c r="G318" s="57" t="s">
        <v>70</v>
      </c>
      <c r="H318" s="58">
        <v>5</v>
      </c>
      <c r="I318" s="14"/>
      <c r="J318" s="59" t="s">
        <v>0</v>
      </c>
      <c r="K318" s="60" t="s">
        <v>23</v>
      </c>
      <c r="L318" s="61">
        <v>9</v>
      </c>
      <c r="M318" s="61">
        <f t="shared" si="18"/>
        <v>45</v>
      </c>
      <c r="N318" s="61">
        <v>0</v>
      </c>
      <c r="O318" s="61">
        <f t="shared" si="19"/>
        <v>0</v>
      </c>
      <c r="P318" s="61">
        <v>0</v>
      </c>
      <c r="Q318" s="62">
        <f t="shared" si="20"/>
        <v>0</v>
      </c>
      <c r="AO318" s="63" t="s">
        <v>6</v>
      </c>
      <c r="AQ318" s="63" t="s">
        <v>67</v>
      </c>
      <c r="AR318" s="63" t="s">
        <v>6</v>
      </c>
      <c r="AV318" s="7" t="s">
        <v>72</v>
      </c>
      <c r="BB318" s="64" t="e">
        <f>IF(K318="základní",#REF!,0)</f>
        <v>#REF!</v>
      </c>
      <c r="BC318" s="64">
        <f>IF(K318="snížená",#REF!,0)</f>
        <v>0</v>
      </c>
      <c r="BD318" s="64">
        <f>IF(K318="zákl. přenesená",#REF!,0)</f>
        <v>0</v>
      </c>
      <c r="BE318" s="64">
        <f>IF(K318="sníž. přenesená",#REF!,0)</f>
        <v>0</v>
      </c>
      <c r="BF318" s="64">
        <f>IF(K318="nulová",#REF!,0)</f>
        <v>0</v>
      </c>
      <c r="BG318" s="7" t="s">
        <v>6</v>
      </c>
      <c r="BH318" s="64" t="e">
        <f>ROUND(#REF!*H318,2)</f>
        <v>#REF!</v>
      </c>
      <c r="BI318" s="7" t="s">
        <v>6</v>
      </c>
      <c r="BJ318" s="63" t="s">
        <v>848</v>
      </c>
    </row>
    <row r="319" spans="2:62" s="1" customFormat="1" ht="53.65" customHeight="1" x14ac:dyDescent="0.2">
      <c r="B319" s="53"/>
      <c r="C319" s="54" t="s">
        <v>849</v>
      </c>
      <c r="D319" s="54" t="s">
        <v>67</v>
      </c>
      <c r="E319" s="55" t="s">
        <v>850</v>
      </c>
      <c r="F319" s="56" t="s">
        <v>851</v>
      </c>
      <c r="G319" s="57" t="s">
        <v>70</v>
      </c>
      <c r="H319" s="58">
        <v>5</v>
      </c>
      <c r="I319" s="14"/>
      <c r="J319" s="59" t="s">
        <v>0</v>
      </c>
      <c r="K319" s="60" t="s">
        <v>23</v>
      </c>
      <c r="L319" s="61">
        <v>3.085</v>
      </c>
      <c r="M319" s="61">
        <f t="shared" si="18"/>
        <v>15.425000000000001</v>
      </c>
      <c r="N319" s="61">
        <v>0</v>
      </c>
      <c r="O319" s="61">
        <f t="shared" si="19"/>
        <v>0</v>
      </c>
      <c r="P319" s="61">
        <v>0</v>
      </c>
      <c r="Q319" s="62">
        <f t="shared" si="20"/>
        <v>0</v>
      </c>
      <c r="AO319" s="63" t="s">
        <v>6</v>
      </c>
      <c r="AQ319" s="63" t="s">
        <v>67</v>
      </c>
      <c r="AR319" s="63" t="s">
        <v>6</v>
      </c>
      <c r="AV319" s="7" t="s">
        <v>72</v>
      </c>
      <c r="BB319" s="64" t="e">
        <f>IF(K319="základní",#REF!,0)</f>
        <v>#REF!</v>
      </c>
      <c r="BC319" s="64">
        <f>IF(K319="snížená",#REF!,0)</f>
        <v>0</v>
      </c>
      <c r="BD319" s="64">
        <f>IF(K319="zákl. přenesená",#REF!,0)</f>
        <v>0</v>
      </c>
      <c r="BE319" s="64">
        <f>IF(K319="sníž. přenesená",#REF!,0)</f>
        <v>0</v>
      </c>
      <c r="BF319" s="64">
        <f>IF(K319="nulová",#REF!,0)</f>
        <v>0</v>
      </c>
      <c r="BG319" s="7" t="s">
        <v>6</v>
      </c>
      <c r="BH319" s="64" t="e">
        <f>ROUND(#REF!*H319,2)</f>
        <v>#REF!</v>
      </c>
      <c r="BI319" s="7" t="s">
        <v>6</v>
      </c>
      <c r="BJ319" s="63" t="s">
        <v>852</v>
      </c>
    </row>
    <row r="320" spans="2:62" s="1" customFormat="1" ht="53.65" customHeight="1" x14ac:dyDescent="0.2">
      <c r="B320" s="53"/>
      <c r="C320" s="54" t="s">
        <v>853</v>
      </c>
      <c r="D320" s="54" t="s">
        <v>67</v>
      </c>
      <c r="E320" s="55" t="s">
        <v>854</v>
      </c>
      <c r="F320" s="56" t="s">
        <v>855</v>
      </c>
      <c r="G320" s="57" t="s">
        <v>70</v>
      </c>
      <c r="H320" s="58">
        <v>5</v>
      </c>
      <c r="I320" s="14"/>
      <c r="J320" s="59" t="s">
        <v>0</v>
      </c>
      <c r="K320" s="60" t="s">
        <v>23</v>
      </c>
      <c r="L320" s="61">
        <v>3.085</v>
      </c>
      <c r="M320" s="61">
        <f t="shared" si="18"/>
        <v>15.425000000000001</v>
      </c>
      <c r="N320" s="61">
        <v>0</v>
      </c>
      <c r="O320" s="61">
        <f t="shared" si="19"/>
        <v>0</v>
      </c>
      <c r="P320" s="61">
        <v>0</v>
      </c>
      <c r="Q320" s="62">
        <f t="shared" si="20"/>
        <v>0</v>
      </c>
      <c r="AO320" s="63" t="s">
        <v>6</v>
      </c>
      <c r="AQ320" s="63" t="s">
        <v>67</v>
      </c>
      <c r="AR320" s="63" t="s">
        <v>6</v>
      </c>
      <c r="AV320" s="7" t="s">
        <v>72</v>
      </c>
      <c r="BB320" s="64" t="e">
        <f>IF(K320="základní",#REF!,0)</f>
        <v>#REF!</v>
      </c>
      <c r="BC320" s="64">
        <f>IF(K320="snížená",#REF!,0)</f>
        <v>0</v>
      </c>
      <c r="BD320" s="64">
        <f>IF(K320="zákl. přenesená",#REF!,0)</f>
        <v>0</v>
      </c>
      <c r="BE320" s="64">
        <f>IF(K320="sníž. přenesená",#REF!,0)</f>
        <v>0</v>
      </c>
      <c r="BF320" s="64">
        <f>IF(K320="nulová",#REF!,0)</f>
        <v>0</v>
      </c>
      <c r="BG320" s="7" t="s">
        <v>6</v>
      </c>
      <c r="BH320" s="64" t="e">
        <f>ROUND(#REF!*H320,2)</f>
        <v>#REF!</v>
      </c>
      <c r="BI320" s="7" t="s">
        <v>6</v>
      </c>
      <c r="BJ320" s="63" t="s">
        <v>856</v>
      </c>
    </row>
    <row r="321" spans="2:62" s="1" customFormat="1" ht="53.65" customHeight="1" x14ac:dyDescent="0.2">
      <c r="B321" s="53"/>
      <c r="C321" s="54" t="s">
        <v>857</v>
      </c>
      <c r="D321" s="54" t="s">
        <v>67</v>
      </c>
      <c r="E321" s="55" t="s">
        <v>858</v>
      </c>
      <c r="F321" s="56" t="s">
        <v>859</v>
      </c>
      <c r="G321" s="57" t="s">
        <v>70</v>
      </c>
      <c r="H321" s="58">
        <v>5</v>
      </c>
      <c r="I321" s="14"/>
      <c r="J321" s="59" t="s">
        <v>0</v>
      </c>
      <c r="K321" s="60" t="s">
        <v>23</v>
      </c>
      <c r="L321" s="61">
        <v>3.085</v>
      </c>
      <c r="M321" s="61">
        <f t="shared" si="18"/>
        <v>15.425000000000001</v>
      </c>
      <c r="N321" s="61">
        <v>0</v>
      </c>
      <c r="O321" s="61">
        <f t="shared" si="19"/>
        <v>0</v>
      </c>
      <c r="P321" s="61">
        <v>0</v>
      </c>
      <c r="Q321" s="62">
        <f t="shared" si="20"/>
        <v>0</v>
      </c>
      <c r="AO321" s="63" t="s">
        <v>6</v>
      </c>
      <c r="AQ321" s="63" t="s">
        <v>67</v>
      </c>
      <c r="AR321" s="63" t="s">
        <v>6</v>
      </c>
      <c r="AV321" s="7" t="s">
        <v>72</v>
      </c>
      <c r="BB321" s="64" t="e">
        <f>IF(K321="základní",#REF!,0)</f>
        <v>#REF!</v>
      </c>
      <c r="BC321" s="64">
        <f>IF(K321="snížená",#REF!,0)</f>
        <v>0</v>
      </c>
      <c r="BD321" s="64">
        <f>IF(K321="zákl. přenesená",#REF!,0)</f>
        <v>0</v>
      </c>
      <c r="BE321" s="64">
        <f>IF(K321="sníž. přenesená",#REF!,0)</f>
        <v>0</v>
      </c>
      <c r="BF321" s="64">
        <f>IF(K321="nulová",#REF!,0)</f>
        <v>0</v>
      </c>
      <c r="BG321" s="7" t="s">
        <v>6</v>
      </c>
      <c r="BH321" s="64" t="e">
        <f>ROUND(#REF!*H321,2)</f>
        <v>#REF!</v>
      </c>
      <c r="BI321" s="7" t="s">
        <v>6</v>
      </c>
      <c r="BJ321" s="63" t="s">
        <v>860</v>
      </c>
    </row>
    <row r="322" spans="2:62" s="1" customFormat="1" ht="60.75" customHeight="1" x14ac:dyDescent="0.2">
      <c r="B322" s="53"/>
      <c r="C322" s="54" t="s">
        <v>861</v>
      </c>
      <c r="D322" s="54" t="s">
        <v>67</v>
      </c>
      <c r="E322" s="55" t="s">
        <v>862</v>
      </c>
      <c r="F322" s="56" t="s">
        <v>863</v>
      </c>
      <c r="G322" s="57" t="s">
        <v>70</v>
      </c>
      <c r="H322" s="58">
        <v>5</v>
      </c>
      <c r="I322" s="14"/>
      <c r="J322" s="59" t="s">
        <v>0</v>
      </c>
      <c r="K322" s="60" t="s">
        <v>23</v>
      </c>
      <c r="L322" s="61">
        <v>3.085</v>
      </c>
      <c r="M322" s="61">
        <f t="shared" si="18"/>
        <v>15.425000000000001</v>
      </c>
      <c r="N322" s="61">
        <v>0</v>
      </c>
      <c r="O322" s="61">
        <f t="shared" si="19"/>
        <v>0</v>
      </c>
      <c r="P322" s="61">
        <v>0</v>
      </c>
      <c r="Q322" s="62">
        <f t="shared" si="20"/>
        <v>0</v>
      </c>
      <c r="AO322" s="63" t="s">
        <v>6</v>
      </c>
      <c r="AQ322" s="63" t="s">
        <v>67</v>
      </c>
      <c r="AR322" s="63" t="s">
        <v>6</v>
      </c>
      <c r="AV322" s="7" t="s">
        <v>72</v>
      </c>
      <c r="BB322" s="64" t="e">
        <f>IF(K322="základní",#REF!,0)</f>
        <v>#REF!</v>
      </c>
      <c r="BC322" s="64">
        <f>IF(K322="snížená",#REF!,0)</f>
        <v>0</v>
      </c>
      <c r="BD322" s="64">
        <f>IF(K322="zákl. přenesená",#REF!,0)</f>
        <v>0</v>
      </c>
      <c r="BE322" s="64">
        <f>IF(K322="sníž. přenesená",#REF!,0)</f>
        <v>0</v>
      </c>
      <c r="BF322" s="64">
        <f>IF(K322="nulová",#REF!,0)</f>
        <v>0</v>
      </c>
      <c r="BG322" s="7" t="s">
        <v>6</v>
      </c>
      <c r="BH322" s="64" t="e">
        <f>ROUND(#REF!*H322,2)</f>
        <v>#REF!</v>
      </c>
      <c r="BI322" s="7" t="s">
        <v>6</v>
      </c>
      <c r="BJ322" s="63" t="s">
        <v>864</v>
      </c>
    </row>
    <row r="323" spans="2:62" s="1" customFormat="1" ht="47.65" customHeight="1" x14ac:dyDescent="0.2">
      <c r="B323" s="53"/>
      <c r="C323" s="54" t="s">
        <v>865</v>
      </c>
      <c r="D323" s="54" t="s">
        <v>67</v>
      </c>
      <c r="E323" s="55" t="s">
        <v>866</v>
      </c>
      <c r="F323" s="56" t="s">
        <v>867</v>
      </c>
      <c r="G323" s="57" t="s">
        <v>70</v>
      </c>
      <c r="H323" s="58">
        <v>5</v>
      </c>
      <c r="I323" s="14"/>
      <c r="J323" s="59" t="s">
        <v>0</v>
      </c>
      <c r="K323" s="60" t="s">
        <v>23</v>
      </c>
      <c r="L323" s="61">
        <v>3.085</v>
      </c>
      <c r="M323" s="61">
        <f t="shared" si="18"/>
        <v>15.425000000000001</v>
      </c>
      <c r="N323" s="61">
        <v>0</v>
      </c>
      <c r="O323" s="61">
        <f t="shared" si="19"/>
        <v>0</v>
      </c>
      <c r="P323" s="61">
        <v>0</v>
      </c>
      <c r="Q323" s="62">
        <f t="shared" si="20"/>
        <v>0</v>
      </c>
      <c r="AO323" s="63" t="s">
        <v>6</v>
      </c>
      <c r="AQ323" s="63" t="s">
        <v>67</v>
      </c>
      <c r="AR323" s="63" t="s">
        <v>6</v>
      </c>
      <c r="AV323" s="7" t="s">
        <v>72</v>
      </c>
      <c r="BB323" s="64" t="e">
        <f>IF(K323="základní",#REF!,0)</f>
        <v>#REF!</v>
      </c>
      <c r="BC323" s="64">
        <f>IF(K323="snížená",#REF!,0)</f>
        <v>0</v>
      </c>
      <c r="BD323" s="64">
        <f>IF(K323="zákl. přenesená",#REF!,0)</f>
        <v>0</v>
      </c>
      <c r="BE323" s="64">
        <f>IF(K323="sníž. přenesená",#REF!,0)</f>
        <v>0</v>
      </c>
      <c r="BF323" s="64">
        <f>IF(K323="nulová",#REF!,0)</f>
        <v>0</v>
      </c>
      <c r="BG323" s="7" t="s">
        <v>6</v>
      </c>
      <c r="BH323" s="64" t="e">
        <f>ROUND(#REF!*H323,2)</f>
        <v>#REF!</v>
      </c>
      <c r="BI323" s="7" t="s">
        <v>6</v>
      </c>
      <c r="BJ323" s="63" t="s">
        <v>868</v>
      </c>
    </row>
    <row r="324" spans="2:62" s="1" customFormat="1" ht="53.65" customHeight="1" x14ac:dyDescent="0.2">
      <c r="B324" s="53"/>
      <c r="C324" s="54" t="s">
        <v>869</v>
      </c>
      <c r="D324" s="54" t="s">
        <v>67</v>
      </c>
      <c r="E324" s="55" t="s">
        <v>870</v>
      </c>
      <c r="F324" s="56" t="s">
        <v>871</v>
      </c>
      <c r="G324" s="57" t="s">
        <v>70</v>
      </c>
      <c r="H324" s="58">
        <v>5</v>
      </c>
      <c r="I324" s="14"/>
      <c r="J324" s="81" t="s">
        <v>0</v>
      </c>
      <c r="K324" s="82" t="s">
        <v>23</v>
      </c>
      <c r="L324" s="83">
        <v>10.938000000000001</v>
      </c>
      <c r="M324" s="83">
        <f t="shared" si="18"/>
        <v>54.690000000000005</v>
      </c>
      <c r="N324" s="83">
        <v>0</v>
      </c>
      <c r="O324" s="83">
        <f t="shared" si="19"/>
        <v>0</v>
      </c>
      <c r="P324" s="83">
        <v>0</v>
      </c>
      <c r="Q324" s="84">
        <f t="shared" si="20"/>
        <v>0</v>
      </c>
      <c r="AO324" s="63" t="s">
        <v>6</v>
      </c>
      <c r="AQ324" s="63" t="s">
        <v>67</v>
      </c>
      <c r="AR324" s="63" t="s">
        <v>6</v>
      </c>
      <c r="AV324" s="7" t="s">
        <v>72</v>
      </c>
      <c r="BB324" s="64" t="e">
        <f>IF(K324="základní",#REF!,0)</f>
        <v>#REF!</v>
      </c>
      <c r="BC324" s="64">
        <f>IF(K324="snížená",#REF!,0)</f>
        <v>0</v>
      </c>
      <c r="BD324" s="64">
        <f>IF(K324="zákl. přenesená",#REF!,0)</f>
        <v>0</v>
      </c>
      <c r="BE324" s="64">
        <f>IF(K324="sníž. přenesená",#REF!,0)</f>
        <v>0</v>
      </c>
      <c r="BF324" s="64">
        <f>IF(K324="nulová",#REF!,0)</f>
        <v>0</v>
      </c>
      <c r="BG324" s="7" t="s">
        <v>6</v>
      </c>
      <c r="BH324" s="64" t="e">
        <f>ROUND(#REF!*H324,2)</f>
        <v>#REF!</v>
      </c>
      <c r="BI324" s="7" t="s">
        <v>6</v>
      </c>
      <c r="BJ324" s="63" t="s">
        <v>872</v>
      </c>
    </row>
    <row r="325" spans="2:62" s="1" customFormat="1" ht="6.95" customHeight="1" x14ac:dyDescent="0.2">
      <c r="B325" s="20"/>
      <c r="C325" s="21"/>
      <c r="D325" s="21"/>
      <c r="E325" s="21"/>
      <c r="F325" s="21"/>
      <c r="G325" s="21"/>
      <c r="H325" s="21"/>
      <c r="I325" s="14"/>
    </row>
  </sheetData>
  <autoFilter ref="C120:H324"/>
  <mergeCells count="11">
    <mergeCell ref="E113:H113"/>
    <mergeCell ref="E7:H7"/>
    <mergeCell ref="E9:H9"/>
    <mergeCell ref="E11:H11"/>
    <mergeCell ref="E29:H29"/>
    <mergeCell ref="E85:H85"/>
    <mergeCell ref="I2:S2"/>
    <mergeCell ref="E87:H87"/>
    <mergeCell ref="E89:H89"/>
    <mergeCell ref="E109:H109"/>
    <mergeCell ref="E111:H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J158"/>
  <sheetViews>
    <sheetView showGridLines="0" tabSelected="1" topLeftCell="A150" workbookViewId="0">
      <selection activeCell="C109" sqref="C109"/>
    </sheetView>
  </sheetViews>
  <sheetFormatPr defaultRowHeight="11.25" x14ac:dyDescent="0.2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48.1640625" customWidth="1"/>
    <col min="7" max="7" width="7" customWidth="1"/>
    <col min="8" max="8" width="13.33203125" customWidth="1"/>
    <col min="9" max="9" width="8.83203125" customWidth="1"/>
    <col min="10" max="10" width="10.33203125" hidden="1" customWidth="1"/>
    <col min="11" max="11" width="9.1640625" hidden="1"/>
    <col min="12" max="17" width="13.5" hidden="1" customWidth="1"/>
    <col min="18" max="18" width="15.5" hidden="1" customWidth="1"/>
    <col min="19" max="19" width="11.6640625" customWidth="1"/>
    <col min="20" max="20" width="15.5" customWidth="1"/>
    <col min="21" max="21" width="11.6640625" customWidth="1"/>
    <col min="22" max="22" width="14.1640625" customWidth="1"/>
    <col min="23" max="23" width="10.5" customWidth="1"/>
    <col min="24" max="24" width="14.1640625" customWidth="1"/>
    <col min="25" max="25" width="15.5" customWidth="1"/>
    <col min="26" max="26" width="10.5" customWidth="1"/>
    <col min="27" max="27" width="14.1640625" customWidth="1"/>
    <col min="28" max="28" width="15.5" customWidth="1"/>
    <col min="41" max="62" width="9.1640625" hidden="1"/>
  </cols>
  <sheetData>
    <row r="2" spans="2:43" ht="37.15" customHeight="1" x14ac:dyDescent="0.2">
      <c r="I2" s="92" t="s">
        <v>2</v>
      </c>
      <c r="J2" s="93"/>
      <c r="K2" s="93"/>
      <c r="L2" s="93"/>
      <c r="M2" s="93"/>
      <c r="N2" s="93"/>
      <c r="O2" s="93"/>
      <c r="P2" s="93"/>
      <c r="Q2" s="93"/>
      <c r="R2" s="93"/>
      <c r="S2" s="93"/>
      <c r="AQ2" s="7" t="s">
        <v>44</v>
      </c>
    </row>
    <row r="3" spans="2:43" ht="6.95" hidden="1" customHeight="1" x14ac:dyDescent="0.2">
      <c r="B3" s="8"/>
      <c r="C3" s="9"/>
      <c r="D3" s="9"/>
      <c r="E3" s="9"/>
      <c r="F3" s="9"/>
      <c r="G3" s="9"/>
      <c r="H3" s="9"/>
      <c r="I3" s="10"/>
      <c r="AQ3" s="7" t="s">
        <v>42</v>
      </c>
    </row>
    <row r="4" spans="2:43" ht="24.95" hidden="1" customHeight="1" x14ac:dyDescent="0.2">
      <c r="B4" s="10"/>
      <c r="D4" s="11" t="s">
        <v>46</v>
      </c>
      <c r="I4" s="10"/>
      <c r="J4" s="32" t="s">
        <v>3</v>
      </c>
      <c r="AQ4" s="7" t="s">
        <v>1</v>
      </c>
    </row>
    <row r="5" spans="2:43" ht="6.95" hidden="1" customHeight="1" x14ac:dyDescent="0.2">
      <c r="B5" s="10"/>
      <c r="I5" s="10"/>
    </row>
    <row r="6" spans="2:43" ht="12.2" hidden="1" customHeight="1" x14ac:dyDescent="0.2">
      <c r="B6" s="10"/>
      <c r="D6" s="13" t="s">
        <v>4</v>
      </c>
      <c r="I6" s="10"/>
    </row>
    <row r="7" spans="2:43" ht="27.95" hidden="1" customHeight="1" x14ac:dyDescent="0.2">
      <c r="B7" s="10"/>
      <c r="E7" s="94" t="e">
        <f>#REF!</f>
        <v>#REF!</v>
      </c>
      <c r="F7" s="97"/>
      <c r="G7" s="97"/>
      <c r="H7" s="97"/>
      <c r="I7" s="10"/>
    </row>
    <row r="8" spans="2:43" ht="12.2" hidden="1" customHeight="1" x14ac:dyDescent="0.2">
      <c r="B8" s="10"/>
      <c r="D8" s="13" t="s">
        <v>47</v>
      </c>
      <c r="I8" s="10"/>
    </row>
    <row r="9" spans="2:43" s="1" customFormat="1" ht="16.350000000000001" hidden="1" customHeight="1" x14ac:dyDescent="0.2">
      <c r="B9" s="14"/>
      <c r="E9" s="94" t="s">
        <v>48</v>
      </c>
      <c r="F9" s="95"/>
      <c r="G9" s="95"/>
      <c r="H9" s="95"/>
      <c r="I9" s="14"/>
    </row>
    <row r="10" spans="2:43" s="1" customFormat="1" ht="12.2" hidden="1" customHeight="1" x14ac:dyDescent="0.2">
      <c r="B10" s="14"/>
      <c r="D10" s="13" t="s">
        <v>49</v>
      </c>
      <c r="I10" s="14"/>
    </row>
    <row r="11" spans="2:43" s="1" customFormat="1" ht="16.350000000000001" hidden="1" customHeight="1" x14ac:dyDescent="0.2">
      <c r="B11" s="14"/>
      <c r="E11" s="96" t="s">
        <v>873</v>
      </c>
      <c r="F11" s="95"/>
      <c r="G11" s="95"/>
      <c r="H11" s="95"/>
      <c r="I11" s="14"/>
    </row>
    <row r="12" spans="2:43" s="1" customFormat="1" hidden="1" x14ac:dyDescent="0.2">
      <c r="B12" s="14"/>
      <c r="I12" s="14"/>
    </row>
    <row r="13" spans="2:43" s="1" customFormat="1" ht="12.2" hidden="1" customHeight="1" x14ac:dyDescent="0.2">
      <c r="B13" s="14"/>
      <c r="D13" s="13" t="s">
        <v>5</v>
      </c>
      <c r="F13" s="12" t="s">
        <v>0</v>
      </c>
      <c r="I13" s="14"/>
    </row>
    <row r="14" spans="2:43" s="1" customFormat="1" ht="12.2" hidden="1" customHeight="1" x14ac:dyDescent="0.2">
      <c r="B14" s="14"/>
      <c r="D14" s="13" t="s">
        <v>7</v>
      </c>
      <c r="F14" s="12" t="s">
        <v>8</v>
      </c>
      <c r="I14" s="14"/>
    </row>
    <row r="15" spans="2:43" s="1" customFormat="1" ht="10.9" hidden="1" customHeight="1" x14ac:dyDescent="0.2">
      <c r="B15" s="14"/>
      <c r="I15" s="14"/>
    </row>
    <row r="16" spans="2:43" s="1" customFormat="1" ht="12.2" hidden="1" customHeight="1" x14ac:dyDescent="0.2">
      <c r="B16" s="14"/>
      <c r="D16" s="13" t="s">
        <v>11</v>
      </c>
      <c r="I16" s="14"/>
    </row>
    <row r="17" spans="2:9" s="1" customFormat="1" ht="18" hidden="1" customHeight="1" x14ac:dyDescent="0.2">
      <c r="B17" s="14"/>
      <c r="E17" s="12" t="s">
        <v>12</v>
      </c>
      <c r="I17" s="14"/>
    </row>
    <row r="18" spans="2:9" s="1" customFormat="1" ht="6.95" hidden="1" customHeight="1" x14ac:dyDescent="0.2">
      <c r="B18" s="14"/>
      <c r="I18" s="14"/>
    </row>
    <row r="19" spans="2:9" s="1" customFormat="1" ht="12.2" hidden="1" customHeight="1" x14ac:dyDescent="0.2">
      <c r="B19" s="14"/>
      <c r="D19" s="13" t="s">
        <v>13</v>
      </c>
      <c r="I19" s="14"/>
    </row>
    <row r="20" spans="2:9" s="1" customFormat="1" ht="18" hidden="1" customHeight="1" x14ac:dyDescent="0.2">
      <c r="B20" s="14"/>
      <c r="E20" s="12" t="s">
        <v>14</v>
      </c>
      <c r="I20" s="14"/>
    </row>
    <row r="21" spans="2:9" s="1" customFormat="1" ht="6.95" hidden="1" customHeight="1" x14ac:dyDescent="0.2">
      <c r="B21" s="14"/>
      <c r="I21" s="14"/>
    </row>
    <row r="22" spans="2:9" s="1" customFormat="1" ht="12.2" hidden="1" customHeight="1" x14ac:dyDescent="0.2">
      <c r="B22" s="14"/>
      <c r="D22" s="13" t="s">
        <v>15</v>
      </c>
      <c r="I22" s="14"/>
    </row>
    <row r="23" spans="2:9" s="1" customFormat="1" ht="18" hidden="1" customHeight="1" x14ac:dyDescent="0.2">
      <c r="B23" s="14"/>
      <c r="E23" s="12" t="s">
        <v>16</v>
      </c>
      <c r="I23" s="14"/>
    </row>
    <row r="24" spans="2:9" s="1" customFormat="1" ht="6.95" hidden="1" customHeight="1" x14ac:dyDescent="0.2">
      <c r="B24" s="14"/>
      <c r="I24" s="14"/>
    </row>
    <row r="25" spans="2:9" s="1" customFormat="1" ht="12.2" hidden="1" customHeight="1" x14ac:dyDescent="0.2">
      <c r="B25" s="14"/>
      <c r="D25" s="13" t="s">
        <v>17</v>
      </c>
      <c r="I25" s="14"/>
    </row>
    <row r="26" spans="2:9" s="1" customFormat="1" ht="18" hidden="1" customHeight="1" x14ac:dyDescent="0.2">
      <c r="B26" s="14"/>
      <c r="E26" s="12" t="s">
        <v>16</v>
      </c>
      <c r="I26" s="14"/>
    </row>
    <row r="27" spans="2:9" s="1" customFormat="1" ht="6.95" hidden="1" customHeight="1" x14ac:dyDescent="0.2">
      <c r="B27" s="14"/>
      <c r="I27" s="14"/>
    </row>
    <row r="28" spans="2:9" s="1" customFormat="1" ht="12.2" hidden="1" customHeight="1" x14ac:dyDescent="0.2">
      <c r="B28" s="14"/>
      <c r="D28" s="13" t="s">
        <v>18</v>
      </c>
      <c r="I28" s="14"/>
    </row>
    <row r="29" spans="2:9" s="2" customFormat="1" ht="68.650000000000006" hidden="1" customHeight="1" x14ac:dyDescent="0.2">
      <c r="B29" s="33"/>
      <c r="E29" s="98" t="s">
        <v>19</v>
      </c>
      <c r="F29" s="98"/>
      <c r="G29" s="98"/>
      <c r="H29" s="98"/>
      <c r="I29" s="33"/>
    </row>
    <row r="30" spans="2:9" s="1" customFormat="1" ht="6.95" hidden="1" customHeight="1" x14ac:dyDescent="0.2">
      <c r="B30" s="14"/>
      <c r="I30" s="14"/>
    </row>
    <row r="31" spans="2:9" s="1" customFormat="1" ht="6.95" hidden="1" customHeight="1" x14ac:dyDescent="0.2">
      <c r="B31" s="14"/>
      <c r="D31" s="24"/>
      <c r="E31" s="24"/>
      <c r="F31" s="24"/>
      <c r="G31" s="24"/>
      <c r="H31" s="24"/>
      <c r="I31" s="14"/>
    </row>
    <row r="32" spans="2:9" s="1" customFormat="1" ht="25.5" hidden="1" customHeight="1" x14ac:dyDescent="0.2">
      <c r="B32" s="14"/>
      <c r="D32" s="34" t="s">
        <v>20</v>
      </c>
      <c r="I32" s="14"/>
    </row>
    <row r="33" spans="2:9" s="1" customFormat="1" ht="6.95" hidden="1" customHeight="1" x14ac:dyDescent="0.2">
      <c r="B33" s="14"/>
      <c r="D33" s="24"/>
      <c r="E33" s="24"/>
      <c r="F33" s="24"/>
      <c r="G33" s="24"/>
      <c r="H33" s="24"/>
      <c r="I33" s="14"/>
    </row>
    <row r="34" spans="2:9" s="1" customFormat="1" ht="14.45" hidden="1" customHeight="1" x14ac:dyDescent="0.2">
      <c r="B34" s="14"/>
      <c r="F34" s="16" t="s">
        <v>21</v>
      </c>
      <c r="I34" s="14"/>
    </row>
    <row r="35" spans="2:9" s="1" customFormat="1" ht="14.45" hidden="1" customHeight="1" x14ac:dyDescent="0.2">
      <c r="B35" s="14"/>
      <c r="D35" s="35" t="s">
        <v>22</v>
      </c>
      <c r="E35" s="13" t="s">
        <v>23</v>
      </c>
      <c r="F35" s="36" t="e">
        <f>ROUND((SUM(BB124:BB157)),  2)</f>
        <v>#REF!</v>
      </c>
      <c r="I35" s="14"/>
    </row>
    <row r="36" spans="2:9" s="1" customFormat="1" ht="14.45" hidden="1" customHeight="1" x14ac:dyDescent="0.2">
      <c r="B36" s="14"/>
      <c r="E36" s="13" t="s">
        <v>24</v>
      </c>
      <c r="F36" s="36">
        <f>ROUND((SUM(BC124:BC157)),  2)</f>
        <v>0</v>
      </c>
      <c r="I36" s="14"/>
    </row>
    <row r="37" spans="2:9" s="1" customFormat="1" ht="14.45" hidden="1" customHeight="1" x14ac:dyDescent="0.2">
      <c r="B37" s="14"/>
      <c r="E37" s="13" t="s">
        <v>25</v>
      </c>
      <c r="F37" s="36">
        <f>ROUND((SUM(BD124:BD157)),  2)</f>
        <v>0</v>
      </c>
      <c r="I37" s="14"/>
    </row>
    <row r="38" spans="2:9" s="1" customFormat="1" ht="14.45" hidden="1" customHeight="1" x14ac:dyDescent="0.2">
      <c r="B38" s="14"/>
      <c r="E38" s="13" t="s">
        <v>26</v>
      </c>
      <c r="F38" s="36">
        <f>ROUND((SUM(BE124:BE157)),  2)</f>
        <v>0</v>
      </c>
      <c r="I38" s="14"/>
    </row>
    <row r="39" spans="2:9" s="1" customFormat="1" ht="14.45" hidden="1" customHeight="1" x14ac:dyDescent="0.2">
      <c r="B39" s="14"/>
      <c r="E39" s="13" t="s">
        <v>27</v>
      </c>
      <c r="F39" s="36">
        <f>ROUND((SUM(BF124:BF157)),  2)</f>
        <v>0</v>
      </c>
      <c r="I39" s="14"/>
    </row>
    <row r="40" spans="2:9" s="1" customFormat="1" ht="6.95" hidden="1" customHeight="1" x14ac:dyDescent="0.2">
      <c r="B40" s="14"/>
      <c r="I40" s="14"/>
    </row>
    <row r="41" spans="2:9" s="1" customFormat="1" ht="25.5" hidden="1" customHeight="1" x14ac:dyDescent="0.2">
      <c r="B41" s="14"/>
      <c r="C41" s="37"/>
      <c r="D41" s="38" t="s">
        <v>28</v>
      </c>
      <c r="E41" s="26"/>
      <c r="F41" s="26"/>
      <c r="G41" s="39" t="s">
        <v>29</v>
      </c>
      <c r="H41" s="40" t="s">
        <v>30</v>
      </c>
      <c r="I41" s="14"/>
    </row>
    <row r="42" spans="2:9" s="1" customFormat="1" ht="14.45" hidden="1" customHeight="1" x14ac:dyDescent="0.2">
      <c r="B42" s="14"/>
      <c r="I42" s="14"/>
    </row>
    <row r="43" spans="2:9" ht="14.45" hidden="1" customHeight="1" x14ac:dyDescent="0.2">
      <c r="B43" s="10"/>
      <c r="I43" s="10"/>
    </row>
    <row r="44" spans="2:9" ht="14.45" hidden="1" customHeight="1" x14ac:dyDescent="0.2">
      <c r="B44" s="10"/>
      <c r="I44" s="10"/>
    </row>
    <row r="45" spans="2:9" ht="14.45" hidden="1" customHeight="1" x14ac:dyDescent="0.2">
      <c r="B45" s="10"/>
      <c r="I45" s="10"/>
    </row>
    <row r="46" spans="2:9" ht="14.45" hidden="1" customHeight="1" x14ac:dyDescent="0.2">
      <c r="B46" s="10"/>
      <c r="I46" s="10"/>
    </row>
    <row r="47" spans="2:9" ht="14.45" hidden="1" customHeight="1" x14ac:dyDescent="0.2">
      <c r="B47" s="10"/>
      <c r="I47" s="10"/>
    </row>
    <row r="48" spans="2:9" ht="14.45" hidden="1" customHeight="1" x14ac:dyDescent="0.2">
      <c r="B48" s="10"/>
      <c r="I48" s="10"/>
    </row>
    <row r="49" spans="2:9" ht="14.45" hidden="1" customHeight="1" x14ac:dyDescent="0.2">
      <c r="B49" s="10"/>
      <c r="I49" s="10"/>
    </row>
    <row r="50" spans="2:9" s="1" customFormat="1" ht="14.45" hidden="1" customHeight="1" x14ac:dyDescent="0.2">
      <c r="B50" s="14"/>
      <c r="D50" s="17" t="s">
        <v>31</v>
      </c>
      <c r="E50" s="18"/>
      <c r="F50" s="18"/>
      <c r="G50" s="17" t="s">
        <v>32</v>
      </c>
      <c r="H50" s="18"/>
      <c r="I50" s="14"/>
    </row>
    <row r="51" spans="2:9" hidden="1" x14ac:dyDescent="0.2">
      <c r="B51" s="10"/>
      <c r="I51" s="10"/>
    </row>
    <row r="52" spans="2:9" hidden="1" x14ac:dyDescent="0.2">
      <c r="B52" s="10"/>
      <c r="I52" s="10"/>
    </row>
    <row r="53" spans="2:9" hidden="1" x14ac:dyDescent="0.2">
      <c r="B53" s="10"/>
      <c r="I53" s="10"/>
    </row>
    <row r="54" spans="2:9" hidden="1" x14ac:dyDescent="0.2">
      <c r="B54" s="10"/>
      <c r="I54" s="10"/>
    </row>
    <row r="55" spans="2:9" hidden="1" x14ac:dyDescent="0.2">
      <c r="B55" s="10"/>
      <c r="I55" s="10"/>
    </row>
    <row r="56" spans="2:9" hidden="1" x14ac:dyDescent="0.2">
      <c r="B56" s="10"/>
      <c r="I56" s="10"/>
    </row>
    <row r="57" spans="2:9" hidden="1" x14ac:dyDescent="0.2">
      <c r="B57" s="10"/>
      <c r="I57" s="10"/>
    </row>
    <row r="58" spans="2:9" hidden="1" x14ac:dyDescent="0.2">
      <c r="B58" s="10"/>
      <c r="I58" s="10"/>
    </row>
    <row r="59" spans="2:9" hidden="1" x14ac:dyDescent="0.2">
      <c r="B59" s="10"/>
      <c r="I59" s="10"/>
    </row>
    <row r="60" spans="2:9" hidden="1" x14ac:dyDescent="0.2">
      <c r="B60" s="10"/>
      <c r="I60" s="10"/>
    </row>
    <row r="61" spans="2:9" s="1" customFormat="1" ht="12.75" hidden="1" x14ac:dyDescent="0.2">
      <c r="B61" s="14"/>
      <c r="D61" s="19" t="s">
        <v>33</v>
      </c>
      <c r="E61" s="15"/>
      <c r="F61" s="41" t="s">
        <v>34</v>
      </c>
      <c r="G61" s="19" t="s">
        <v>33</v>
      </c>
      <c r="H61" s="15"/>
      <c r="I61" s="14"/>
    </row>
    <row r="62" spans="2:9" hidden="1" x14ac:dyDescent="0.2">
      <c r="B62" s="10"/>
      <c r="I62" s="10"/>
    </row>
    <row r="63" spans="2:9" hidden="1" x14ac:dyDescent="0.2">
      <c r="B63" s="10"/>
      <c r="I63" s="10"/>
    </row>
    <row r="64" spans="2:9" hidden="1" x14ac:dyDescent="0.2">
      <c r="B64" s="10"/>
      <c r="I64" s="10"/>
    </row>
    <row r="65" spans="2:9" s="1" customFormat="1" ht="12.75" hidden="1" x14ac:dyDescent="0.2">
      <c r="B65" s="14"/>
      <c r="D65" s="17" t="s">
        <v>35</v>
      </c>
      <c r="E65" s="18"/>
      <c r="F65" s="18"/>
      <c r="G65" s="17" t="s">
        <v>36</v>
      </c>
      <c r="H65" s="18"/>
      <c r="I65" s="14"/>
    </row>
    <row r="66" spans="2:9" hidden="1" x14ac:dyDescent="0.2">
      <c r="B66" s="10"/>
      <c r="I66" s="10"/>
    </row>
    <row r="67" spans="2:9" hidden="1" x14ac:dyDescent="0.2">
      <c r="B67" s="10"/>
      <c r="I67" s="10"/>
    </row>
    <row r="68" spans="2:9" hidden="1" x14ac:dyDescent="0.2">
      <c r="B68" s="10"/>
      <c r="I68" s="10"/>
    </row>
    <row r="69" spans="2:9" hidden="1" x14ac:dyDescent="0.2">
      <c r="B69" s="10"/>
      <c r="I69" s="10"/>
    </row>
    <row r="70" spans="2:9" hidden="1" x14ac:dyDescent="0.2">
      <c r="B70" s="10"/>
      <c r="I70" s="10"/>
    </row>
    <row r="71" spans="2:9" hidden="1" x14ac:dyDescent="0.2">
      <c r="B71" s="10"/>
      <c r="I71" s="10"/>
    </row>
    <row r="72" spans="2:9" hidden="1" x14ac:dyDescent="0.2">
      <c r="B72" s="10"/>
      <c r="I72" s="10"/>
    </row>
    <row r="73" spans="2:9" hidden="1" x14ac:dyDescent="0.2">
      <c r="B73" s="10"/>
      <c r="I73" s="10"/>
    </row>
    <row r="74" spans="2:9" hidden="1" x14ac:dyDescent="0.2">
      <c r="B74" s="10"/>
      <c r="I74" s="10"/>
    </row>
    <row r="75" spans="2:9" hidden="1" x14ac:dyDescent="0.2">
      <c r="B75" s="10"/>
      <c r="I75" s="10"/>
    </row>
    <row r="76" spans="2:9" s="1" customFormat="1" ht="12.75" hidden="1" x14ac:dyDescent="0.2">
      <c r="B76" s="14"/>
      <c r="D76" s="19" t="s">
        <v>33</v>
      </c>
      <c r="E76" s="15"/>
      <c r="F76" s="41" t="s">
        <v>34</v>
      </c>
      <c r="G76" s="19" t="s">
        <v>33</v>
      </c>
      <c r="H76" s="15"/>
      <c r="I76" s="14"/>
    </row>
    <row r="77" spans="2:9" s="1" customFormat="1" ht="14.45" hidden="1" customHeight="1" x14ac:dyDescent="0.2">
      <c r="B77" s="20"/>
      <c r="C77" s="21"/>
      <c r="D77" s="21"/>
      <c r="E77" s="21"/>
      <c r="F77" s="21"/>
      <c r="G77" s="21"/>
      <c r="H77" s="21"/>
      <c r="I77" s="14"/>
    </row>
    <row r="78" spans="2:9" hidden="1" x14ac:dyDescent="0.2"/>
    <row r="79" spans="2:9" hidden="1" x14ac:dyDescent="0.2"/>
    <row r="80" spans="2:9" hidden="1" x14ac:dyDescent="0.2"/>
    <row r="81" spans="2:9" s="1" customFormat="1" ht="6.95" hidden="1" customHeight="1" x14ac:dyDescent="0.2">
      <c r="B81" s="22"/>
      <c r="C81" s="23"/>
      <c r="D81" s="23"/>
      <c r="E81" s="23"/>
      <c r="F81" s="23"/>
      <c r="G81" s="23"/>
      <c r="H81" s="23"/>
      <c r="I81" s="14"/>
    </row>
    <row r="82" spans="2:9" s="1" customFormat="1" ht="24.95" hidden="1" customHeight="1" x14ac:dyDescent="0.2">
      <c r="B82" s="14"/>
      <c r="C82" s="11" t="s">
        <v>51</v>
      </c>
      <c r="I82" s="14"/>
    </row>
    <row r="83" spans="2:9" s="1" customFormat="1" ht="6.95" hidden="1" customHeight="1" x14ac:dyDescent="0.2">
      <c r="B83" s="14"/>
      <c r="I83" s="14"/>
    </row>
    <row r="84" spans="2:9" s="1" customFormat="1" ht="12.2" hidden="1" customHeight="1" x14ac:dyDescent="0.2">
      <c r="B84" s="14"/>
      <c r="C84" s="13" t="s">
        <v>4</v>
      </c>
      <c r="I84" s="14"/>
    </row>
    <row r="85" spans="2:9" s="1" customFormat="1" ht="27.95" hidden="1" customHeight="1" x14ac:dyDescent="0.2">
      <c r="B85" s="14"/>
      <c r="E85" s="94" t="e">
        <f>E7</f>
        <v>#REF!</v>
      </c>
      <c r="F85" s="97"/>
      <c r="G85" s="97"/>
      <c r="H85" s="97"/>
      <c r="I85" s="14"/>
    </row>
    <row r="86" spans="2:9" ht="12.2" hidden="1" customHeight="1" x14ac:dyDescent="0.2">
      <c r="B86" s="10"/>
      <c r="C86" s="13" t="s">
        <v>47</v>
      </c>
      <c r="I86" s="10"/>
    </row>
    <row r="87" spans="2:9" s="1" customFormat="1" ht="16.350000000000001" hidden="1" customHeight="1" x14ac:dyDescent="0.2">
      <c r="B87" s="14"/>
      <c r="E87" s="94" t="s">
        <v>48</v>
      </c>
      <c r="F87" s="95"/>
      <c r="G87" s="95"/>
      <c r="H87" s="95"/>
      <c r="I87" s="14"/>
    </row>
    <row r="88" spans="2:9" s="1" customFormat="1" ht="12.2" hidden="1" customHeight="1" x14ac:dyDescent="0.2">
      <c r="B88" s="14"/>
      <c r="C88" s="13" t="s">
        <v>49</v>
      </c>
      <c r="I88" s="14"/>
    </row>
    <row r="89" spans="2:9" s="1" customFormat="1" ht="16.350000000000001" hidden="1" customHeight="1" x14ac:dyDescent="0.2">
      <c r="B89" s="14"/>
      <c r="E89" s="96" t="str">
        <f>E11</f>
        <v>PS-02 - ÚRS</v>
      </c>
      <c r="F89" s="95"/>
      <c r="G89" s="95"/>
      <c r="H89" s="95"/>
      <c r="I89" s="14"/>
    </row>
    <row r="90" spans="2:9" s="1" customFormat="1" ht="6.95" hidden="1" customHeight="1" x14ac:dyDescent="0.2">
      <c r="B90" s="14"/>
      <c r="I90" s="14"/>
    </row>
    <row r="91" spans="2:9" s="1" customFormat="1" ht="12.2" hidden="1" customHeight="1" x14ac:dyDescent="0.2">
      <c r="B91" s="14"/>
      <c r="C91" s="13" t="s">
        <v>7</v>
      </c>
      <c r="F91" s="12" t="str">
        <f>F14</f>
        <v>Praha a středočeský kraj</v>
      </c>
      <c r="I91" s="14"/>
    </row>
    <row r="92" spans="2:9" s="1" customFormat="1" ht="6.95" hidden="1" customHeight="1" x14ac:dyDescent="0.2">
      <c r="B92" s="14"/>
      <c r="I92" s="14"/>
    </row>
    <row r="93" spans="2:9" s="1" customFormat="1" ht="15.4" hidden="1" customHeight="1" x14ac:dyDescent="0.2">
      <c r="B93" s="14"/>
      <c r="C93" s="13" t="s">
        <v>11</v>
      </c>
      <c r="F93" s="12" t="str">
        <f>E17</f>
        <v>Jiří Kejkula</v>
      </c>
      <c r="I93" s="14"/>
    </row>
    <row r="94" spans="2:9" s="1" customFormat="1" ht="15.4" hidden="1" customHeight="1" x14ac:dyDescent="0.2">
      <c r="B94" s="14"/>
      <c r="C94" s="13" t="s">
        <v>13</v>
      </c>
      <c r="F94" s="12" t="str">
        <f>IF(E20="","",E20)</f>
        <v xml:space="preserve"> </v>
      </c>
      <c r="I94" s="14"/>
    </row>
    <row r="95" spans="2:9" s="1" customFormat="1" ht="10.35" hidden="1" customHeight="1" x14ac:dyDescent="0.2">
      <c r="B95" s="14"/>
      <c r="I95" s="14"/>
    </row>
    <row r="96" spans="2:9" s="1" customFormat="1" ht="29.25" hidden="1" customHeight="1" x14ac:dyDescent="0.2">
      <c r="B96" s="14"/>
      <c r="C96" s="42" t="s">
        <v>52</v>
      </c>
      <c r="D96" s="37"/>
      <c r="E96" s="37"/>
      <c r="F96" s="37"/>
      <c r="G96" s="37"/>
      <c r="H96" s="37"/>
      <c r="I96" s="14"/>
    </row>
    <row r="97" spans="2:44" s="1" customFormat="1" ht="10.35" hidden="1" customHeight="1" x14ac:dyDescent="0.2">
      <c r="B97" s="14"/>
      <c r="I97" s="14"/>
    </row>
    <row r="98" spans="2:44" s="1" customFormat="1" ht="22.7" hidden="1" customHeight="1" x14ac:dyDescent="0.2">
      <c r="B98" s="14"/>
      <c r="C98" s="43" t="s">
        <v>53</v>
      </c>
      <c r="I98" s="14"/>
      <c r="AR98" s="7" t="s">
        <v>54</v>
      </c>
    </row>
    <row r="99" spans="2:44" s="3" customFormat="1" ht="24.95" hidden="1" customHeight="1" x14ac:dyDescent="0.2">
      <c r="B99" s="44"/>
      <c r="D99" s="45" t="s">
        <v>874</v>
      </c>
      <c r="E99" s="46"/>
      <c r="F99" s="46"/>
      <c r="G99" s="46"/>
      <c r="H99" s="46"/>
      <c r="I99" s="44"/>
    </row>
    <row r="100" spans="2:44" s="6" customFormat="1" ht="19.899999999999999" hidden="1" customHeight="1" x14ac:dyDescent="0.2">
      <c r="B100" s="85"/>
      <c r="D100" s="86" t="s">
        <v>875</v>
      </c>
      <c r="E100" s="87"/>
      <c r="F100" s="87"/>
      <c r="G100" s="87"/>
      <c r="H100" s="87"/>
      <c r="I100" s="85"/>
    </row>
    <row r="101" spans="2:44" s="3" customFormat="1" ht="24.95" hidden="1" customHeight="1" x14ac:dyDescent="0.2">
      <c r="B101" s="44"/>
      <c r="D101" s="45" t="s">
        <v>876</v>
      </c>
      <c r="E101" s="46"/>
      <c r="F101" s="46"/>
      <c r="G101" s="46"/>
      <c r="H101" s="46"/>
      <c r="I101" s="44"/>
    </row>
    <row r="102" spans="2:44" s="6" customFormat="1" ht="19.899999999999999" hidden="1" customHeight="1" x14ac:dyDescent="0.2">
      <c r="B102" s="85"/>
      <c r="D102" s="86" t="s">
        <v>877</v>
      </c>
      <c r="E102" s="87"/>
      <c r="F102" s="87"/>
      <c r="G102" s="87"/>
      <c r="H102" s="87"/>
      <c r="I102" s="85"/>
    </row>
    <row r="103" spans="2:44" s="1" customFormat="1" ht="21.75" hidden="1" customHeight="1" x14ac:dyDescent="0.2">
      <c r="B103" s="14"/>
      <c r="I103" s="14"/>
    </row>
    <row r="104" spans="2:44" s="1" customFormat="1" ht="6.95" hidden="1" customHeight="1" x14ac:dyDescent="0.2">
      <c r="B104" s="20"/>
      <c r="C104" s="21"/>
      <c r="D104" s="21"/>
      <c r="E104" s="21"/>
      <c r="F104" s="21"/>
      <c r="G104" s="21"/>
      <c r="H104" s="21"/>
      <c r="I104" s="14"/>
    </row>
    <row r="105" spans="2:44" hidden="1" x14ac:dyDescent="0.2"/>
    <row r="106" spans="2:44" hidden="1" x14ac:dyDescent="0.2"/>
    <row r="107" spans="2:44" hidden="1" x14ac:dyDescent="0.2"/>
    <row r="108" spans="2:44" s="1" customFormat="1" ht="6.95" customHeight="1" x14ac:dyDescent="0.2">
      <c r="B108" s="22"/>
      <c r="C108" s="23"/>
      <c r="D108" s="23"/>
      <c r="E108" s="23"/>
      <c r="F108" s="23"/>
      <c r="G108" s="23"/>
      <c r="H108" s="23"/>
      <c r="I108" s="14"/>
    </row>
    <row r="109" spans="2:44" s="1" customFormat="1" ht="24.95" customHeight="1" x14ac:dyDescent="0.2">
      <c r="B109" s="14"/>
      <c r="C109" s="11" t="s">
        <v>1042</v>
      </c>
      <c r="I109" s="14"/>
    </row>
    <row r="110" spans="2:44" s="1" customFormat="1" ht="6.95" customHeight="1" x14ac:dyDescent="0.2">
      <c r="B110" s="14"/>
      <c r="I110" s="14"/>
    </row>
    <row r="111" spans="2:44" s="1" customFormat="1" ht="12.2" customHeight="1" x14ac:dyDescent="0.2">
      <c r="B111" s="14"/>
      <c r="C111" s="13" t="s">
        <v>4</v>
      </c>
      <c r="I111" s="14"/>
    </row>
    <row r="112" spans="2:44" s="1" customFormat="1" ht="27.95" customHeight="1" x14ac:dyDescent="0.2">
      <c r="B112" s="14"/>
      <c r="E112" s="94" t="s">
        <v>1043</v>
      </c>
      <c r="F112" s="97"/>
      <c r="G112" s="97"/>
      <c r="H112" s="97"/>
      <c r="I112" s="14"/>
    </row>
    <row r="113" spans="2:62" ht="12.2" customHeight="1" x14ac:dyDescent="0.2">
      <c r="B113" s="10"/>
      <c r="C113" s="13" t="s">
        <v>47</v>
      </c>
      <c r="I113" s="10"/>
    </row>
    <row r="114" spans="2:62" s="1" customFormat="1" ht="16.350000000000001" customHeight="1" x14ac:dyDescent="0.2">
      <c r="B114" s="14"/>
      <c r="E114" s="94" t="s">
        <v>48</v>
      </c>
      <c r="F114" s="95"/>
      <c r="G114" s="95"/>
      <c r="H114" s="95"/>
      <c r="I114" s="14"/>
    </row>
    <row r="115" spans="2:62" s="1" customFormat="1" ht="12.2" customHeight="1" x14ac:dyDescent="0.2">
      <c r="B115" s="14"/>
      <c r="C115" s="13" t="s">
        <v>49</v>
      </c>
      <c r="I115" s="14"/>
    </row>
    <row r="116" spans="2:62" s="1" customFormat="1" ht="16.350000000000001" customHeight="1" x14ac:dyDescent="0.2">
      <c r="B116" s="14"/>
      <c r="E116" s="96" t="str">
        <f>E11</f>
        <v>PS-02 - ÚRS</v>
      </c>
      <c r="F116" s="95"/>
      <c r="G116" s="95"/>
      <c r="H116" s="95"/>
      <c r="I116" s="14"/>
    </row>
    <row r="117" spans="2:62" s="1" customFormat="1" ht="6.95" customHeight="1" x14ac:dyDescent="0.2">
      <c r="B117" s="14"/>
      <c r="I117" s="14"/>
    </row>
    <row r="118" spans="2:62" s="1" customFormat="1" ht="12.2" customHeight="1" x14ac:dyDescent="0.2">
      <c r="B118" s="14"/>
      <c r="C118" s="13" t="s">
        <v>7</v>
      </c>
      <c r="F118" s="12" t="s">
        <v>1045</v>
      </c>
      <c r="I118" s="14"/>
    </row>
    <row r="119" spans="2:62" s="1" customFormat="1" ht="6.95" customHeight="1" x14ac:dyDescent="0.2">
      <c r="B119" s="14"/>
      <c r="I119" s="14"/>
    </row>
    <row r="120" spans="2:62" s="1" customFormat="1" ht="15.4" customHeight="1" x14ac:dyDescent="0.2">
      <c r="B120" s="14"/>
      <c r="C120" s="13" t="s">
        <v>11</v>
      </c>
      <c r="F120" s="12" t="s">
        <v>1044</v>
      </c>
      <c r="I120" s="14"/>
    </row>
    <row r="121" spans="2:62" s="1" customFormat="1" ht="15.4" customHeight="1" x14ac:dyDescent="0.2">
      <c r="B121" s="14"/>
      <c r="C121" s="13" t="s">
        <v>13</v>
      </c>
      <c r="F121" s="12" t="str">
        <f>IF(E20="","",E20)</f>
        <v xml:space="preserve"> </v>
      </c>
      <c r="I121" s="14"/>
    </row>
    <row r="122" spans="2:62" s="1" customFormat="1" ht="10.35" customHeight="1" x14ac:dyDescent="0.2">
      <c r="B122" s="14"/>
      <c r="I122" s="14"/>
    </row>
    <row r="123" spans="2:62" s="4" customFormat="1" ht="29.25" customHeight="1" x14ac:dyDescent="0.2">
      <c r="B123" s="47"/>
      <c r="C123" s="48" t="s">
        <v>56</v>
      </c>
      <c r="D123" s="49" t="s">
        <v>39</v>
      </c>
      <c r="E123" s="49" t="s">
        <v>37</v>
      </c>
      <c r="F123" s="49" t="s">
        <v>38</v>
      </c>
      <c r="G123" s="49" t="s">
        <v>57</v>
      </c>
      <c r="H123" s="49" t="s">
        <v>58</v>
      </c>
      <c r="I123" s="47"/>
      <c r="J123" s="27" t="s">
        <v>0</v>
      </c>
      <c r="K123" s="28" t="s">
        <v>22</v>
      </c>
      <c r="L123" s="28" t="s">
        <v>59</v>
      </c>
      <c r="M123" s="28" t="s">
        <v>60</v>
      </c>
      <c r="N123" s="28" t="s">
        <v>61</v>
      </c>
      <c r="O123" s="28" t="s">
        <v>62</v>
      </c>
      <c r="P123" s="28" t="s">
        <v>63</v>
      </c>
      <c r="Q123" s="29" t="s">
        <v>64</v>
      </c>
    </row>
    <row r="124" spans="2:62" s="1" customFormat="1" ht="22.7" customHeight="1" x14ac:dyDescent="0.2">
      <c r="B124" s="14"/>
      <c r="C124" s="31" t="s">
        <v>65</v>
      </c>
      <c r="I124" s="14"/>
      <c r="J124" s="30"/>
      <c r="K124" s="24"/>
      <c r="L124" s="24"/>
      <c r="M124" s="50">
        <f>M125+SUM(M126:M139)+M147</f>
        <v>78236.371000000014</v>
      </c>
      <c r="N124" s="24"/>
      <c r="O124" s="50">
        <f>O125+SUM(O126:O139)+O147</f>
        <v>13.9912753904</v>
      </c>
      <c r="P124" s="24"/>
      <c r="Q124" s="51">
        <f>Q125+SUM(Q126:Q139)+Q147</f>
        <v>37.44</v>
      </c>
      <c r="AQ124" s="7" t="s">
        <v>40</v>
      </c>
      <c r="AR124" s="7" t="s">
        <v>54</v>
      </c>
      <c r="BH124" s="52" t="e">
        <f>BH125+SUM(BH126:BH139)+BH147</f>
        <v>#REF!</v>
      </c>
    </row>
    <row r="125" spans="2:62" s="1" customFormat="1" ht="31.9" customHeight="1" x14ac:dyDescent="0.2">
      <c r="B125" s="53"/>
      <c r="C125" s="54" t="s">
        <v>41</v>
      </c>
      <c r="D125" s="54" t="s">
        <v>67</v>
      </c>
      <c r="E125" s="55" t="s">
        <v>878</v>
      </c>
      <c r="F125" s="56" t="s">
        <v>879</v>
      </c>
      <c r="G125" s="57" t="s">
        <v>70</v>
      </c>
      <c r="H125" s="58">
        <v>7</v>
      </c>
      <c r="I125" s="14"/>
      <c r="J125" s="59" t="s">
        <v>0</v>
      </c>
      <c r="K125" s="60" t="s">
        <v>23</v>
      </c>
      <c r="L125" s="61">
        <v>2.5259999999999998</v>
      </c>
      <c r="M125" s="61">
        <f t="shared" ref="M125:M138" si="0">L125*H125</f>
        <v>17.681999999999999</v>
      </c>
      <c r="N125" s="61">
        <v>8.9359999999999995E-2</v>
      </c>
      <c r="O125" s="61">
        <f t="shared" ref="O125:O138" si="1">N125*H125</f>
        <v>0.62551999999999996</v>
      </c>
      <c r="P125" s="61">
        <v>0</v>
      </c>
      <c r="Q125" s="62">
        <f t="shared" ref="Q125:Q138" si="2">P125*H125</f>
        <v>0</v>
      </c>
      <c r="AO125" s="63" t="s">
        <v>71</v>
      </c>
      <c r="AQ125" s="63" t="s">
        <v>67</v>
      </c>
      <c r="AR125" s="63" t="s">
        <v>41</v>
      </c>
      <c r="AV125" s="7" t="s">
        <v>72</v>
      </c>
      <c r="BB125" s="64" t="e">
        <f>IF(K125="základní",#REF!,0)</f>
        <v>#REF!</v>
      </c>
      <c r="BC125" s="64">
        <f>IF(K125="snížená",#REF!,0)</f>
        <v>0</v>
      </c>
      <c r="BD125" s="64">
        <f>IF(K125="zákl. přenesená",#REF!,0)</f>
        <v>0</v>
      </c>
      <c r="BE125" s="64">
        <f>IF(K125="sníž. přenesená",#REF!,0)</f>
        <v>0</v>
      </c>
      <c r="BF125" s="64">
        <f>IF(K125="nulová",#REF!,0)</f>
        <v>0</v>
      </c>
      <c r="BG125" s="7" t="s">
        <v>6</v>
      </c>
      <c r="BH125" s="64" t="e">
        <f>ROUND(#REF!*H125,2)</f>
        <v>#REF!</v>
      </c>
      <c r="BI125" s="7" t="s">
        <v>71</v>
      </c>
      <c r="BJ125" s="63" t="s">
        <v>880</v>
      </c>
    </row>
    <row r="126" spans="2:62" s="1" customFormat="1" ht="21.2" customHeight="1" x14ac:dyDescent="0.2">
      <c r="B126" s="53"/>
      <c r="C126" s="54" t="s">
        <v>41</v>
      </c>
      <c r="D126" s="54" t="s">
        <v>67</v>
      </c>
      <c r="E126" s="55" t="s">
        <v>881</v>
      </c>
      <c r="F126" s="56" t="s">
        <v>882</v>
      </c>
      <c r="G126" s="57" t="s">
        <v>883</v>
      </c>
      <c r="H126" s="58">
        <v>0.08</v>
      </c>
      <c r="I126" s="14"/>
      <c r="J126" s="59" t="s">
        <v>0</v>
      </c>
      <c r="K126" s="60" t="s">
        <v>23</v>
      </c>
      <c r="L126" s="61">
        <v>20.28</v>
      </c>
      <c r="M126" s="61">
        <f t="shared" si="0"/>
        <v>1.6224000000000001</v>
      </c>
      <c r="N126" s="61">
        <v>1.0596208</v>
      </c>
      <c r="O126" s="61">
        <f t="shared" si="1"/>
        <v>8.4769664000000008E-2</v>
      </c>
      <c r="P126" s="61">
        <v>0</v>
      </c>
      <c r="Q126" s="62">
        <f t="shared" si="2"/>
        <v>0</v>
      </c>
      <c r="AO126" s="63" t="s">
        <v>71</v>
      </c>
      <c r="AQ126" s="63" t="s">
        <v>67</v>
      </c>
      <c r="AR126" s="63" t="s">
        <v>41</v>
      </c>
      <c r="AV126" s="7" t="s">
        <v>72</v>
      </c>
      <c r="BB126" s="64" t="e">
        <f>IF(K126="základní",#REF!,0)</f>
        <v>#REF!</v>
      </c>
      <c r="BC126" s="64">
        <f>IF(K126="snížená",#REF!,0)</f>
        <v>0</v>
      </c>
      <c r="BD126" s="64">
        <f>IF(K126="zákl. přenesená",#REF!,0)</f>
        <v>0</v>
      </c>
      <c r="BE126" s="64">
        <f>IF(K126="sníž. přenesená",#REF!,0)</f>
        <v>0</v>
      </c>
      <c r="BF126" s="64">
        <f>IF(K126="nulová",#REF!,0)</f>
        <v>0</v>
      </c>
      <c r="BG126" s="7" t="s">
        <v>6</v>
      </c>
      <c r="BH126" s="64" t="e">
        <f>ROUND(#REF!*H126,2)</f>
        <v>#REF!</v>
      </c>
      <c r="BI126" s="7" t="s">
        <v>71</v>
      </c>
      <c r="BJ126" s="63" t="s">
        <v>884</v>
      </c>
    </row>
    <row r="127" spans="2:62" s="1" customFormat="1" ht="42.75" customHeight="1" x14ac:dyDescent="0.2">
      <c r="B127" s="53"/>
      <c r="C127" s="54" t="s">
        <v>41</v>
      </c>
      <c r="D127" s="54" t="s">
        <v>67</v>
      </c>
      <c r="E127" s="55" t="s">
        <v>885</v>
      </c>
      <c r="F127" s="56" t="s">
        <v>886</v>
      </c>
      <c r="G127" s="57" t="s">
        <v>887</v>
      </c>
      <c r="H127" s="58">
        <v>5</v>
      </c>
      <c r="I127" s="14"/>
      <c r="J127" s="59" t="s">
        <v>0</v>
      </c>
      <c r="K127" s="60" t="s">
        <v>23</v>
      </c>
      <c r="L127" s="61">
        <v>0.94</v>
      </c>
      <c r="M127" s="61">
        <f t="shared" si="0"/>
        <v>4.6999999999999993</v>
      </c>
      <c r="N127" s="61">
        <v>0.69346604000000001</v>
      </c>
      <c r="O127" s="61">
        <f t="shared" si="1"/>
        <v>3.4673302000000001</v>
      </c>
      <c r="P127" s="61">
        <v>0</v>
      </c>
      <c r="Q127" s="62">
        <f t="shared" si="2"/>
        <v>0</v>
      </c>
      <c r="AO127" s="63" t="s">
        <v>71</v>
      </c>
      <c r="AQ127" s="63" t="s">
        <v>67</v>
      </c>
      <c r="AR127" s="63" t="s">
        <v>41</v>
      </c>
      <c r="AV127" s="7" t="s">
        <v>72</v>
      </c>
      <c r="BB127" s="64" t="e">
        <f>IF(K127="základní",#REF!,0)</f>
        <v>#REF!</v>
      </c>
      <c r="BC127" s="64">
        <f>IF(K127="snížená",#REF!,0)</f>
        <v>0</v>
      </c>
      <c r="BD127" s="64">
        <f>IF(K127="zákl. přenesená",#REF!,0)</f>
        <v>0</v>
      </c>
      <c r="BE127" s="64">
        <f>IF(K127="sníž. přenesená",#REF!,0)</f>
        <v>0</v>
      </c>
      <c r="BF127" s="64">
        <f>IF(K127="nulová",#REF!,0)</f>
        <v>0</v>
      </c>
      <c r="BG127" s="7" t="s">
        <v>6</v>
      </c>
      <c r="BH127" s="64" t="e">
        <f>ROUND(#REF!*H127,2)</f>
        <v>#REF!</v>
      </c>
      <c r="BI127" s="7" t="s">
        <v>71</v>
      </c>
      <c r="BJ127" s="63" t="s">
        <v>888</v>
      </c>
    </row>
    <row r="128" spans="2:62" s="1" customFormat="1" ht="23.45" customHeight="1" x14ac:dyDescent="0.2">
      <c r="B128" s="53"/>
      <c r="C128" s="54" t="s">
        <v>41</v>
      </c>
      <c r="D128" s="54" t="s">
        <v>67</v>
      </c>
      <c r="E128" s="55" t="s">
        <v>889</v>
      </c>
      <c r="F128" s="56" t="s">
        <v>890</v>
      </c>
      <c r="G128" s="57" t="s">
        <v>891</v>
      </c>
      <c r="H128" s="58">
        <v>1.6</v>
      </c>
      <c r="I128" s="14"/>
      <c r="J128" s="59" t="s">
        <v>0</v>
      </c>
      <c r="K128" s="60" t="s">
        <v>23</v>
      </c>
      <c r="L128" s="61">
        <v>0.69599999999999995</v>
      </c>
      <c r="M128" s="61">
        <f t="shared" si="0"/>
        <v>1.1135999999999999</v>
      </c>
      <c r="N128" s="61">
        <v>2.5018722040000001</v>
      </c>
      <c r="O128" s="61">
        <f t="shared" si="1"/>
        <v>4.0029955264000003</v>
      </c>
      <c r="P128" s="61">
        <v>0</v>
      </c>
      <c r="Q128" s="62">
        <f t="shared" si="2"/>
        <v>0</v>
      </c>
      <c r="AO128" s="63" t="s">
        <v>71</v>
      </c>
      <c r="AQ128" s="63" t="s">
        <v>67</v>
      </c>
      <c r="AR128" s="63" t="s">
        <v>41</v>
      </c>
      <c r="AV128" s="7" t="s">
        <v>72</v>
      </c>
      <c r="BB128" s="64" t="e">
        <f>IF(K128="základní",#REF!,0)</f>
        <v>#REF!</v>
      </c>
      <c r="BC128" s="64">
        <f>IF(K128="snížená",#REF!,0)</f>
        <v>0</v>
      </c>
      <c r="BD128" s="64">
        <f>IF(K128="zákl. přenesená",#REF!,0)</f>
        <v>0</v>
      </c>
      <c r="BE128" s="64">
        <f>IF(K128="sníž. přenesená",#REF!,0)</f>
        <v>0</v>
      </c>
      <c r="BF128" s="64">
        <f>IF(K128="nulová",#REF!,0)</f>
        <v>0</v>
      </c>
      <c r="BG128" s="7" t="s">
        <v>6</v>
      </c>
      <c r="BH128" s="64" t="e">
        <f>ROUND(#REF!*H128,2)</f>
        <v>#REF!</v>
      </c>
      <c r="BI128" s="7" t="s">
        <v>71</v>
      </c>
      <c r="BJ128" s="63" t="s">
        <v>892</v>
      </c>
    </row>
    <row r="129" spans="2:62" s="1" customFormat="1" ht="53.65" customHeight="1" x14ac:dyDescent="0.2">
      <c r="B129" s="53"/>
      <c r="C129" s="54" t="s">
        <v>41</v>
      </c>
      <c r="D129" s="54" t="s">
        <v>67</v>
      </c>
      <c r="E129" s="55" t="s">
        <v>893</v>
      </c>
      <c r="F129" s="56" t="s">
        <v>894</v>
      </c>
      <c r="G129" s="57" t="s">
        <v>891</v>
      </c>
      <c r="H129" s="58">
        <v>5</v>
      </c>
      <c r="I129" s="14"/>
      <c r="J129" s="59" t="s">
        <v>0</v>
      </c>
      <c r="K129" s="60" t="s">
        <v>23</v>
      </c>
      <c r="L129" s="61">
        <v>4.665</v>
      </c>
      <c r="M129" s="61">
        <f t="shared" si="0"/>
        <v>23.324999999999999</v>
      </c>
      <c r="N129" s="61">
        <v>0</v>
      </c>
      <c r="O129" s="61">
        <f t="shared" si="1"/>
        <v>0</v>
      </c>
      <c r="P129" s="61">
        <v>0</v>
      </c>
      <c r="Q129" s="62">
        <f t="shared" si="2"/>
        <v>0</v>
      </c>
      <c r="AO129" s="63" t="s">
        <v>71</v>
      </c>
      <c r="AQ129" s="63" t="s">
        <v>67</v>
      </c>
      <c r="AR129" s="63" t="s">
        <v>41</v>
      </c>
      <c r="AV129" s="7" t="s">
        <v>72</v>
      </c>
      <c r="BB129" s="64" t="e">
        <f>IF(K129="základní",#REF!,0)</f>
        <v>#REF!</v>
      </c>
      <c r="BC129" s="64">
        <f>IF(K129="snížená",#REF!,0)</f>
        <v>0</v>
      </c>
      <c r="BD129" s="64">
        <f>IF(K129="zákl. přenesená",#REF!,0)</f>
        <v>0</v>
      </c>
      <c r="BE129" s="64">
        <f>IF(K129="sníž. přenesená",#REF!,0)</f>
        <v>0</v>
      </c>
      <c r="BF129" s="64">
        <f>IF(K129="nulová",#REF!,0)</f>
        <v>0</v>
      </c>
      <c r="BG129" s="7" t="s">
        <v>6</v>
      </c>
      <c r="BH129" s="64" t="e">
        <f>ROUND(#REF!*H129,2)</f>
        <v>#REF!</v>
      </c>
      <c r="BI129" s="7" t="s">
        <v>71</v>
      </c>
      <c r="BJ129" s="63" t="s">
        <v>895</v>
      </c>
    </row>
    <row r="130" spans="2:62" s="1" customFormat="1" ht="53.65" customHeight="1" x14ac:dyDescent="0.2">
      <c r="B130" s="53"/>
      <c r="C130" s="54" t="s">
        <v>41</v>
      </c>
      <c r="D130" s="54" t="s">
        <v>67</v>
      </c>
      <c r="E130" s="55" t="s">
        <v>896</v>
      </c>
      <c r="F130" s="56" t="s">
        <v>897</v>
      </c>
      <c r="G130" s="57" t="s">
        <v>891</v>
      </c>
      <c r="H130" s="58">
        <v>37</v>
      </c>
      <c r="I130" s="14"/>
      <c r="J130" s="59" t="s">
        <v>0</v>
      </c>
      <c r="K130" s="60" t="s">
        <v>23</v>
      </c>
      <c r="L130" s="61">
        <v>0.39700000000000002</v>
      </c>
      <c r="M130" s="61">
        <f t="shared" si="0"/>
        <v>14.689</v>
      </c>
      <c r="N130" s="61">
        <v>0</v>
      </c>
      <c r="O130" s="61">
        <f t="shared" si="1"/>
        <v>0</v>
      </c>
      <c r="P130" s="61">
        <v>0</v>
      </c>
      <c r="Q130" s="62">
        <f t="shared" si="2"/>
        <v>0</v>
      </c>
      <c r="AO130" s="63" t="s">
        <v>71</v>
      </c>
      <c r="AQ130" s="63" t="s">
        <v>67</v>
      </c>
      <c r="AR130" s="63" t="s">
        <v>41</v>
      </c>
      <c r="AV130" s="7" t="s">
        <v>72</v>
      </c>
      <c r="BB130" s="64" t="e">
        <f>IF(K130="základní",#REF!,0)</f>
        <v>#REF!</v>
      </c>
      <c r="BC130" s="64">
        <f>IF(K130="snížená",#REF!,0)</f>
        <v>0</v>
      </c>
      <c r="BD130" s="64">
        <f>IF(K130="zákl. přenesená",#REF!,0)</f>
        <v>0</v>
      </c>
      <c r="BE130" s="64">
        <f>IF(K130="sníž. přenesená",#REF!,0)</f>
        <v>0</v>
      </c>
      <c r="BF130" s="64">
        <f>IF(K130="nulová",#REF!,0)</f>
        <v>0</v>
      </c>
      <c r="BG130" s="7" t="s">
        <v>6</v>
      </c>
      <c r="BH130" s="64" t="e">
        <f>ROUND(#REF!*H130,2)</f>
        <v>#REF!</v>
      </c>
      <c r="BI130" s="7" t="s">
        <v>71</v>
      </c>
      <c r="BJ130" s="63" t="s">
        <v>898</v>
      </c>
    </row>
    <row r="131" spans="2:62" s="1" customFormat="1" ht="36.75" customHeight="1" x14ac:dyDescent="0.2">
      <c r="B131" s="53"/>
      <c r="C131" s="54" t="s">
        <v>41</v>
      </c>
      <c r="D131" s="54" t="s">
        <v>67</v>
      </c>
      <c r="E131" s="55" t="s">
        <v>899</v>
      </c>
      <c r="F131" s="56" t="s">
        <v>900</v>
      </c>
      <c r="G131" s="57" t="s">
        <v>887</v>
      </c>
      <c r="H131" s="58">
        <v>27</v>
      </c>
      <c r="I131" s="14"/>
      <c r="J131" s="59" t="s">
        <v>0</v>
      </c>
      <c r="K131" s="60" t="s">
        <v>23</v>
      </c>
      <c r="L131" s="61">
        <v>0.22600000000000001</v>
      </c>
      <c r="M131" s="61">
        <f t="shared" si="0"/>
        <v>6.1020000000000003</v>
      </c>
      <c r="N131" s="61">
        <v>8.3500000000000005E-2</v>
      </c>
      <c r="O131" s="61">
        <f t="shared" si="1"/>
        <v>2.2545000000000002</v>
      </c>
      <c r="P131" s="61">
        <v>0</v>
      </c>
      <c r="Q131" s="62">
        <f t="shared" si="2"/>
        <v>0</v>
      </c>
      <c r="AO131" s="63" t="s">
        <v>71</v>
      </c>
      <c r="AQ131" s="63" t="s">
        <v>67</v>
      </c>
      <c r="AR131" s="63" t="s">
        <v>41</v>
      </c>
      <c r="AV131" s="7" t="s">
        <v>72</v>
      </c>
      <c r="BB131" s="64" t="e">
        <f>IF(K131="základní",#REF!,0)</f>
        <v>#REF!</v>
      </c>
      <c r="BC131" s="64">
        <f>IF(K131="snížená",#REF!,0)</f>
        <v>0</v>
      </c>
      <c r="BD131" s="64">
        <f>IF(K131="zákl. přenesená",#REF!,0)</f>
        <v>0</v>
      </c>
      <c r="BE131" s="64">
        <f>IF(K131="sníž. přenesená",#REF!,0)</f>
        <v>0</v>
      </c>
      <c r="BF131" s="64">
        <f>IF(K131="nulová",#REF!,0)</f>
        <v>0</v>
      </c>
      <c r="BG131" s="7" t="s">
        <v>6</v>
      </c>
      <c r="BH131" s="64" t="e">
        <f>ROUND(#REF!*H131,2)</f>
        <v>#REF!</v>
      </c>
      <c r="BI131" s="7" t="s">
        <v>71</v>
      </c>
      <c r="BJ131" s="63" t="s">
        <v>901</v>
      </c>
    </row>
    <row r="132" spans="2:62" s="1" customFormat="1" ht="31.9" customHeight="1" x14ac:dyDescent="0.2">
      <c r="B132" s="53"/>
      <c r="C132" s="54" t="s">
        <v>41</v>
      </c>
      <c r="D132" s="54" t="s">
        <v>67</v>
      </c>
      <c r="E132" s="55" t="s">
        <v>902</v>
      </c>
      <c r="F132" s="56" t="s">
        <v>903</v>
      </c>
      <c r="G132" s="57" t="s">
        <v>887</v>
      </c>
      <c r="H132" s="58">
        <v>115</v>
      </c>
      <c r="I132" s="14"/>
      <c r="J132" s="59" t="s">
        <v>0</v>
      </c>
      <c r="K132" s="60" t="s">
        <v>23</v>
      </c>
      <c r="L132" s="61">
        <v>0.33</v>
      </c>
      <c r="M132" s="61">
        <f t="shared" si="0"/>
        <v>37.950000000000003</v>
      </c>
      <c r="N132" s="61">
        <v>4.3839999999999999E-3</v>
      </c>
      <c r="O132" s="61">
        <f t="shared" si="1"/>
        <v>0.50415999999999994</v>
      </c>
      <c r="P132" s="61">
        <v>0</v>
      </c>
      <c r="Q132" s="62">
        <f t="shared" si="2"/>
        <v>0</v>
      </c>
      <c r="AO132" s="63" t="s">
        <v>71</v>
      </c>
      <c r="AQ132" s="63" t="s">
        <v>67</v>
      </c>
      <c r="AR132" s="63" t="s">
        <v>41</v>
      </c>
      <c r="AV132" s="7" t="s">
        <v>72</v>
      </c>
      <c r="BB132" s="64" t="e">
        <f>IF(K132="základní",#REF!,0)</f>
        <v>#REF!</v>
      </c>
      <c r="BC132" s="64">
        <f>IF(K132="snížená",#REF!,0)</f>
        <v>0</v>
      </c>
      <c r="BD132" s="64">
        <f>IF(K132="zákl. přenesená",#REF!,0)</f>
        <v>0</v>
      </c>
      <c r="BE132" s="64">
        <f>IF(K132="sníž. přenesená",#REF!,0)</f>
        <v>0</v>
      </c>
      <c r="BF132" s="64">
        <f>IF(K132="nulová",#REF!,0)</f>
        <v>0</v>
      </c>
      <c r="BG132" s="7" t="s">
        <v>6</v>
      </c>
      <c r="BH132" s="64" t="e">
        <f>ROUND(#REF!*H132,2)</f>
        <v>#REF!</v>
      </c>
      <c r="BI132" s="7" t="s">
        <v>71</v>
      </c>
      <c r="BJ132" s="63" t="s">
        <v>904</v>
      </c>
    </row>
    <row r="133" spans="2:62" s="1" customFormat="1" ht="42.75" customHeight="1" x14ac:dyDescent="0.2">
      <c r="B133" s="53"/>
      <c r="C133" s="54" t="s">
        <v>41</v>
      </c>
      <c r="D133" s="54" t="s">
        <v>67</v>
      </c>
      <c r="E133" s="55" t="s">
        <v>905</v>
      </c>
      <c r="F133" s="56" t="s">
        <v>906</v>
      </c>
      <c r="G133" s="57" t="s">
        <v>93</v>
      </c>
      <c r="H133" s="58">
        <v>50</v>
      </c>
      <c r="I133" s="14"/>
      <c r="J133" s="59" t="s">
        <v>0</v>
      </c>
      <c r="K133" s="60" t="s">
        <v>23</v>
      </c>
      <c r="L133" s="61">
        <v>0.11</v>
      </c>
      <c r="M133" s="61">
        <f t="shared" si="0"/>
        <v>5.5</v>
      </c>
      <c r="N133" s="61">
        <v>0</v>
      </c>
      <c r="O133" s="61">
        <f t="shared" si="1"/>
        <v>0</v>
      </c>
      <c r="P133" s="61">
        <v>0</v>
      </c>
      <c r="Q133" s="62">
        <f t="shared" si="2"/>
        <v>0</v>
      </c>
      <c r="AO133" s="63" t="s">
        <v>71</v>
      </c>
      <c r="AQ133" s="63" t="s">
        <v>67</v>
      </c>
      <c r="AR133" s="63" t="s">
        <v>41</v>
      </c>
      <c r="AV133" s="7" t="s">
        <v>72</v>
      </c>
      <c r="BB133" s="64" t="e">
        <f>IF(K133="základní",#REF!,0)</f>
        <v>#REF!</v>
      </c>
      <c r="BC133" s="64">
        <f>IF(K133="snížená",#REF!,0)</f>
        <v>0</v>
      </c>
      <c r="BD133" s="64">
        <f>IF(K133="zákl. přenesená",#REF!,0)</f>
        <v>0</v>
      </c>
      <c r="BE133" s="64">
        <f>IF(K133="sníž. přenesená",#REF!,0)</f>
        <v>0</v>
      </c>
      <c r="BF133" s="64">
        <f>IF(K133="nulová",#REF!,0)</f>
        <v>0</v>
      </c>
      <c r="BG133" s="7" t="s">
        <v>6</v>
      </c>
      <c r="BH133" s="64" t="e">
        <f>ROUND(#REF!*H133,2)</f>
        <v>#REF!</v>
      </c>
      <c r="BI133" s="7" t="s">
        <v>71</v>
      </c>
      <c r="BJ133" s="63" t="s">
        <v>907</v>
      </c>
    </row>
    <row r="134" spans="2:62" s="1" customFormat="1" ht="16.350000000000001" customHeight="1" x14ac:dyDescent="0.2">
      <c r="B134" s="53"/>
      <c r="C134" s="54" t="s">
        <v>41</v>
      </c>
      <c r="D134" s="54" t="s">
        <v>67</v>
      </c>
      <c r="E134" s="55" t="s">
        <v>908</v>
      </c>
      <c r="F134" s="56" t="s">
        <v>909</v>
      </c>
      <c r="G134" s="57" t="s">
        <v>891</v>
      </c>
      <c r="H134" s="58">
        <v>4</v>
      </c>
      <c r="I134" s="14"/>
      <c r="J134" s="59" t="s">
        <v>0</v>
      </c>
      <c r="K134" s="60" t="s">
        <v>23</v>
      </c>
      <c r="L134" s="61">
        <v>10.986000000000001</v>
      </c>
      <c r="M134" s="61">
        <f t="shared" si="0"/>
        <v>43.944000000000003</v>
      </c>
      <c r="N134" s="61">
        <v>0</v>
      </c>
      <c r="O134" s="61">
        <f t="shared" si="1"/>
        <v>0</v>
      </c>
      <c r="P134" s="61">
        <v>2.4</v>
      </c>
      <c r="Q134" s="62">
        <f t="shared" si="2"/>
        <v>9.6</v>
      </c>
      <c r="AO134" s="63" t="s">
        <v>71</v>
      </c>
      <c r="AQ134" s="63" t="s">
        <v>67</v>
      </c>
      <c r="AR134" s="63" t="s">
        <v>41</v>
      </c>
      <c r="AV134" s="7" t="s">
        <v>72</v>
      </c>
      <c r="BB134" s="64" t="e">
        <f>IF(K134="základní",#REF!,0)</f>
        <v>#REF!</v>
      </c>
      <c r="BC134" s="64">
        <f>IF(K134="snížená",#REF!,0)</f>
        <v>0</v>
      </c>
      <c r="BD134" s="64">
        <f>IF(K134="zákl. přenesená",#REF!,0)</f>
        <v>0</v>
      </c>
      <c r="BE134" s="64">
        <f>IF(K134="sníž. přenesená",#REF!,0)</f>
        <v>0</v>
      </c>
      <c r="BF134" s="64">
        <f>IF(K134="nulová",#REF!,0)</f>
        <v>0</v>
      </c>
      <c r="BG134" s="7" t="s">
        <v>6</v>
      </c>
      <c r="BH134" s="64" t="e">
        <f>ROUND(#REF!*H134,2)</f>
        <v>#REF!</v>
      </c>
      <c r="BI134" s="7" t="s">
        <v>71</v>
      </c>
      <c r="BJ134" s="63" t="s">
        <v>910</v>
      </c>
    </row>
    <row r="135" spans="2:62" s="1" customFormat="1" ht="31.9" customHeight="1" x14ac:dyDescent="0.2">
      <c r="B135" s="53"/>
      <c r="C135" s="54" t="s">
        <v>41</v>
      </c>
      <c r="D135" s="54" t="s">
        <v>67</v>
      </c>
      <c r="E135" s="55" t="s">
        <v>911</v>
      </c>
      <c r="F135" s="56" t="s">
        <v>912</v>
      </c>
      <c r="G135" s="57" t="s">
        <v>70</v>
      </c>
      <c r="H135" s="58">
        <v>8</v>
      </c>
      <c r="I135" s="14"/>
      <c r="J135" s="59" t="s">
        <v>0</v>
      </c>
      <c r="K135" s="60" t="s">
        <v>23</v>
      </c>
      <c r="L135" s="61">
        <v>7.7969999999999997</v>
      </c>
      <c r="M135" s="61">
        <f t="shared" si="0"/>
        <v>62.375999999999998</v>
      </c>
      <c r="N135" s="61">
        <v>0</v>
      </c>
      <c r="O135" s="61">
        <f t="shared" si="1"/>
        <v>0</v>
      </c>
      <c r="P135" s="61">
        <v>3.48</v>
      </c>
      <c r="Q135" s="62">
        <f t="shared" si="2"/>
        <v>27.84</v>
      </c>
      <c r="AO135" s="63" t="s">
        <v>71</v>
      </c>
      <c r="AQ135" s="63" t="s">
        <v>67</v>
      </c>
      <c r="AR135" s="63" t="s">
        <v>41</v>
      </c>
      <c r="AV135" s="7" t="s">
        <v>72</v>
      </c>
      <c r="BB135" s="64" t="e">
        <f>IF(K135="základní",#REF!,0)</f>
        <v>#REF!</v>
      </c>
      <c r="BC135" s="64">
        <f>IF(K135="snížená",#REF!,0)</f>
        <v>0</v>
      </c>
      <c r="BD135" s="64">
        <f>IF(K135="zákl. přenesená",#REF!,0)</f>
        <v>0</v>
      </c>
      <c r="BE135" s="64">
        <f>IF(K135="sníž. přenesená",#REF!,0)</f>
        <v>0</v>
      </c>
      <c r="BF135" s="64">
        <f>IF(K135="nulová",#REF!,0)</f>
        <v>0</v>
      </c>
      <c r="BG135" s="7" t="s">
        <v>6</v>
      </c>
      <c r="BH135" s="64" t="e">
        <f>ROUND(#REF!*H135,2)</f>
        <v>#REF!</v>
      </c>
      <c r="BI135" s="7" t="s">
        <v>71</v>
      </c>
      <c r="BJ135" s="63" t="s">
        <v>913</v>
      </c>
    </row>
    <row r="136" spans="2:62" s="1" customFormat="1" ht="21.2" customHeight="1" x14ac:dyDescent="0.2">
      <c r="B136" s="53"/>
      <c r="C136" s="54" t="s">
        <v>41</v>
      </c>
      <c r="D136" s="54" t="s">
        <v>67</v>
      </c>
      <c r="E136" s="55" t="s">
        <v>914</v>
      </c>
      <c r="F136" s="56" t="s">
        <v>915</v>
      </c>
      <c r="G136" s="57" t="s">
        <v>887</v>
      </c>
      <c r="H136" s="58">
        <v>199</v>
      </c>
      <c r="I136" s="14"/>
      <c r="J136" s="59" t="s">
        <v>0</v>
      </c>
      <c r="K136" s="60" t="s">
        <v>23</v>
      </c>
      <c r="L136" s="61">
        <v>0.27300000000000002</v>
      </c>
      <c r="M136" s="61">
        <f t="shared" si="0"/>
        <v>54.327000000000005</v>
      </c>
      <c r="N136" s="61">
        <v>0</v>
      </c>
      <c r="O136" s="61">
        <f t="shared" si="1"/>
        <v>0</v>
      </c>
      <c r="P136" s="61">
        <v>0</v>
      </c>
      <c r="Q136" s="62">
        <f t="shared" si="2"/>
        <v>0</v>
      </c>
      <c r="AO136" s="63" t="s">
        <v>71</v>
      </c>
      <c r="AQ136" s="63" t="s">
        <v>67</v>
      </c>
      <c r="AR136" s="63" t="s">
        <v>41</v>
      </c>
      <c r="AV136" s="7" t="s">
        <v>72</v>
      </c>
      <c r="BB136" s="64" t="e">
        <f>IF(K136="základní",#REF!,0)</f>
        <v>#REF!</v>
      </c>
      <c r="BC136" s="64">
        <f>IF(K136="snížená",#REF!,0)</f>
        <v>0</v>
      </c>
      <c r="BD136" s="64">
        <f>IF(K136="zákl. přenesená",#REF!,0)</f>
        <v>0</v>
      </c>
      <c r="BE136" s="64">
        <f>IF(K136="sníž. přenesená",#REF!,0)</f>
        <v>0</v>
      </c>
      <c r="BF136" s="64">
        <f>IF(K136="nulová",#REF!,0)</f>
        <v>0</v>
      </c>
      <c r="BG136" s="7" t="s">
        <v>6</v>
      </c>
      <c r="BH136" s="64" t="e">
        <f>ROUND(#REF!*H136,2)</f>
        <v>#REF!</v>
      </c>
      <c r="BI136" s="7" t="s">
        <v>71</v>
      </c>
      <c r="BJ136" s="63" t="s">
        <v>916</v>
      </c>
    </row>
    <row r="137" spans="2:62" s="1" customFormat="1" ht="23.45" customHeight="1" x14ac:dyDescent="0.2">
      <c r="B137" s="53"/>
      <c r="C137" s="54" t="s">
        <v>41</v>
      </c>
      <c r="D137" s="54" t="s">
        <v>67</v>
      </c>
      <c r="E137" s="55" t="s">
        <v>917</v>
      </c>
      <c r="F137" s="56" t="s">
        <v>918</v>
      </c>
      <c r="G137" s="57" t="s">
        <v>919</v>
      </c>
      <c r="H137" s="58">
        <v>80</v>
      </c>
      <c r="I137" s="14"/>
      <c r="J137" s="59" t="s">
        <v>0</v>
      </c>
      <c r="K137" s="60" t="s">
        <v>23</v>
      </c>
      <c r="L137" s="61">
        <v>1</v>
      </c>
      <c r="M137" s="61">
        <f t="shared" si="0"/>
        <v>80</v>
      </c>
      <c r="N137" s="61">
        <v>0</v>
      </c>
      <c r="O137" s="61">
        <f t="shared" si="1"/>
        <v>0</v>
      </c>
      <c r="P137" s="61">
        <v>0</v>
      </c>
      <c r="Q137" s="62">
        <f t="shared" si="2"/>
        <v>0</v>
      </c>
      <c r="AO137" s="63" t="s">
        <v>71</v>
      </c>
      <c r="AQ137" s="63" t="s">
        <v>67</v>
      </c>
      <c r="AR137" s="63" t="s">
        <v>41</v>
      </c>
      <c r="AV137" s="7" t="s">
        <v>72</v>
      </c>
      <c r="BB137" s="64" t="e">
        <f>IF(K137="základní",#REF!,0)</f>
        <v>#REF!</v>
      </c>
      <c r="BC137" s="64">
        <f>IF(K137="snížená",#REF!,0)</f>
        <v>0</v>
      </c>
      <c r="BD137" s="64">
        <f>IF(K137="zákl. přenesená",#REF!,0)</f>
        <v>0</v>
      </c>
      <c r="BE137" s="64">
        <f>IF(K137="sníž. přenesená",#REF!,0)</f>
        <v>0</v>
      </c>
      <c r="BF137" s="64">
        <f>IF(K137="nulová",#REF!,0)</f>
        <v>0</v>
      </c>
      <c r="BG137" s="7" t="s">
        <v>6</v>
      </c>
      <c r="BH137" s="64" t="e">
        <f>ROUND(#REF!*H137,2)</f>
        <v>#REF!</v>
      </c>
      <c r="BI137" s="7" t="s">
        <v>71</v>
      </c>
      <c r="BJ137" s="63" t="s">
        <v>920</v>
      </c>
    </row>
    <row r="138" spans="2:62" s="1" customFormat="1" ht="31.9" customHeight="1" x14ac:dyDescent="0.2">
      <c r="B138" s="53"/>
      <c r="C138" s="54" t="s">
        <v>41</v>
      </c>
      <c r="D138" s="54" t="s">
        <v>67</v>
      </c>
      <c r="E138" s="55" t="s">
        <v>921</v>
      </c>
      <c r="F138" s="56" t="s">
        <v>922</v>
      </c>
      <c r="G138" s="57" t="s">
        <v>919</v>
      </c>
      <c r="H138" s="58">
        <v>80</v>
      </c>
      <c r="I138" s="14"/>
      <c r="J138" s="59" t="s">
        <v>0</v>
      </c>
      <c r="K138" s="60" t="s">
        <v>23</v>
      </c>
      <c r="L138" s="61">
        <v>1</v>
      </c>
      <c r="M138" s="61">
        <f t="shared" si="0"/>
        <v>80</v>
      </c>
      <c r="N138" s="61">
        <v>0</v>
      </c>
      <c r="O138" s="61">
        <f t="shared" si="1"/>
        <v>0</v>
      </c>
      <c r="P138" s="61">
        <v>0</v>
      </c>
      <c r="Q138" s="62">
        <f t="shared" si="2"/>
        <v>0</v>
      </c>
      <c r="AO138" s="63" t="s">
        <v>71</v>
      </c>
      <c r="AQ138" s="63" t="s">
        <v>67</v>
      </c>
      <c r="AR138" s="63" t="s">
        <v>41</v>
      </c>
      <c r="AV138" s="7" t="s">
        <v>72</v>
      </c>
      <c r="BB138" s="64" t="e">
        <f>IF(K138="základní",#REF!,0)</f>
        <v>#REF!</v>
      </c>
      <c r="BC138" s="64">
        <f>IF(K138="snížená",#REF!,0)</f>
        <v>0</v>
      </c>
      <c r="BD138" s="64">
        <f>IF(K138="zákl. přenesená",#REF!,0)</f>
        <v>0</v>
      </c>
      <c r="BE138" s="64">
        <f>IF(K138="sníž. přenesená",#REF!,0)</f>
        <v>0</v>
      </c>
      <c r="BF138" s="64">
        <f>IF(K138="nulová",#REF!,0)</f>
        <v>0</v>
      </c>
      <c r="BG138" s="7" t="s">
        <v>6</v>
      </c>
      <c r="BH138" s="64" t="e">
        <f>ROUND(#REF!*H138,2)</f>
        <v>#REF!</v>
      </c>
      <c r="BI138" s="7" t="s">
        <v>71</v>
      </c>
      <c r="BJ138" s="63" t="s">
        <v>923</v>
      </c>
    </row>
    <row r="139" spans="2:62" s="5" customFormat="1" ht="26.1" customHeight="1" x14ac:dyDescent="0.2">
      <c r="B139" s="73"/>
      <c r="D139" s="74" t="s">
        <v>40</v>
      </c>
      <c r="E139" s="75" t="s">
        <v>924</v>
      </c>
      <c r="F139" s="75" t="s">
        <v>925</v>
      </c>
      <c r="I139" s="73"/>
      <c r="J139" s="76"/>
      <c r="M139" s="77">
        <f>M140</f>
        <v>5646</v>
      </c>
      <c r="O139" s="77">
        <f>O140</f>
        <v>2.7</v>
      </c>
      <c r="Q139" s="78">
        <f>Q140</f>
        <v>0</v>
      </c>
      <c r="AO139" s="74" t="s">
        <v>6</v>
      </c>
      <c r="AQ139" s="79" t="s">
        <v>40</v>
      </c>
      <c r="AR139" s="79" t="s">
        <v>41</v>
      </c>
      <c r="AV139" s="74" t="s">
        <v>72</v>
      </c>
      <c r="BH139" s="80" t="e">
        <f>BH140</f>
        <v>#REF!</v>
      </c>
    </row>
    <row r="140" spans="2:62" s="5" customFormat="1" ht="22.7" customHeight="1" x14ac:dyDescent="0.2">
      <c r="B140" s="73"/>
      <c r="D140" s="74" t="s">
        <v>40</v>
      </c>
      <c r="E140" s="88" t="s">
        <v>6</v>
      </c>
      <c r="F140" s="88" t="s">
        <v>926</v>
      </c>
      <c r="I140" s="73"/>
      <c r="J140" s="76"/>
      <c r="M140" s="77">
        <f>SUM(M141:M146)</f>
        <v>5646</v>
      </c>
      <c r="O140" s="77">
        <f>SUM(O141:O146)</f>
        <v>2.7</v>
      </c>
      <c r="Q140" s="78">
        <f>SUM(Q141:Q146)</f>
        <v>0</v>
      </c>
      <c r="AO140" s="74" t="s">
        <v>6</v>
      </c>
      <c r="AQ140" s="79" t="s">
        <v>40</v>
      </c>
      <c r="AR140" s="79" t="s">
        <v>6</v>
      </c>
      <c r="AV140" s="74" t="s">
        <v>72</v>
      </c>
      <c r="BH140" s="80" t="e">
        <f>SUM(BH141:BH146)</f>
        <v>#REF!</v>
      </c>
    </row>
    <row r="141" spans="2:62" s="1" customFormat="1" ht="42.75" customHeight="1" x14ac:dyDescent="0.2">
      <c r="B141" s="53"/>
      <c r="C141" s="54" t="s">
        <v>927</v>
      </c>
      <c r="D141" s="54" t="s">
        <v>67</v>
      </c>
      <c r="E141" s="55" t="s">
        <v>928</v>
      </c>
      <c r="F141" s="56" t="s">
        <v>929</v>
      </c>
      <c r="G141" s="57" t="s">
        <v>891</v>
      </c>
      <c r="H141" s="58">
        <v>200</v>
      </c>
      <c r="I141" s="14"/>
      <c r="J141" s="59" t="s">
        <v>0</v>
      </c>
      <c r="K141" s="60" t="s">
        <v>23</v>
      </c>
      <c r="L141" s="61">
        <v>1.72</v>
      </c>
      <c r="M141" s="61">
        <f t="shared" ref="M141:M146" si="3">L141*H141</f>
        <v>344</v>
      </c>
      <c r="N141" s="61">
        <v>0</v>
      </c>
      <c r="O141" s="61">
        <f t="shared" ref="O141:O146" si="4">N141*H141</f>
        <v>0</v>
      </c>
      <c r="P141" s="61">
        <v>0</v>
      </c>
      <c r="Q141" s="62">
        <f t="shared" ref="Q141:Q146" si="5">P141*H141</f>
        <v>0</v>
      </c>
      <c r="AO141" s="63" t="s">
        <v>6</v>
      </c>
      <c r="AQ141" s="63" t="s">
        <v>67</v>
      </c>
      <c r="AR141" s="63" t="s">
        <v>42</v>
      </c>
      <c r="AV141" s="7" t="s">
        <v>72</v>
      </c>
      <c r="BB141" s="64" t="e">
        <f>IF(K141="základní",#REF!,0)</f>
        <v>#REF!</v>
      </c>
      <c r="BC141" s="64">
        <f>IF(K141="snížená",#REF!,0)</f>
        <v>0</v>
      </c>
      <c r="BD141" s="64">
        <f>IF(K141="zákl. přenesená",#REF!,0)</f>
        <v>0</v>
      </c>
      <c r="BE141" s="64">
        <f>IF(K141="sníž. přenesená",#REF!,0)</f>
        <v>0</v>
      </c>
      <c r="BF141" s="64">
        <f>IF(K141="nulová",#REF!,0)</f>
        <v>0</v>
      </c>
      <c r="BG141" s="7" t="s">
        <v>6</v>
      </c>
      <c r="BH141" s="64" t="e">
        <f>ROUND(#REF!*H141,2)</f>
        <v>#REF!</v>
      </c>
      <c r="BI141" s="7" t="s">
        <v>6</v>
      </c>
      <c r="BJ141" s="63" t="s">
        <v>930</v>
      </c>
    </row>
    <row r="142" spans="2:62" s="1" customFormat="1" ht="42.75" customHeight="1" x14ac:dyDescent="0.2">
      <c r="B142" s="53"/>
      <c r="C142" s="54" t="s">
        <v>71</v>
      </c>
      <c r="D142" s="54" t="s">
        <v>67</v>
      </c>
      <c r="E142" s="55" t="s">
        <v>931</v>
      </c>
      <c r="F142" s="56" t="s">
        <v>932</v>
      </c>
      <c r="G142" s="57" t="s">
        <v>891</v>
      </c>
      <c r="H142" s="58">
        <v>200</v>
      </c>
      <c r="I142" s="14"/>
      <c r="J142" s="59" t="s">
        <v>0</v>
      </c>
      <c r="K142" s="60" t="s">
        <v>23</v>
      </c>
      <c r="L142" s="61">
        <v>6.5</v>
      </c>
      <c r="M142" s="61">
        <f t="shared" si="3"/>
        <v>1300</v>
      </c>
      <c r="N142" s="61">
        <v>0</v>
      </c>
      <c r="O142" s="61">
        <f t="shared" si="4"/>
        <v>0</v>
      </c>
      <c r="P142" s="61">
        <v>0</v>
      </c>
      <c r="Q142" s="62">
        <f t="shared" si="5"/>
        <v>0</v>
      </c>
      <c r="AO142" s="63" t="s">
        <v>6</v>
      </c>
      <c r="AQ142" s="63" t="s">
        <v>67</v>
      </c>
      <c r="AR142" s="63" t="s">
        <v>42</v>
      </c>
      <c r="AV142" s="7" t="s">
        <v>72</v>
      </c>
      <c r="BB142" s="64" t="e">
        <f>IF(K142="základní",#REF!,0)</f>
        <v>#REF!</v>
      </c>
      <c r="BC142" s="64">
        <f>IF(K142="snížená",#REF!,0)</f>
        <v>0</v>
      </c>
      <c r="BD142" s="64">
        <f>IF(K142="zákl. přenesená",#REF!,0)</f>
        <v>0</v>
      </c>
      <c r="BE142" s="64">
        <f>IF(K142="sníž. přenesená",#REF!,0)</f>
        <v>0</v>
      </c>
      <c r="BF142" s="64">
        <f>IF(K142="nulová",#REF!,0)</f>
        <v>0</v>
      </c>
      <c r="BG142" s="7" t="s">
        <v>6</v>
      </c>
      <c r="BH142" s="64" t="e">
        <f>ROUND(#REF!*H142,2)</f>
        <v>#REF!</v>
      </c>
      <c r="BI142" s="7" t="s">
        <v>6</v>
      </c>
      <c r="BJ142" s="63" t="s">
        <v>933</v>
      </c>
    </row>
    <row r="143" spans="2:62" s="1" customFormat="1" ht="42.75" customHeight="1" x14ac:dyDescent="0.2">
      <c r="B143" s="53"/>
      <c r="C143" s="54" t="s">
        <v>934</v>
      </c>
      <c r="D143" s="54" t="s">
        <v>67</v>
      </c>
      <c r="E143" s="55" t="s">
        <v>935</v>
      </c>
      <c r="F143" s="56" t="s">
        <v>936</v>
      </c>
      <c r="G143" s="57" t="s">
        <v>891</v>
      </c>
      <c r="H143" s="58">
        <v>200</v>
      </c>
      <c r="I143" s="14"/>
      <c r="J143" s="59" t="s">
        <v>0</v>
      </c>
      <c r="K143" s="60" t="s">
        <v>23</v>
      </c>
      <c r="L143" s="61">
        <v>7.2</v>
      </c>
      <c r="M143" s="61">
        <f t="shared" si="3"/>
        <v>1440</v>
      </c>
      <c r="N143" s="61">
        <v>0</v>
      </c>
      <c r="O143" s="61">
        <f t="shared" si="4"/>
        <v>0</v>
      </c>
      <c r="P143" s="61">
        <v>0</v>
      </c>
      <c r="Q143" s="62">
        <f t="shared" si="5"/>
        <v>0</v>
      </c>
      <c r="AO143" s="63" t="s">
        <v>6</v>
      </c>
      <c r="AQ143" s="63" t="s">
        <v>67</v>
      </c>
      <c r="AR143" s="63" t="s">
        <v>42</v>
      </c>
      <c r="AV143" s="7" t="s">
        <v>72</v>
      </c>
      <c r="BB143" s="64" t="e">
        <f>IF(K143="základní",#REF!,0)</f>
        <v>#REF!</v>
      </c>
      <c r="BC143" s="64">
        <f>IF(K143="snížená",#REF!,0)</f>
        <v>0</v>
      </c>
      <c r="BD143" s="64">
        <f>IF(K143="zákl. přenesená",#REF!,0)</f>
        <v>0</v>
      </c>
      <c r="BE143" s="64">
        <f>IF(K143="sníž. přenesená",#REF!,0)</f>
        <v>0</v>
      </c>
      <c r="BF143" s="64">
        <f>IF(K143="nulová",#REF!,0)</f>
        <v>0</v>
      </c>
      <c r="BG143" s="7" t="s">
        <v>6</v>
      </c>
      <c r="BH143" s="64" t="e">
        <f>ROUND(#REF!*H143,2)</f>
        <v>#REF!</v>
      </c>
      <c r="BI143" s="7" t="s">
        <v>6</v>
      </c>
      <c r="BJ143" s="63" t="s">
        <v>937</v>
      </c>
    </row>
    <row r="144" spans="2:62" s="1" customFormat="1" ht="36.75" customHeight="1" x14ac:dyDescent="0.2">
      <c r="B144" s="53"/>
      <c r="C144" s="54" t="s">
        <v>938</v>
      </c>
      <c r="D144" s="54" t="s">
        <v>67</v>
      </c>
      <c r="E144" s="55" t="s">
        <v>939</v>
      </c>
      <c r="F144" s="56" t="s">
        <v>940</v>
      </c>
      <c r="G144" s="57" t="s">
        <v>891</v>
      </c>
      <c r="H144" s="58">
        <v>200</v>
      </c>
      <c r="I144" s="14"/>
      <c r="J144" s="59" t="s">
        <v>0</v>
      </c>
      <c r="K144" s="60" t="s">
        <v>23</v>
      </c>
      <c r="L144" s="61">
        <v>2.82</v>
      </c>
      <c r="M144" s="61">
        <f t="shared" si="3"/>
        <v>564</v>
      </c>
      <c r="N144" s="61">
        <v>0</v>
      </c>
      <c r="O144" s="61">
        <f t="shared" si="4"/>
        <v>0</v>
      </c>
      <c r="P144" s="61">
        <v>0</v>
      </c>
      <c r="Q144" s="62">
        <f t="shared" si="5"/>
        <v>0</v>
      </c>
      <c r="AO144" s="63" t="s">
        <v>6</v>
      </c>
      <c r="AQ144" s="63" t="s">
        <v>67</v>
      </c>
      <c r="AR144" s="63" t="s">
        <v>42</v>
      </c>
      <c r="AV144" s="7" t="s">
        <v>72</v>
      </c>
      <c r="BB144" s="64" t="e">
        <f>IF(K144="základní",#REF!,0)</f>
        <v>#REF!</v>
      </c>
      <c r="BC144" s="64">
        <f>IF(K144="snížená",#REF!,0)</f>
        <v>0</v>
      </c>
      <c r="BD144" s="64">
        <f>IF(K144="zákl. přenesená",#REF!,0)</f>
        <v>0</v>
      </c>
      <c r="BE144" s="64">
        <f>IF(K144="sníž. přenesená",#REF!,0)</f>
        <v>0</v>
      </c>
      <c r="BF144" s="64">
        <f>IF(K144="nulová",#REF!,0)</f>
        <v>0</v>
      </c>
      <c r="BG144" s="7" t="s">
        <v>6</v>
      </c>
      <c r="BH144" s="64" t="e">
        <f>ROUND(#REF!*H144,2)</f>
        <v>#REF!</v>
      </c>
      <c r="BI144" s="7" t="s">
        <v>6</v>
      </c>
      <c r="BJ144" s="63" t="s">
        <v>941</v>
      </c>
    </row>
    <row r="145" spans="2:62" s="1" customFormat="1" ht="31.9" customHeight="1" x14ac:dyDescent="0.2">
      <c r="B145" s="53"/>
      <c r="C145" s="54" t="s">
        <v>6</v>
      </c>
      <c r="D145" s="54" t="s">
        <v>67</v>
      </c>
      <c r="E145" s="55" t="s">
        <v>942</v>
      </c>
      <c r="F145" s="56" t="s">
        <v>943</v>
      </c>
      <c r="G145" s="57" t="s">
        <v>93</v>
      </c>
      <c r="H145" s="58">
        <v>1000</v>
      </c>
      <c r="I145" s="14"/>
      <c r="J145" s="59" t="s">
        <v>0</v>
      </c>
      <c r="K145" s="60" t="s">
        <v>23</v>
      </c>
      <c r="L145" s="61">
        <v>1.2949999999999999</v>
      </c>
      <c r="M145" s="61">
        <f t="shared" si="3"/>
        <v>1295</v>
      </c>
      <c r="N145" s="61">
        <v>0</v>
      </c>
      <c r="O145" s="61">
        <f t="shared" si="4"/>
        <v>0</v>
      </c>
      <c r="P145" s="61">
        <v>0</v>
      </c>
      <c r="Q145" s="62">
        <f t="shared" si="5"/>
        <v>0</v>
      </c>
      <c r="AO145" s="63" t="s">
        <v>6</v>
      </c>
      <c r="AQ145" s="63" t="s">
        <v>67</v>
      </c>
      <c r="AR145" s="63" t="s">
        <v>42</v>
      </c>
      <c r="AV145" s="7" t="s">
        <v>72</v>
      </c>
      <c r="BB145" s="64" t="e">
        <f>IF(K145="základní",#REF!,0)</f>
        <v>#REF!</v>
      </c>
      <c r="BC145" s="64">
        <f>IF(K145="snížená",#REF!,0)</f>
        <v>0</v>
      </c>
      <c r="BD145" s="64">
        <f>IF(K145="zákl. přenesená",#REF!,0)</f>
        <v>0</v>
      </c>
      <c r="BE145" s="64">
        <f>IF(K145="sníž. přenesená",#REF!,0)</f>
        <v>0</v>
      </c>
      <c r="BF145" s="64">
        <f>IF(K145="nulová",#REF!,0)</f>
        <v>0</v>
      </c>
      <c r="BG145" s="7" t="s">
        <v>6</v>
      </c>
      <c r="BH145" s="64" t="e">
        <f>ROUND(#REF!*H145,2)</f>
        <v>#REF!</v>
      </c>
      <c r="BI145" s="7" t="s">
        <v>6</v>
      </c>
      <c r="BJ145" s="63" t="s">
        <v>944</v>
      </c>
    </row>
    <row r="146" spans="2:62" s="1" customFormat="1" ht="42.75" customHeight="1" x14ac:dyDescent="0.2">
      <c r="B146" s="53"/>
      <c r="C146" s="54" t="s">
        <v>42</v>
      </c>
      <c r="D146" s="54" t="s">
        <v>67</v>
      </c>
      <c r="E146" s="55" t="s">
        <v>945</v>
      </c>
      <c r="F146" s="56" t="s">
        <v>946</v>
      </c>
      <c r="G146" s="57" t="s">
        <v>93</v>
      </c>
      <c r="H146" s="58">
        <v>1000</v>
      </c>
      <c r="I146" s="14"/>
      <c r="J146" s="59" t="s">
        <v>0</v>
      </c>
      <c r="K146" s="60" t="s">
        <v>23</v>
      </c>
      <c r="L146" s="61">
        <v>0.70299999999999996</v>
      </c>
      <c r="M146" s="61">
        <f t="shared" si="3"/>
        <v>703</v>
      </c>
      <c r="N146" s="61">
        <v>2.7000000000000001E-3</v>
      </c>
      <c r="O146" s="61">
        <f t="shared" si="4"/>
        <v>2.7</v>
      </c>
      <c r="P146" s="61">
        <v>0</v>
      </c>
      <c r="Q146" s="62">
        <f t="shared" si="5"/>
        <v>0</v>
      </c>
      <c r="AO146" s="63" t="s">
        <v>6</v>
      </c>
      <c r="AQ146" s="63" t="s">
        <v>67</v>
      </c>
      <c r="AR146" s="63" t="s">
        <v>42</v>
      </c>
      <c r="AV146" s="7" t="s">
        <v>72</v>
      </c>
      <c r="BB146" s="64" t="e">
        <f>IF(K146="základní",#REF!,0)</f>
        <v>#REF!</v>
      </c>
      <c r="BC146" s="64">
        <f>IF(K146="snížená",#REF!,0)</f>
        <v>0</v>
      </c>
      <c r="BD146" s="64">
        <f>IF(K146="zákl. přenesená",#REF!,0)</f>
        <v>0</v>
      </c>
      <c r="BE146" s="64">
        <f>IF(K146="sníž. přenesená",#REF!,0)</f>
        <v>0</v>
      </c>
      <c r="BF146" s="64">
        <f>IF(K146="nulová",#REF!,0)</f>
        <v>0</v>
      </c>
      <c r="BG146" s="7" t="s">
        <v>6</v>
      </c>
      <c r="BH146" s="64" t="e">
        <f>ROUND(#REF!*H146,2)</f>
        <v>#REF!</v>
      </c>
      <c r="BI146" s="7" t="s">
        <v>6</v>
      </c>
      <c r="BJ146" s="63" t="s">
        <v>947</v>
      </c>
    </row>
    <row r="147" spans="2:62" s="5" customFormat="1" ht="26.1" customHeight="1" x14ac:dyDescent="0.2">
      <c r="B147" s="73"/>
      <c r="D147" s="74" t="s">
        <v>40</v>
      </c>
      <c r="E147" s="75" t="s">
        <v>464</v>
      </c>
      <c r="F147" s="75" t="s">
        <v>948</v>
      </c>
      <c r="I147" s="73"/>
      <c r="J147" s="76"/>
      <c r="M147" s="77">
        <f>M148</f>
        <v>72157.040000000008</v>
      </c>
      <c r="O147" s="77">
        <f>O148</f>
        <v>0.35200000000000004</v>
      </c>
      <c r="Q147" s="78">
        <f>Q148</f>
        <v>0</v>
      </c>
      <c r="AO147" s="74" t="s">
        <v>938</v>
      </c>
      <c r="AQ147" s="79" t="s">
        <v>40</v>
      </c>
      <c r="AR147" s="79" t="s">
        <v>41</v>
      </c>
      <c r="AV147" s="74" t="s">
        <v>72</v>
      </c>
      <c r="BH147" s="80" t="e">
        <f>BH148</f>
        <v>#REF!</v>
      </c>
    </row>
    <row r="148" spans="2:62" s="5" customFormat="1" ht="22.7" customHeight="1" x14ac:dyDescent="0.2">
      <c r="B148" s="73"/>
      <c r="D148" s="74" t="s">
        <v>40</v>
      </c>
      <c r="E148" s="88" t="s">
        <v>949</v>
      </c>
      <c r="F148" s="88" t="s">
        <v>950</v>
      </c>
      <c r="I148" s="73"/>
      <c r="J148" s="76"/>
      <c r="M148" s="77">
        <f>SUM(M149:M157)</f>
        <v>72157.040000000008</v>
      </c>
      <c r="O148" s="77">
        <f>SUM(O149:O157)</f>
        <v>0.35200000000000004</v>
      </c>
      <c r="Q148" s="78">
        <f>SUM(Q149:Q157)</f>
        <v>0</v>
      </c>
      <c r="AO148" s="74" t="s">
        <v>938</v>
      </c>
      <c r="AQ148" s="79" t="s">
        <v>40</v>
      </c>
      <c r="AR148" s="79" t="s">
        <v>6</v>
      </c>
      <c r="AV148" s="74" t="s">
        <v>72</v>
      </c>
      <c r="BH148" s="80" t="e">
        <f>SUM(BH149:BH157)</f>
        <v>#REF!</v>
      </c>
    </row>
    <row r="149" spans="2:62" s="1" customFormat="1" ht="23.45" customHeight="1" x14ac:dyDescent="0.2">
      <c r="B149" s="53"/>
      <c r="C149" s="54" t="s">
        <v>951</v>
      </c>
      <c r="D149" s="54" t="s">
        <v>67</v>
      </c>
      <c r="E149" s="55" t="s">
        <v>952</v>
      </c>
      <c r="F149" s="56" t="s">
        <v>953</v>
      </c>
      <c r="G149" s="57" t="s">
        <v>954</v>
      </c>
      <c r="H149" s="58">
        <v>20</v>
      </c>
      <c r="I149" s="14"/>
      <c r="J149" s="59" t="s">
        <v>0</v>
      </c>
      <c r="K149" s="60" t="s">
        <v>23</v>
      </c>
      <c r="L149" s="61">
        <v>4.1120000000000001</v>
      </c>
      <c r="M149" s="61">
        <f t="shared" ref="M149:M157" si="6">L149*H149</f>
        <v>82.240000000000009</v>
      </c>
      <c r="N149" s="61">
        <v>8.8000000000000005E-3</v>
      </c>
      <c r="O149" s="61">
        <f t="shared" ref="O149:O157" si="7">N149*H149</f>
        <v>0.17600000000000002</v>
      </c>
      <c r="P149" s="61">
        <v>0</v>
      </c>
      <c r="Q149" s="62">
        <f t="shared" ref="Q149:Q157" si="8">P149*H149</f>
        <v>0</v>
      </c>
      <c r="AO149" s="63" t="s">
        <v>6</v>
      </c>
      <c r="AQ149" s="63" t="s">
        <v>67</v>
      </c>
      <c r="AR149" s="63" t="s">
        <v>42</v>
      </c>
      <c r="AV149" s="7" t="s">
        <v>72</v>
      </c>
      <c r="BB149" s="64" t="e">
        <f>IF(K149="základní",#REF!,0)</f>
        <v>#REF!</v>
      </c>
      <c r="BC149" s="64">
        <f>IF(K149="snížená",#REF!,0)</f>
        <v>0</v>
      </c>
      <c r="BD149" s="64">
        <f>IF(K149="zákl. přenesená",#REF!,0)</f>
        <v>0</v>
      </c>
      <c r="BE149" s="64">
        <f>IF(K149="sníž. přenesená",#REF!,0)</f>
        <v>0</v>
      </c>
      <c r="BF149" s="64">
        <f>IF(K149="nulová",#REF!,0)</f>
        <v>0</v>
      </c>
      <c r="BG149" s="7" t="s">
        <v>6</v>
      </c>
      <c r="BH149" s="64" t="e">
        <f>ROUND(#REF!*H149,2)</f>
        <v>#REF!</v>
      </c>
      <c r="BI149" s="7" t="s">
        <v>6</v>
      </c>
      <c r="BJ149" s="63" t="s">
        <v>955</v>
      </c>
    </row>
    <row r="150" spans="2:62" s="1" customFormat="1" ht="23.45" customHeight="1" x14ac:dyDescent="0.2">
      <c r="B150" s="53"/>
      <c r="C150" s="54" t="s">
        <v>956</v>
      </c>
      <c r="D150" s="54" t="s">
        <v>67</v>
      </c>
      <c r="E150" s="55" t="s">
        <v>957</v>
      </c>
      <c r="F150" s="56" t="s">
        <v>958</v>
      </c>
      <c r="G150" s="57" t="s">
        <v>954</v>
      </c>
      <c r="H150" s="58">
        <v>20</v>
      </c>
      <c r="I150" s="14"/>
      <c r="J150" s="59" t="s">
        <v>0</v>
      </c>
      <c r="K150" s="60" t="s">
        <v>23</v>
      </c>
      <c r="L150" s="61">
        <v>3.51</v>
      </c>
      <c r="M150" s="61">
        <f t="shared" si="6"/>
        <v>70.199999999999989</v>
      </c>
      <c r="N150" s="61">
        <v>8.8000000000000005E-3</v>
      </c>
      <c r="O150" s="61">
        <f t="shared" si="7"/>
        <v>0.17600000000000002</v>
      </c>
      <c r="P150" s="61">
        <v>0</v>
      </c>
      <c r="Q150" s="62">
        <f t="shared" si="8"/>
        <v>0</v>
      </c>
      <c r="AO150" s="63" t="s">
        <v>6</v>
      </c>
      <c r="AQ150" s="63" t="s">
        <v>67</v>
      </c>
      <c r="AR150" s="63" t="s">
        <v>42</v>
      </c>
      <c r="AV150" s="7" t="s">
        <v>72</v>
      </c>
      <c r="BB150" s="64" t="e">
        <f>IF(K150="základní",#REF!,0)</f>
        <v>#REF!</v>
      </c>
      <c r="BC150" s="64">
        <f>IF(K150="snížená",#REF!,0)</f>
        <v>0</v>
      </c>
      <c r="BD150" s="64">
        <f>IF(K150="zákl. přenesená",#REF!,0)</f>
        <v>0</v>
      </c>
      <c r="BE150" s="64">
        <f>IF(K150="sníž. přenesená",#REF!,0)</f>
        <v>0</v>
      </c>
      <c r="BF150" s="64">
        <f>IF(K150="nulová",#REF!,0)</f>
        <v>0</v>
      </c>
      <c r="BG150" s="7" t="s">
        <v>6</v>
      </c>
      <c r="BH150" s="64" t="e">
        <f>ROUND(#REF!*H150,2)</f>
        <v>#REF!</v>
      </c>
      <c r="BI150" s="7" t="s">
        <v>6</v>
      </c>
      <c r="BJ150" s="63" t="s">
        <v>959</v>
      </c>
    </row>
    <row r="151" spans="2:62" s="1" customFormat="1" ht="53.65" customHeight="1" x14ac:dyDescent="0.2">
      <c r="B151" s="53"/>
      <c r="C151" s="54" t="s">
        <v>960</v>
      </c>
      <c r="D151" s="54" t="s">
        <v>67</v>
      </c>
      <c r="E151" s="55" t="s">
        <v>961</v>
      </c>
      <c r="F151" s="56" t="s">
        <v>962</v>
      </c>
      <c r="G151" s="57" t="s">
        <v>891</v>
      </c>
      <c r="H151" s="58">
        <v>200</v>
      </c>
      <c r="I151" s="14"/>
      <c r="J151" s="59" t="s">
        <v>0</v>
      </c>
      <c r="K151" s="60" t="s">
        <v>23</v>
      </c>
      <c r="L151" s="61">
        <v>0.623</v>
      </c>
      <c r="M151" s="61">
        <f t="shared" si="6"/>
        <v>124.6</v>
      </c>
      <c r="N151" s="61">
        <v>0</v>
      </c>
      <c r="O151" s="61">
        <f t="shared" si="7"/>
        <v>0</v>
      </c>
      <c r="P151" s="61">
        <v>0</v>
      </c>
      <c r="Q151" s="62">
        <f t="shared" si="8"/>
        <v>0</v>
      </c>
      <c r="AO151" s="63" t="s">
        <v>6</v>
      </c>
      <c r="AQ151" s="63" t="s">
        <v>67</v>
      </c>
      <c r="AR151" s="63" t="s">
        <v>42</v>
      </c>
      <c r="AV151" s="7" t="s">
        <v>72</v>
      </c>
      <c r="BB151" s="64" t="e">
        <f>IF(K151="základní",#REF!,0)</f>
        <v>#REF!</v>
      </c>
      <c r="BC151" s="64">
        <f>IF(K151="snížená",#REF!,0)</f>
        <v>0</v>
      </c>
      <c r="BD151" s="64">
        <f>IF(K151="zákl. přenesená",#REF!,0)</f>
        <v>0</v>
      </c>
      <c r="BE151" s="64">
        <f>IF(K151="sníž. přenesená",#REF!,0)</f>
        <v>0</v>
      </c>
      <c r="BF151" s="64">
        <f>IF(K151="nulová",#REF!,0)</f>
        <v>0</v>
      </c>
      <c r="BG151" s="7" t="s">
        <v>6</v>
      </c>
      <c r="BH151" s="64" t="e">
        <f>ROUND(#REF!*H151,2)</f>
        <v>#REF!</v>
      </c>
      <c r="BI151" s="7" t="s">
        <v>6</v>
      </c>
      <c r="BJ151" s="63" t="s">
        <v>963</v>
      </c>
    </row>
    <row r="152" spans="2:62" s="1" customFormat="1" ht="64.5" customHeight="1" x14ac:dyDescent="0.2">
      <c r="B152" s="53"/>
      <c r="C152" s="54" t="s">
        <v>964</v>
      </c>
      <c r="D152" s="54" t="s">
        <v>67</v>
      </c>
      <c r="E152" s="55" t="s">
        <v>965</v>
      </c>
      <c r="F152" s="56" t="s">
        <v>966</v>
      </c>
      <c r="G152" s="57" t="s">
        <v>93</v>
      </c>
      <c r="H152" s="58">
        <v>20000</v>
      </c>
      <c r="I152" s="14"/>
      <c r="J152" s="59" t="s">
        <v>0</v>
      </c>
      <c r="K152" s="60" t="s">
        <v>23</v>
      </c>
      <c r="L152" s="61">
        <v>0.83299999999999996</v>
      </c>
      <c r="M152" s="61">
        <f t="shared" si="6"/>
        <v>16660</v>
      </c>
      <c r="N152" s="61">
        <v>0</v>
      </c>
      <c r="O152" s="61">
        <f t="shared" si="7"/>
        <v>0</v>
      </c>
      <c r="P152" s="61">
        <v>0</v>
      </c>
      <c r="Q152" s="62">
        <f t="shared" si="8"/>
        <v>0</v>
      </c>
      <c r="AO152" s="63" t="s">
        <v>6</v>
      </c>
      <c r="AQ152" s="63" t="s">
        <v>67</v>
      </c>
      <c r="AR152" s="63" t="s">
        <v>42</v>
      </c>
      <c r="AV152" s="7" t="s">
        <v>72</v>
      </c>
      <c r="BB152" s="64" t="e">
        <f>IF(K152="základní",#REF!,0)</f>
        <v>#REF!</v>
      </c>
      <c r="BC152" s="64">
        <f>IF(K152="snížená",#REF!,0)</f>
        <v>0</v>
      </c>
      <c r="BD152" s="64">
        <f>IF(K152="zákl. přenesená",#REF!,0)</f>
        <v>0</v>
      </c>
      <c r="BE152" s="64">
        <f>IF(K152="sníž. přenesená",#REF!,0)</f>
        <v>0</v>
      </c>
      <c r="BF152" s="64">
        <f>IF(K152="nulová",#REF!,0)</f>
        <v>0</v>
      </c>
      <c r="BG152" s="7" t="s">
        <v>6</v>
      </c>
      <c r="BH152" s="64" t="e">
        <f>ROUND(#REF!*H152,2)</f>
        <v>#REF!</v>
      </c>
      <c r="BI152" s="7" t="s">
        <v>6</v>
      </c>
      <c r="BJ152" s="63" t="s">
        <v>967</v>
      </c>
    </row>
    <row r="153" spans="2:62" s="1" customFormat="1" ht="64.5" customHeight="1" x14ac:dyDescent="0.2">
      <c r="B153" s="53"/>
      <c r="C153" s="54" t="s">
        <v>9</v>
      </c>
      <c r="D153" s="54" t="s">
        <v>67</v>
      </c>
      <c r="E153" s="55" t="s">
        <v>968</v>
      </c>
      <c r="F153" s="56" t="s">
        <v>969</v>
      </c>
      <c r="G153" s="57" t="s">
        <v>93</v>
      </c>
      <c r="H153" s="58">
        <v>20000</v>
      </c>
      <c r="I153" s="14"/>
      <c r="J153" s="59" t="s">
        <v>0</v>
      </c>
      <c r="K153" s="60" t="s">
        <v>23</v>
      </c>
      <c r="L153" s="61">
        <v>1.0409999999999999</v>
      </c>
      <c r="M153" s="61">
        <f t="shared" si="6"/>
        <v>20820</v>
      </c>
      <c r="N153" s="61">
        <v>0</v>
      </c>
      <c r="O153" s="61">
        <f t="shared" si="7"/>
        <v>0</v>
      </c>
      <c r="P153" s="61">
        <v>0</v>
      </c>
      <c r="Q153" s="62">
        <f t="shared" si="8"/>
        <v>0</v>
      </c>
      <c r="AO153" s="63" t="s">
        <v>6</v>
      </c>
      <c r="AQ153" s="63" t="s">
        <v>67</v>
      </c>
      <c r="AR153" s="63" t="s">
        <v>42</v>
      </c>
      <c r="AV153" s="7" t="s">
        <v>72</v>
      </c>
      <c r="BB153" s="64" t="e">
        <f>IF(K153="základní",#REF!,0)</f>
        <v>#REF!</v>
      </c>
      <c r="BC153" s="64">
        <f>IF(K153="snížená",#REF!,0)</f>
        <v>0</v>
      </c>
      <c r="BD153" s="64">
        <f>IF(K153="zákl. přenesená",#REF!,0)</f>
        <v>0</v>
      </c>
      <c r="BE153" s="64">
        <f>IF(K153="sníž. přenesená",#REF!,0)</f>
        <v>0</v>
      </c>
      <c r="BF153" s="64">
        <f>IF(K153="nulová",#REF!,0)</f>
        <v>0</v>
      </c>
      <c r="BG153" s="7" t="s">
        <v>6</v>
      </c>
      <c r="BH153" s="64" t="e">
        <f>ROUND(#REF!*H153,2)</f>
        <v>#REF!</v>
      </c>
      <c r="BI153" s="7" t="s">
        <v>6</v>
      </c>
      <c r="BJ153" s="63" t="s">
        <v>970</v>
      </c>
    </row>
    <row r="154" spans="2:62" s="1" customFormat="1" ht="64.5" customHeight="1" x14ac:dyDescent="0.2">
      <c r="B154" s="53"/>
      <c r="C154" s="54" t="s">
        <v>971</v>
      </c>
      <c r="D154" s="54" t="s">
        <v>67</v>
      </c>
      <c r="E154" s="55" t="s">
        <v>972</v>
      </c>
      <c r="F154" s="56" t="s">
        <v>973</v>
      </c>
      <c r="G154" s="57" t="s">
        <v>93</v>
      </c>
      <c r="H154" s="58">
        <v>20000</v>
      </c>
      <c r="I154" s="14"/>
      <c r="J154" s="59" t="s">
        <v>0</v>
      </c>
      <c r="K154" s="60" t="s">
        <v>23</v>
      </c>
      <c r="L154" s="61">
        <v>1.2490000000000001</v>
      </c>
      <c r="M154" s="61">
        <f t="shared" si="6"/>
        <v>24980.000000000004</v>
      </c>
      <c r="N154" s="61">
        <v>0</v>
      </c>
      <c r="O154" s="61">
        <f t="shared" si="7"/>
        <v>0</v>
      </c>
      <c r="P154" s="61">
        <v>0</v>
      </c>
      <c r="Q154" s="62">
        <f t="shared" si="8"/>
        <v>0</v>
      </c>
      <c r="AO154" s="63" t="s">
        <v>6</v>
      </c>
      <c r="AQ154" s="63" t="s">
        <v>67</v>
      </c>
      <c r="AR154" s="63" t="s">
        <v>42</v>
      </c>
      <c r="AV154" s="7" t="s">
        <v>72</v>
      </c>
      <c r="BB154" s="64" t="e">
        <f>IF(K154="základní",#REF!,0)</f>
        <v>#REF!</v>
      </c>
      <c r="BC154" s="64">
        <f>IF(K154="snížená",#REF!,0)</f>
        <v>0</v>
      </c>
      <c r="BD154" s="64">
        <f>IF(K154="zákl. přenesená",#REF!,0)</f>
        <v>0</v>
      </c>
      <c r="BE154" s="64">
        <f>IF(K154="sníž. přenesená",#REF!,0)</f>
        <v>0</v>
      </c>
      <c r="BF154" s="64">
        <f>IF(K154="nulová",#REF!,0)</f>
        <v>0</v>
      </c>
      <c r="BG154" s="7" t="s">
        <v>6</v>
      </c>
      <c r="BH154" s="64" t="e">
        <f>ROUND(#REF!*H154,2)</f>
        <v>#REF!</v>
      </c>
      <c r="BI154" s="7" t="s">
        <v>6</v>
      </c>
      <c r="BJ154" s="63" t="s">
        <v>974</v>
      </c>
    </row>
    <row r="155" spans="2:62" s="1" customFormat="1" ht="53.65" customHeight="1" x14ac:dyDescent="0.2">
      <c r="B155" s="53"/>
      <c r="C155" s="54" t="s">
        <v>975</v>
      </c>
      <c r="D155" s="54" t="s">
        <v>67</v>
      </c>
      <c r="E155" s="55" t="s">
        <v>976</v>
      </c>
      <c r="F155" s="56" t="s">
        <v>977</v>
      </c>
      <c r="G155" s="57" t="s">
        <v>93</v>
      </c>
      <c r="H155" s="58">
        <v>20000</v>
      </c>
      <c r="I155" s="14"/>
      <c r="J155" s="59" t="s">
        <v>0</v>
      </c>
      <c r="K155" s="60" t="s">
        <v>23</v>
      </c>
      <c r="L155" s="61">
        <v>0.126</v>
      </c>
      <c r="M155" s="61">
        <f t="shared" si="6"/>
        <v>2520</v>
      </c>
      <c r="N155" s="61">
        <v>0</v>
      </c>
      <c r="O155" s="61">
        <f t="shared" si="7"/>
        <v>0</v>
      </c>
      <c r="P155" s="61">
        <v>0</v>
      </c>
      <c r="Q155" s="62">
        <f t="shared" si="8"/>
        <v>0</v>
      </c>
      <c r="AO155" s="63" t="s">
        <v>6</v>
      </c>
      <c r="AQ155" s="63" t="s">
        <v>67</v>
      </c>
      <c r="AR155" s="63" t="s">
        <v>42</v>
      </c>
      <c r="AV155" s="7" t="s">
        <v>72</v>
      </c>
      <c r="BB155" s="64" t="e">
        <f>IF(K155="základní",#REF!,0)</f>
        <v>#REF!</v>
      </c>
      <c r="BC155" s="64">
        <f>IF(K155="snížená",#REF!,0)</f>
        <v>0</v>
      </c>
      <c r="BD155" s="64">
        <f>IF(K155="zákl. přenesená",#REF!,0)</f>
        <v>0</v>
      </c>
      <c r="BE155" s="64">
        <f>IF(K155="sníž. přenesená",#REF!,0)</f>
        <v>0</v>
      </c>
      <c r="BF155" s="64">
        <f>IF(K155="nulová",#REF!,0)</f>
        <v>0</v>
      </c>
      <c r="BG155" s="7" t="s">
        <v>6</v>
      </c>
      <c r="BH155" s="64" t="e">
        <f>ROUND(#REF!*H155,2)</f>
        <v>#REF!</v>
      </c>
      <c r="BI155" s="7" t="s">
        <v>6</v>
      </c>
      <c r="BJ155" s="63" t="s">
        <v>978</v>
      </c>
    </row>
    <row r="156" spans="2:62" s="1" customFormat="1" ht="53.65" customHeight="1" x14ac:dyDescent="0.2">
      <c r="B156" s="53"/>
      <c r="C156" s="54" t="s">
        <v>979</v>
      </c>
      <c r="D156" s="54" t="s">
        <v>67</v>
      </c>
      <c r="E156" s="55" t="s">
        <v>980</v>
      </c>
      <c r="F156" s="56" t="s">
        <v>981</v>
      </c>
      <c r="G156" s="57" t="s">
        <v>93</v>
      </c>
      <c r="H156" s="58">
        <v>20000</v>
      </c>
      <c r="I156" s="14"/>
      <c r="J156" s="59" t="s">
        <v>0</v>
      </c>
      <c r="K156" s="60" t="s">
        <v>23</v>
      </c>
      <c r="L156" s="61">
        <v>0.157</v>
      </c>
      <c r="M156" s="61">
        <f t="shared" si="6"/>
        <v>3140</v>
      </c>
      <c r="N156" s="61">
        <v>0</v>
      </c>
      <c r="O156" s="61">
        <f t="shared" si="7"/>
        <v>0</v>
      </c>
      <c r="P156" s="61">
        <v>0</v>
      </c>
      <c r="Q156" s="62">
        <f t="shared" si="8"/>
        <v>0</v>
      </c>
      <c r="AO156" s="63" t="s">
        <v>6</v>
      </c>
      <c r="AQ156" s="63" t="s">
        <v>67</v>
      </c>
      <c r="AR156" s="63" t="s">
        <v>42</v>
      </c>
      <c r="AV156" s="7" t="s">
        <v>72</v>
      </c>
      <c r="BB156" s="64" t="e">
        <f>IF(K156="základní",#REF!,0)</f>
        <v>#REF!</v>
      </c>
      <c r="BC156" s="64">
        <f>IF(K156="snížená",#REF!,0)</f>
        <v>0</v>
      </c>
      <c r="BD156" s="64">
        <f>IF(K156="zákl. přenesená",#REF!,0)</f>
        <v>0</v>
      </c>
      <c r="BE156" s="64">
        <f>IF(K156="sníž. přenesená",#REF!,0)</f>
        <v>0</v>
      </c>
      <c r="BF156" s="64">
        <f>IF(K156="nulová",#REF!,0)</f>
        <v>0</v>
      </c>
      <c r="BG156" s="7" t="s">
        <v>6</v>
      </c>
      <c r="BH156" s="64" t="e">
        <f>ROUND(#REF!*H156,2)</f>
        <v>#REF!</v>
      </c>
      <c r="BI156" s="7" t="s">
        <v>6</v>
      </c>
      <c r="BJ156" s="63" t="s">
        <v>982</v>
      </c>
    </row>
    <row r="157" spans="2:62" s="1" customFormat="1" ht="53.65" customHeight="1" x14ac:dyDescent="0.2">
      <c r="B157" s="53"/>
      <c r="C157" s="54" t="s">
        <v>983</v>
      </c>
      <c r="D157" s="54" t="s">
        <v>67</v>
      </c>
      <c r="E157" s="55" t="s">
        <v>984</v>
      </c>
      <c r="F157" s="56" t="s">
        <v>985</v>
      </c>
      <c r="G157" s="57" t="s">
        <v>93</v>
      </c>
      <c r="H157" s="58">
        <v>20000</v>
      </c>
      <c r="I157" s="14"/>
      <c r="J157" s="81" t="s">
        <v>0</v>
      </c>
      <c r="K157" s="82" t="s">
        <v>23</v>
      </c>
      <c r="L157" s="83">
        <v>0.188</v>
      </c>
      <c r="M157" s="83">
        <f t="shared" si="6"/>
        <v>3760</v>
      </c>
      <c r="N157" s="83">
        <v>0</v>
      </c>
      <c r="O157" s="83">
        <f t="shared" si="7"/>
        <v>0</v>
      </c>
      <c r="P157" s="83">
        <v>0</v>
      </c>
      <c r="Q157" s="84">
        <f t="shared" si="8"/>
        <v>0</v>
      </c>
      <c r="AO157" s="63" t="s">
        <v>6</v>
      </c>
      <c r="AQ157" s="63" t="s">
        <v>67</v>
      </c>
      <c r="AR157" s="63" t="s">
        <v>42</v>
      </c>
      <c r="AV157" s="7" t="s">
        <v>72</v>
      </c>
      <c r="BB157" s="64" t="e">
        <f>IF(K157="základní",#REF!,0)</f>
        <v>#REF!</v>
      </c>
      <c r="BC157" s="64">
        <f>IF(K157="snížená",#REF!,0)</f>
        <v>0</v>
      </c>
      <c r="BD157" s="64">
        <f>IF(K157="zákl. přenesená",#REF!,0)</f>
        <v>0</v>
      </c>
      <c r="BE157" s="64">
        <f>IF(K157="sníž. přenesená",#REF!,0)</f>
        <v>0</v>
      </c>
      <c r="BF157" s="64">
        <f>IF(K157="nulová",#REF!,0)</f>
        <v>0</v>
      </c>
      <c r="BG157" s="7" t="s">
        <v>6</v>
      </c>
      <c r="BH157" s="64" t="e">
        <f>ROUND(#REF!*H157,2)</f>
        <v>#REF!</v>
      </c>
      <c r="BI157" s="7" t="s">
        <v>6</v>
      </c>
      <c r="BJ157" s="63" t="s">
        <v>986</v>
      </c>
    </row>
    <row r="158" spans="2:62" s="1" customFormat="1" ht="6.95" customHeight="1" x14ac:dyDescent="0.2">
      <c r="B158" s="20"/>
      <c r="C158" s="21"/>
      <c r="D158" s="21"/>
      <c r="E158" s="21"/>
      <c r="F158" s="21"/>
      <c r="G158" s="21"/>
      <c r="H158" s="21"/>
      <c r="I158" s="14"/>
    </row>
  </sheetData>
  <autoFilter ref="C123:H157"/>
  <mergeCells count="11">
    <mergeCell ref="E116:H116"/>
    <mergeCell ref="E7:H7"/>
    <mergeCell ref="E9:H9"/>
    <mergeCell ref="E11:H11"/>
    <mergeCell ref="E29:H29"/>
    <mergeCell ref="E85:H85"/>
    <mergeCell ref="I2:S2"/>
    <mergeCell ref="E87:H87"/>
    <mergeCell ref="E89:H89"/>
    <mergeCell ref="E112:H112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J151"/>
  <sheetViews>
    <sheetView showGridLines="0" workbookViewId="0">
      <selection activeCell="X120" sqref="X120"/>
    </sheetView>
  </sheetViews>
  <sheetFormatPr defaultRowHeight="11.25" x14ac:dyDescent="0.2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48.1640625" customWidth="1"/>
    <col min="7" max="7" width="7" customWidth="1"/>
    <col min="8" max="8" width="13.33203125" customWidth="1"/>
    <col min="9" max="9" width="8.83203125" customWidth="1"/>
    <col min="10" max="10" width="10.33203125" hidden="1" customWidth="1"/>
    <col min="11" max="11" width="9.1640625" hidden="1"/>
    <col min="12" max="17" width="13.5" hidden="1" customWidth="1"/>
    <col min="18" max="18" width="15.5" hidden="1" customWidth="1"/>
    <col min="19" max="19" width="11.6640625" customWidth="1"/>
    <col min="20" max="20" width="15.5" customWidth="1"/>
    <col min="21" max="21" width="11.6640625" customWidth="1"/>
    <col min="22" max="22" width="14.1640625" customWidth="1"/>
    <col min="23" max="23" width="10.5" customWidth="1"/>
    <col min="24" max="24" width="14.1640625" customWidth="1"/>
    <col min="25" max="25" width="15.5" customWidth="1"/>
    <col min="26" max="26" width="10.5" customWidth="1"/>
    <col min="27" max="27" width="14.1640625" customWidth="1"/>
    <col min="28" max="28" width="15.5" customWidth="1"/>
    <col min="41" max="62" width="9.1640625" hidden="1"/>
  </cols>
  <sheetData>
    <row r="2" spans="2:43" ht="37.15" customHeight="1" x14ac:dyDescent="0.2">
      <c r="I2" s="92" t="s">
        <v>2</v>
      </c>
      <c r="J2" s="93"/>
      <c r="K2" s="93"/>
      <c r="L2" s="93"/>
      <c r="M2" s="93"/>
      <c r="N2" s="93"/>
      <c r="O2" s="93"/>
      <c r="P2" s="93"/>
      <c r="Q2" s="93"/>
      <c r="R2" s="93"/>
      <c r="S2" s="93"/>
      <c r="AQ2" s="7" t="s">
        <v>45</v>
      </c>
    </row>
    <row r="3" spans="2:43" ht="6.95" hidden="1" customHeight="1" x14ac:dyDescent="0.2">
      <c r="B3" s="8"/>
      <c r="C3" s="9"/>
      <c r="D3" s="9"/>
      <c r="E3" s="9"/>
      <c r="F3" s="9"/>
      <c r="G3" s="9"/>
      <c r="H3" s="9"/>
      <c r="I3" s="10"/>
      <c r="AQ3" s="7" t="s">
        <v>42</v>
      </c>
    </row>
    <row r="4" spans="2:43" ht="24.95" hidden="1" customHeight="1" x14ac:dyDescent="0.2">
      <c r="B4" s="10"/>
      <c r="D4" s="11" t="s">
        <v>46</v>
      </c>
      <c r="I4" s="10"/>
      <c r="J4" s="32" t="s">
        <v>3</v>
      </c>
      <c r="AQ4" s="7" t="s">
        <v>1</v>
      </c>
    </row>
    <row r="5" spans="2:43" ht="6.95" hidden="1" customHeight="1" x14ac:dyDescent="0.2">
      <c r="B5" s="10"/>
      <c r="I5" s="10"/>
    </row>
    <row r="6" spans="2:43" ht="12.2" hidden="1" customHeight="1" x14ac:dyDescent="0.2">
      <c r="B6" s="10"/>
      <c r="D6" s="13" t="s">
        <v>4</v>
      </c>
      <c r="I6" s="10"/>
    </row>
    <row r="7" spans="2:43" ht="27.95" hidden="1" customHeight="1" x14ac:dyDescent="0.2">
      <c r="B7" s="10"/>
      <c r="E7" s="94" t="e">
        <f>#REF!</f>
        <v>#REF!</v>
      </c>
      <c r="F7" s="97"/>
      <c r="G7" s="97"/>
      <c r="H7" s="97"/>
      <c r="I7" s="10"/>
    </row>
    <row r="8" spans="2:43" ht="12.2" hidden="1" customHeight="1" x14ac:dyDescent="0.2">
      <c r="B8" s="10"/>
      <c r="D8" s="13" t="s">
        <v>47</v>
      </c>
      <c r="I8" s="10"/>
    </row>
    <row r="9" spans="2:43" s="1" customFormat="1" ht="16.350000000000001" hidden="1" customHeight="1" x14ac:dyDescent="0.2">
      <c r="B9" s="14"/>
      <c r="E9" s="94" t="s">
        <v>48</v>
      </c>
      <c r="F9" s="95"/>
      <c r="G9" s="95"/>
      <c r="H9" s="95"/>
      <c r="I9" s="14"/>
    </row>
    <row r="10" spans="2:43" s="1" customFormat="1" ht="12.2" hidden="1" customHeight="1" x14ac:dyDescent="0.2">
      <c r="B10" s="14"/>
      <c r="D10" s="13" t="s">
        <v>49</v>
      </c>
      <c r="I10" s="14"/>
    </row>
    <row r="11" spans="2:43" s="1" customFormat="1" ht="16.350000000000001" hidden="1" customHeight="1" x14ac:dyDescent="0.2">
      <c r="B11" s="14"/>
      <c r="E11" s="96" t="s">
        <v>987</v>
      </c>
      <c r="F11" s="95"/>
      <c r="G11" s="95"/>
      <c r="H11" s="95"/>
      <c r="I11" s="14"/>
    </row>
    <row r="12" spans="2:43" s="1" customFormat="1" hidden="1" x14ac:dyDescent="0.2">
      <c r="B12" s="14"/>
      <c r="I12" s="14"/>
    </row>
    <row r="13" spans="2:43" s="1" customFormat="1" ht="12.2" hidden="1" customHeight="1" x14ac:dyDescent="0.2">
      <c r="B13" s="14"/>
      <c r="D13" s="13" t="s">
        <v>5</v>
      </c>
      <c r="F13" s="12" t="s">
        <v>0</v>
      </c>
      <c r="I13" s="14"/>
    </row>
    <row r="14" spans="2:43" s="1" customFormat="1" ht="12.2" hidden="1" customHeight="1" x14ac:dyDescent="0.2">
      <c r="B14" s="14"/>
      <c r="D14" s="13" t="s">
        <v>7</v>
      </c>
      <c r="F14" s="12" t="s">
        <v>8</v>
      </c>
      <c r="I14" s="14"/>
    </row>
    <row r="15" spans="2:43" s="1" customFormat="1" ht="10.9" hidden="1" customHeight="1" x14ac:dyDescent="0.2">
      <c r="B15" s="14"/>
      <c r="I15" s="14"/>
    </row>
    <row r="16" spans="2:43" s="1" customFormat="1" ht="12.2" hidden="1" customHeight="1" x14ac:dyDescent="0.2">
      <c r="B16" s="14"/>
      <c r="D16" s="13" t="s">
        <v>11</v>
      </c>
      <c r="I16" s="14"/>
    </row>
    <row r="17" spans="2:9" s="1" customFormat="1" ht="18" hidden="1" customHeight="1" x14ac:dyDescent="0.2">
      <c r="B17" s="14"/>
      <c r="E17" s="12" t="s">
        <v>12</v>
      </c>
      <c r="I17" s="14"/>
    </row>
    <row r="18" spans="2:9" s="1" customFormat="1" ht="6.95" hidden="1" customHeight="1" x14ac:dyDescent="0.2">
      <c r="B18" s="14"/>
      <c r="I18" s="14"/>
    </row>
    <row r="19" spans="2:9" s="1" customFormat="1" ht="12.2" hidden="1" customHeight="1" x14ac:dyDescent="0.2">
      <c r="B19" s="14"/>
      <c r="D19" s="13" t="s">
        <v>13</v>
      </c>
      <c r="I19" s="14"/>
    </row>
    <row r="20" spans="2:9" s="1" customFormat="1" ht="18" hidden="1" customHeight="1" x14ac:dyDescent="0.2">
      <c r="B20" s="14"/>
      <c r="E20" s="12" t="s">
        <v>14</v>
      </c>
      <c r="I20" s="14"/>
    </row>
    <row r="21" spans="2:9" s="1" customFormat="1" ht="6.95" hidden="1" customHeight="1" x14ac:dyDescent="0.2">
      <c r="B21" s="14"/>
      <c r="I21" s="14"/>
    </row>
    <row r="22" spans="2:9" s="1" customFormat="1" ht="12.2" hidden="1" customHeight="1" x14ac:dyDescent="0.2">
      <c r="B22" s="14"/>
      <c r="D22" s="13" t="s">
        <v>15</v>
      </c>
      <c r="I22" s="14"/>
    </row>
    <row r="23" spans="2:9" s="1" customFormat="1" ht="18" hidden="1" customHeight="1" x14ac:dyDescent="0.2">
      <c r="B23" s="14"/>
      <c r="E23" s="12" t="s">
        <v>16</v>
      </c>
      <c r="I23" s="14"/>
    </row>
    <row r="24" spans="2:9" s="1" customFormat="1" ht="6.95" hidden="1" customHeight="1" x14ac:dyDescent="0.2">
      <c r="B24" s="14"/>
      <c r="I24" s="14"/>
    </row>
    <row r="25" spans="2:9" s="1" customFormat="1" ht="12.2" hidden="1" customHeight="1" x14ac:dyDescent="0.2">
      <c r="B25" s="14"/>
      <c r="D25" s="13" t="s">
        <v>17</v>
      </c>
      <c r="I25" s="14"/>
    </row>
    <row r="26" spans="2:9" s="1" customFormat="1" ht="18" hidden="1" customHeight="1" x14ac:dyDescent="0.2">
      <c r="B26" s="14"/>
      <c r="E26" s="12" t="s">
        <v>16</v>
      </c>
      <c r="I26" s="14"/>
    </row>
    <row r="27" spans="2:9" s="1" customFormat="1" ht="6.95" hidden="1" customHeight="1" x14ac:dyDescent="0.2">
      <c r="B27" s="14"/>
      <c r="I27" s="14"/>
    </row>
    <row r="28" spans="2:9" s="1" customFormat="1" ht="12.2" hidden="1" customHeight="1" x14ac:dyDescent="0.2">
      <c r="B28" s="14"/>
      <c r="D28" s="13" t="s">
        <v>18</v>
      </c>
      <c r="I28" s="14"/>
    </row>
    <row r="29" spans="2:9" s="2" customFormat="1" ht="68.650000000000006" hidden="1" customHeight="1" x14ac:dyDescent="0.2">
      <c r="B29" s="33"/>
      <c r="E29" s="98" t="s">
        <v>19</v>
      </c>
      <c r="F29" s="98"/>
      <c r="G29" s="98"/>
      <c r="H29" s="98"/>
      <c r="I29" s="33"/>
    </row>
    <row r="30" spans="2:9" s="1" customFormat="1" ht="6.95" hidden="1" customHeight="1" x14ac:dyDescent="0.2">
      <c r="B30" s="14"/>
      <c r="I30" s="14"/>
    </row>
    <row r="31" spans="2:9" s="1" customFormat="1" ht="6.95" hidden="1" customHeight="1" x14ac:dyDescent="0.2">
      <c r="B31" s="14"/>
      <c r="D31" s="24"/>
      <c r="E31" s="24"/>
      <c r="F31" s="24"/>
      <c r="G31" s="24"/>
      <c r="H31" s="24"/>
      <c r="I31" s="14"/>
    </row>
    <row r="32" spans="2:9" s="1" customFormat="1" ht="25.5" hidden="1" customHeight="1" x14ac:dyDescent="0.2">
      <c r="B32" s="14"/>
      <c r="D32" s="34" t="s">
        <v>20</v>
      </c>
      <c r="I32" s="14"/>
    </row>
    <row r="33" spans="2:9" s="1" customFormat="1" ht="6.95" hidden="1" customHeight="1" x14ac:dyDescent="0.2">
      <c r="B33" s="14"/>
      <c r="D33" s="24"/>
      <c r="E33" s="24"/>
      <c r="F33" s="24"/>
      <c r="G33" s="24"/>
      <c r="H33" s="24"/>
      <c r="I33" s="14"/>
    </row>
    <row r="34" spans="2:9" s="1" customFormat="1" ht="14.45" hidden="1" customHeight="1" x14ac:dyDescent="0.2">
      <c r="B34" s="14"/>
      <c r="F34" s="16" t="s">
        <v>21</v>
      </c>
      <c r="I34" s="14"/>
    </row>
    <row r="35" spans="2:9" s="1" customFormat="1" ht="14.45" hidden="1" customHeight="1" x14ac:dyDescent="0.2">
      <c r="B35" s="14"/>
      <c r="D35" s="35" t="s">
        <v>22</v>
      </c>
      <c r="E35" s="13" t="s">
        <v>23</v>
      </c>
      <c r="F35" s="36" t="e">
        <f>ROUND((SUM(BB120:BB150)),  2)</f>
        <v>#REF!</v>
      </c>
      <c r="I35" s="14"/>
    </row>
    <row r="36" spans="2:9" s="1" customFormat="1" ht="14.45" hidden="1" customHeight="1" x14ac:dyDescent="0.2">
      <c r="B36" s="14"/>
      <c r="E36" s="13" t="s">
        <v>24</v>
      </c>
      <c r="F36" s="36">
        <f>ROUND((SUM(BC120:BC150)),  2)</f>
        <v>0</v>
      </c>
      <c r="I36" s="14"/>
    </row>
    <row r="37" spans="2:9" s="1" customFormat="1" ht="14.45" hidden="1" customHeight="1" x14ac:dyDescent="0.2">
      <c r="B37" s="14"/>
      <c r="E37" s="13" t="s">
        <v>25</v>
      </c>
      <c r="F37" s="36">
        <f>ROUND((SUM(BD120:BD150)),  2)</f>
        <v>0</v>
      </c>
      <c r="I37" s="14"/>
    </row>
    <row r="38" spans="2:9" s="1" customFormat="1" ht="14.45" hidden="1" customHeight="1" x14ac:dyDescent="0.2">
      <c r="B38" s="14"/>
      <c r="E38" s="13" t="s">
        <v>26</v>
      </c>
      <c r="F38" s="36">
        <f>ROUND((SUM(BE120:BE150)),  2)</f>
        <v>0</v>
      </c>
      <c r="I38" s="14"/>
    </row>
    <row r="39" spans="2:9" s="1" customFormat="1" ht="14.45" hidden="1" customHeight="1" x14ac:dyDescent="0.2">
      <c r="B39" s="14"/>
      <c r="E39" s="13" t="s">
        <v>27</v>
      </c>
      <c r="F39" s="36">
        <f>ROUND((SUM(BF120:BF150)),  2)</f>
        <v>0</v>
      </c>
      <c r="I39" s="14"/>
    </row>
    <row r="40" spans="2:9" s="1" customFormat="1" ht="6.95" hidden="1" customHeight="1" x14ac:dyDescent="0.2">
      <c r="B40" s="14"/>
      <c r="I40" s="14"/>
    </row>
    <row r="41" spans="2:9" s="1" customFormat="1" ht="25.5" hidden="1" customHeight="1" x14ac:dyDescent="0.2">
      <c r="B41" s="14"/>
      <c r="C41" s="37"/>
      <c r="D41" s="38" t="s">
        <v>28</v>
      </c>
      <c r="E41" s="26"/>
      <c r="F41" s="26"/>
      <c r="G41" s="39" t="s">
        <v>29</v>
      </c>
      <c r="H41" s="40" t="s">
        <v>30</v>
      </c>
      <c r="I41" s="14"/>
    </row>
    <row r="42" spans="2:9" s="1" customFormat="1" ht="14.45" hidden="1" customHeight="1" x14ac:dyDescent="0.2">
      <c r="B42" s="14"/>
      <c r="I42" s="14"/>
    </row>
    <row r="43" spans="2:9" ht="14.45" hidden="1" customHeight="1" x14ac:dyDescent="0.2">
      <c r="B43" s="10"/>
      <c r="I43" s="10"/>
    </row>
    <row r="44" spans="2:9" ht="14.45" hidden="1" customHeight="1" x14ac:dyDescent="0.2">
      <c r="B44" s="10"/>
      <c r="I44" s="10"/>
    </row>
    <row r="45" spans="2:9" ht="14.45" hidden="1" customHeight="1" x14ac:dyDescent="0.2">
      <c r="B45" s="10"/>
      <c r="I45" s="10"/>
    </row>
    <row r="46" spans="2:9" ht="14.45" hidden="1" customHeight="1" x14ac:dyDescent="0.2">
      <c r="B46" s="10"/>
      <c r="I46" s="10"/>
    </row>
    <row r="47" spans="2:9" ht="14.45" hidden="1" customHeight="1" x14ac:dyDescent="0.2">
      <c r="B47" s="10"/>
      <c r="I47" s="10"/>
    </row>
    <row r="48" spans="2:9" ht="14.45" hidden="1" customHeight="1" x14ac:dyDescent="0.2">
      <c r="B48" s="10"/>
      <c r="I48" s="10"/>
    </row>
    <row r="49" spans="2:9" ht="14.45" hidden="1" customHeight="1" x14ac:dyDescent="0.2">
      <c r="B49" s="10"/>
      <c r="I49" s="10"/>
    </row>
    <row r="50" spans="2:9" s="1" customFormat="1" ht="14.45" hidden="1" customHeight="1" x14ac:dyDescent="0.2">
      <c r="B50" s="14"/>
      <c r="D50" s="17" t="s">
        <v>31</v>
      </c>
      <c r="E50" s="18"/>
      <c r="F50" s="18"/>
      <c r="G50" s="17" t="s">
        <v>32</v>
      </c>
      <c r="H50" s="18"/>
      <c r="I50" s="14"/>
    </row>
    <row r="51" spans="2:9" hidden="1" x14ac:dyDescent="0.2">
      <c r="B51" s="10"/>
      <c r="I51" s="10"/>
    </row>
    <row r="52" spans="2:9" hidden="1" x14ac:dyDescent="0.2">
      <c r="B52" s="10"/>
      <c r="I52" s="10"/>
    </row>
    <row r="53" spans="2:9" hidden="1" x14ac:dyDescent="0.2">
      <c r="B53" s="10"/>
      <c r="I53" s="10"/>
    </row>
    <row r="54" spans="2:9" hidden="1" x14ac:dyDescent="0.2">
      <c r="B54" s="10"/>
      <c r="I54" s="10"/>
    </row>
    <row r="55" spans="2:9" hidden="1" x14ac:dyDescent="0.2">
      <c r="B55" s="10"/>
      <c r="I55" s="10"/>
    </row>
    <row r="56" spans="2:9" hidden="1" x14ac:dyDescent="0.2">
      <c r="B56" s="10"/>
      <c r="I56" s="10"/>
    </row>
    <row r="57" spans="2:9" hidden="1" x14ac:dyDescent="0.2">
      <c r="B57" s="10"/>
      <c r="I57" s="10"/>
    </row>
    <row r="58" spans="2:9" hidden="1" x14ac:dyDescent="0.2">
      <c r="B58" s="10"/>
      <c r="I58" s="10"/>
    </row>
    <row r="59" spans="2:9" hidden="1" x14ac:dyDescent="0.2">
      <c r="B59" s="10"/>
      <c r="I59" s="10"/>
    </row>
    <row r="60" spans="2:9" hidden="1" x14ac:dyDescent="0.2">
      <c r="B60" s="10"/>
      <c r="I60" s="10"/>
    </row>
    <row r="61" spans="2:9" s="1" customFormat="1" ht="12.75" hidden="1" x14ac:dyDescent="0.2">
      <c r="B61" s="14"/>
      <c r="D61" s="19" t="s">
        <v>33</v>
      </c>
      <c r="E61" s="15"/>
      <c r="F61" s="41" t="s">
        <v>34</v>
      </c>
      <c r="G61" s="19" t="s">
        <v>33</v>
      </c>
      <c r="H61" s="15"/>
      <c r="I61" s="14"/>
    </row>
    <row r="62" spans="2:9" hidden="1" x14ac:dyDescent="0.2">
      <c r="B62" s="10"/>
      <c r="I62" s="10"/>
    </row>
    <row r="63" spans="2:9" hidden="1" x14ac:dyDescent="0.2">
      <c r="B63" s="10"/>
      <c r="I63" s="10"/>
    </row>
    <row r="64" spans="2:9" hidden="1" x14ac:dyDescent="0.2">
      <c r="B64" s="10"/>
      <c r="I64" s="10"/>
    </row>
    <row r="65" spans="2:9" s="1" customFormat="1" ht="12.75" hidden="1" x14ac:dyDescent="0.2">
      <c r="B65" s="14"/>
      <c r="D65" s="17" t="s">
        <v>35</v>
      </c>
      <c r="E65" s="18"/>
      <c r="F65" s="18"/>
      <c r="G65" s="17" t="s">
        <v>36</v>
      </c>
      <c r="H65" s="18"/>
      <c r="I65" s="14"/>
    </row>
    <row r="66" spans="2:9" hidden="1" x14ac:dyDescent="0.2">
      <c r="B66" s="10"/>
      <c r="I66" s="10"/>
    </row>
    <row r="67" spans="2:9" hidden="1" x14ac:dyDescent="0.2">
      <c r="B67" s="10"/>
      <c r="I67" s="10"/>
    </row>
    <row r="68" spans="2:9" hidden="1" x14ac:dyDescent="0.2">
      <c r="B68" s="10"/>
      <c r="I68" s="10"/>
    </row>
    <row r="69" spans="2:9" hidden="1" x14ac:dyDescent="0.2">
      <c r="B69" s="10"/>
      <c r="I69" s="10"/>
    </row>
    <row r="70" spans="2:9" hidden="1" x14ac:dyDescent="0.2">
      <c r="B70" s="10"/>
      <c r="I70" s="10"/>
    </row>
    <row r="71" spans="2:9" hidden="1" x14ac:dyDescent="0.2">
      <c r="B71" s="10"/>
      <c r="I71" s="10"/>
    </row>
    <row r="72" spans="2:9" hidden="1" x14ac:dyDescent="0.2">
      <c r="B72" s="10"/>
      <c r="I72" s="10"/>
    </row>
    <row r="73" spans="2:9" hidden="1" x14ac:dyDescent="0.2">
      <c r="B73" s="10"/>
      <c r="I73" s="10"/>
    </row>
    <row r="74" spans="2:9" hidden="1" x14ac:dyDescent="0.2">
      <c r="B74" s="10"/>
      <c r="I74" s="10"/>
    </row>
    <row r="75" spans="2:9" hidden="1" x14ac:dyDescent="0.2">
      <c r="B75" s="10"/>
      <c r="I75" s="10"/>
    </row>
    <row r="76" spans="2:9" s="1" customFormat="1" ht="12.75" hidden="1" x14ac:dyDescent="0.2">
      <c r="B76" s="14"/>
      <c r="D76" s="19" t="s">
        <v>33</v>
      </c>
      <c r="E76" s="15"/>
      <c r="F76" s="41" t="s">
        <v>34</v>
      </c>
      <c r="G76" s="19" t="s">
        <v>33</v>
      </c>
      <c r="H76" s="15"/>
      <c r="I76" s="14"/>
    </row>
    <row r="77" spans="2:9" s="1" customFormat="1" ht="14.45" hidden="1" customHeight="1" x14ac:dyDescent="0.2">
      <c r="B77" s="20"/>
      <c r="C77" s="21"/>
      <c r="D77" s="21"/>
      <c r="E77" s="21"/>
      <c r="F77" s="21"/>
      <c r="G77" s="21"/>
      <c r="H77" s="21"/>
      <c r="I77" s="14"/>
    </row>
    <row r="78" spans="2:9" hidden="1" x14ac:dyDescent="0.2"/>
    <row r="79" spans="2:9" hidden="1" x14ac:dyDescent="0.2"/>
    <row r="80" spans="2:9" hidden="1" x14ac:dyDescent="0.2"/>
    <row r="81" spans="2:9" s="1" customFormat="1" ht="6.95" hidden="1" customHeight="1" x14ac:dyDescent="0.2">
      <c r="B81" s="22"/>
      <c r="C81" s="23"/>
      <c r="D81" s="23"/>
      <c r="E81" s="23"/>
      <c r="F81" s="23"/>
      <c r="G81" s="23"/>
      <c r="H81" s="23"/>
      <c r="I81" s="14"/>
    </row>
    <row r="82" spans="2:9" s="1" customFormat="1" ht="24.95" hidden="1" customHeight="1" x14ac:dyDescent="0.2">
      <c r="B82" s="14"/>
      <c r="C82" s="11" t="s">
        <v>51</v>
      </c>
      <c r="I82" s="14"/>
    </row>
    <row r="83" spans="2:9" s="1" customFormat="1" ht="6.95" hidden="1" customHeight="1" x14ac:dyDescent="0.2">
      <c r="B83" s="14"/>
      <c r="I83" s="14"/>
    </row>
    <row r="84" spans="2:9" s="1" customFormat="1" ht="12.2" hidden="1" customHeight="1" x14ac:dyDescent="0.2">
      <c r="B84" s="14"/>
      <c r="C84" s="13" t="s">
        <v>4</v>
      </c>
      <c r="I84" s="14"/>
    </row>
    <row r="85" spans="2:9" s="1" customFormat="1" ht="27.95" hidden="1" customHeight="1" x14ac:dyDescent="0.2">
      <c r="B85" s="14"/>
      <c r="E85" s="94" t="e">
        <f>E7</f>
        <v>#REF!</v>
      </c>
      <c r="F85" s="97"/>
      <c r="G85" s="97"/>
      <c r="H85" s="97"/>
      <c r="I85" s="14"/>
    </row>
    <row r="86" spans="2:9" ht="12.2" hidden="1" customHeight="1" x14ac:dyDescent="0.2">
      <c r="B86" s="10"/>
      <c r="C86" s="13" t="s">
        <v>47</v>
      </c>
      <c r="I86" s="10"/>
    </row>
    <row r="87" spans="2:9" s="1" customFormat="1" ht="16.350000000000001" hidden="1" customHeight="1" x14ac:dyDescent="0.2">
      <c r="B87" s="14"/>
      <c r="E87" s="94" t="s">
        <v>48</v>
      </c>
      <c r="F87" s="95"/>
      <c r="G87" s="95"/>
      <c r="H87" s="95"/>
      <c r="I87" s="14"/>
    </row>
    <row r="88" spans="2:9" s="1" customFormat="1" ht="12.2" hidden="1" customHeight="1" x14ac:dyDescent="0.2">
      <c r="B88" s="14"/>
      <c r="C88" s="13" t="s">
        <v>49</v>
      </c>
      <c r="I88" s="14"/>
    </row>
    <row r="89" spans="2:9" s="1" customFormat="1" ht="16.350000000000001" hidden="1" customHeight="1" x14ac:dyDescent="0.2">
      <c r="B89" s="14"/>
      <c r="E89" s="96" t="str">
        <f>E11</f>
        <v>PS-03 - doprava</v>
      </c>
      <c r="F89" s="95"/>
      <c r="G89" s="95"/>
      <c r="H89" s="95"/>
      <c r="I89" s="14"/>
    </row>
    <row r="90" spans="2:9" s="1" customFormat="1" ht="6.95" hidden="1" customHeight="1" x14ac:dyDescent="0.2">
      <c r="B90" s="14"/>
      <c r="I90" s="14"/>
    </row>
    <row r="91" spans="2:9" s="1" customFormat="1" ht="12.2" hidden="1" customHeight="1" x14ac:dyDescent="0.2">
      <c r="B91" s="14"/>
      <c r="C91" s="13" t="s">
        <v>7</v>
      </c>
      <c r="F91" s="12" t="str">
        <f>F14</f>
        <v>Praha a středočeský kraj</v>
      </c>
      <c r="I91" s="14"/>
    </row>
    <row r="92" spans="2:9" s="1" customFormat="1" ht="6.95" hidden="1" customHeight="1" x14ac:dyDescent="0.2">
      <c r="B92" s="14"/>
      <c r="I92" s="14"/>
    </row>
    <row r="93" spans="2:9" s="1" customFormat="1" ht="15.4" hidden="1" customHeight="1" x14ac:dyDescent="0.2">
      <c r="B93" s="14"/>
      <c r="C93" s="13" t="s">
        <v>11</v>
      </c>
      <c r="F93" s="12" t="str">
        <f>E17</f>
        <v>Jiří Kejkula</v>
      </c>
      <c r="I93" s="14"/>
    </row>
    <row r="94" spans="2:9" s="1" customFormat="1" ht="15.4" hidden="1" customHeight="1" x14ac:dyDescent="0.2">
      <c r="B94" s="14"/>
      <c r="C94" s="13" t="s">
        <v>13</v>
      </c>
      <c r="F94" s="12" t="str">
        <f>IF(E20="","",E20)</f>
        <v xml:space="preserve"> </v>
      </c>
      <c r="I94" s="14"/>
    </row>
    <row r="95" spans="2:9" s="1" customFormat="1" ht="10.35" hidden="1" customHeight="1" x14ac:dyDescent="0.2">
      <c r="B95" s="14"/>
      <c r="I95" s="14"/>
    </row>
    <row r="96" spans="2:9" s="1" customFormat="1" ht="29.25" hidden="1" customHeight="1" x14ac:dyDescent="0.2">
      <c r="B96" s="14"/>
      <c r="C96" s="42" t="s">
        <v>52</v>
      </c>
      <c r="D96" s="37"/>
      <c r="E96" s="37"/>
      <c r="F96" s="37"/>
      <c r="G96" s="37"/>
      <c r="H96" s="37"/>
      <c r="I96" s="14"/>
    </row>
    <row r="97" spans="2:44" s="1" customFormat="1" ht="10.35" hidden="1" customHeight="1" x14ac:dyDescent="0.2">
      <c r="B97" s="14"/>
      <c r="I97" s="14"/>
    </row>
    <row r="98" spans="2:44" s="1" customFormat="1" ht="22.7" hidden="1" customHeight="1" x14ac:dyDescent="0.2">
      <c r="B98" s="14"/>
      <c r="C98" s="43" t="s">
        <v>53</v>
      </c>
      <c r="I98" s="14"/>
      <c r="AR98" s="7" t="s">
        <v>54</v>
      </c>
    </row>
    <row r="99" spans="2:44" s="1" customFormat="1" ht="21.75" hidden="1" customHeight="1" x14ac:dyDescent="0.2">
      <c r="B99" s="14"/>
      <c r="I99" s="14"/>
    </row>
    <row r="100" spans="2:44" s="1" customFormat="1" ht="6.95" hidden="1" customHeight="1" x14ac:dyDescent="0.2">
      <c r="B100" s="20"/>
      <c r="C100" s="21"/>
      <c r="D100" s="21"/>
      <c r="E100" s="21"/>
      <c r="F100" s="21"/>
      <c r="G100" s="21"/>
      <c r="H100" s="21"/>
      <c r="I100" s="14"/>
    </row>
    <row r="101" spans="2:44" hidden="1" x14ac:dyDescent="0.2"/>
    <row r="102" spans="2:44" hidden="1" x14ac:dyDescent="0.2"/>
    <row r="103" spans="2:44" hidden="1" x14ac:dyDescent="0.2"/>
    <row r="104" spans="2:44" s="1" customFormat="1" ht="6.95" customHeight="1" x14ac:dyDescent="0.2">
      <c r="B104" s="22"/>
      <c r="C104" s="23"/>
      <c r="D104" s="23"/>
      <c r="E104" s="23"/>
      <c r="F104" s="23"/>
      <c r="G104" s="23"/>
      <c r="H104" s="23"/>
      <c r="I104" s="14"/>
    </row>
    <row r="105" spans="2:44" s="1" customFormat="1" ht="24.95" customHeight="1" x14ac:dyDescent="0.2">
      <c r="B105" s="14"/>
      <c r="C105" s="11" t="s">
        <v>1042</v>
      </c>
      <c r="I105" s="14"/>
    </row>
    <row r="106" spans="2:44" s="1" customFormat="1" ht="6.95" customHeight="1" x14ac:dyDescent="0.2">
      <c r="B106" s="14"/>
      <c r="I106" s="14"/>
    </row>
    <row r="107" spans="2:44" s="1" customFormat="1" ht="12.2" customHeight="1" x14ac:dyDescent="0.2">
      <c r="B107" s="14"/>
      <c r="C107" s="13" t="s">
        <v>4</v>
      </c>
      <c r="I107" s="14"/>
    </row>
    <row r="108" spans="2:44" s="1" customFormat="1" ht="27.95" customHeight="1" x14ac:dyDescent="0.2">
      <c r="B108" s="14"/>
      <c r="E108" s="94" t="s">
        <v>1046</v>
      </c>
      <c r="F108" s="97"/>
      <c r="G108" s="97"/>
      <c r="H108" s="97"/>
      <c r="I108" s="14"/>
    </row>
    <row r="109" spans="2:44" ht="12.2" customHeight="1" x14ac:dyDescent="0.2">
      <c r="B109" s="10"/>
      <c r="C109" s="13" t="s">
        <v>47</v>
      </c>
      <c r="I109" s="10"/>
    </row>
    <row r="110" spans="2:44" s="1" customFormat="1" ht="16.350000000000001" customHeight="1" x14ac:dyDescent="0.2">
      <c r="B110" s="14"/>
      <c r="E110" s="94" t="s">
        <v>48</v>
      </c>
      <c r="F110" s="95"/>
      <c r="G110" s="95"/>
      <c r="H110" s="95"/>
      <c r="I110" s="14"/>
    </row>
    <row r="111" spans="2:44" s="1" customFormat="1" ht="12.2" customHeight="1" x14ac:dyDescent="0.2">
      <c r="B111" s="14"/>
      <c r="C111" s="13" t="s">
        <v>49</v>
      </c>
      <c r="I111" s="14"/>
    </row>
    <row r="112" spans="2:44" s="1" customFormat="1" ht="16.350000000000001" customHeight="1" x14ac:dyDescent="0.2">
      <c r="B112" s="14"/>
      <c r="E112" s="96" t="str">
        <f>E11</f>
        <v>PS-03 - doprava</v>
      </c>
      <c r="F112" s="95"/>
      <c r="G112" s="95"/>
      <c r="H112" s="95"/>
      <c r="I112" s="14"/>
    </row>
    <row r="113" spans="2:62" s="1" customFormat="1" ht="6.95" customHeight="1" x14ac:dyDescent="0.2">
      <c r="B113" s="14"/>
      <c r="I113" s="14"/>
    </row>
    <row r="114" spans="2:62" s="1" customFormat="1" ht="12.2" customHeight="1" x14ac:dyDescent="0.2">
      <c r="B114" s="14"/>
      <c r="C114" s="13" t="s">
        <v>7</v>
      </c>
      <c r="F114" s="12" t="s">
        <v>1045</v>
      </c>
      <c r="I114" s="14"/>
    </row>
    <row r="115" spans="2:62" s="1" customFormat="1" ht="6.95" customHeight="1" x14ac:dyDescent="0.2">
      <c r="B115" s="14"/>
      <c r="I115" s="14"/>
    </row>
    <row r="116" spans="2:62" s="1" customFormat="1" ht="15.4" customHeight="1" x14ac:dyDescent="0.2">
      <c r="B116" s="14"/>
      <c r="C116" s="13" t="s">
        <v>11</v>
      </c>
      <c r="F116" s="12" t="s">
        <v>1044</v>
      </c>
      <c r="I116" s="14"/>
    </row>
    <row r="117" spans="2:62" s="1" customFormat="1" ht="15.4" customHeight="1" x14ac:dyDescent="0.2">
      <c r="B117" s="14"/>
      <c r="C117" s="13" t="s">
        <v>13</v>
      </c>
      <c r="F117" s="12" t="str">
        <f>IF(E20="","",E20)</f>
        <v xml:space="preserve"> </v>
      </c>
      <c r="I117" s="14"/>
    </row>
    <row r="118" spans="2:62" s="1" customFormat="1" ht="10.35" customHeight="1" x14ac:dyDescent="0.2">
      <c r="B118" s="14"/>
      <c r="I118" s="14"/>
    </row>
    <row r="119" spans="2:62" s="4" customFormat="1" ht="29.25" customHeight="1" x14ac:dyDescent="0.2">
      <c r="B119" s="47"/>
      <c r="C119" s="48" t="s">
        <v>56</v>
      </c>
      <c r="D119" s="49" t="s">
        <v>39</v>
      </c>
      <c r="E119" s="49" t="s">
        <v>37</v>
      </c>
      <c r="F119" s="49" t="s">
        <v>38</v>
      </c>
      <c r="G119" s="49" t="s">
        <v>57</v>
      </c>
      <c r="H119" s="49" t="s">
        <v>58</v>
      </c>
      <c r="I119" s="47"/>
      <c r="J119" s="27" t="s">
        <v>0</v>
      </c>
      <c r="K119" s="28" t="s">
        <v>22</v>
      </c>
      <c r="L119" s="28" t="s">
        <v>59</v>
      </c>
      <c r="M119" s="28" t="s">
        <v>60</v>
      </c>
      <c r="N119" s="28" t="s">
        <v>61</v>
      </c>
      <c r="O119" s="28" t="s">
        <v>62</v>
      </c>
      <c r="P119" s="28" t="s">
        <v>63</v>
      </c>
      <c r="Q119" s="29" t="s">
        <v>64</v>
      </c>
    </row>
    <row r="120" spans="2:62" s="1" customFormat="1" ht="22.7" customHeight="1" x14ac:dyDescent="0.2">
      <c r="B120" s="14"/>
      <c r="C120" s="31" t="s">
        <v>65</v>
      </c>
      <c r="I120" s="14"/>
      <c r="J120" s="30"/>
      <c r="K120" s="24"/>
      <c r="L120" s="24"/>
      <c r="M120" s="50">
        <f>SUM(M121:M150)</f>
        <v>0</v>
      </c>
      <c r="N120" s="24"/>
      <c r="O120" s="50">
        <f>SUM(O121:O150)</f>
        <v>0</v>
      </c>
      <c r="P120" s="24"/>
      <c r="Q120" s="51">
        <f>SUM(Q121:Q150)</f>
        <v>0</v>
      </c>
      <c r="AQ120" s="7" t="s">
        <v>40</v>
      </c>
      <c r="AR120" s="7" t="s">
        <v>54</v>
      </c>
      <c r="BH120" s="52" t="e">
        <f>SUM(BH121:BH150)</f>
        <v>#REF!</v>
      </c>
    </row>
    <row r="121" spans="2:62" s="1" customFormat="1" ht="108" customHeight="1" x14ac:dyDescent="0.2">
      <c r="B121" s="53"/>
      <c r="C121" s="54" t="s">
        <v>41</v>
      </c>
      <c r="D121" s="54" t="s">
        <v>67</v>
      </c>
      <c r="E121" s="55" t="s">
        <v>988</v>
      </c>
      <c r="F121" s="56" t="s">
        <v>989</v>
      </c>
      <c r="G121" s="57" t="s">
        <v>70</v>
      </c>
      <c r="H121" s="58">
        <v>10</v>
      </c>
      <c r="I121" s="14"/>
      <c r="J121" s="59" t="s">
        <v>0</v>
      </c>
      <c r="K121" s="60" t="s">
        <v>23</v>
      </c>
      <c r="L121" s="61">
        <v>0</v>
      </c>
      <c r="M121" s="61">
        <f>L121*H121</f>
        <v>0</v>
      </c>
      <c r="N121" s="61">
        <v>0</v>
      </c>
      <c r="O121" s="61">
        <f>N121*H121</f>
        <v>0</v>
      </c>
      <c r="P121" s="61">
        <v>0</v>
      </c>
      <c r="Q121" s="62">
        <f>P121*H121</f>
        <v>0</v>
      </c>
      <c r="AO121" s="63" t="s">
        <v>71</v>
      </c>
      <c r="AQ121" s="63" t="s">
        <v>67</v>
      </c>
      <c r="AR121" s="63" t="s">
        <v>41</v>
      </c>
      <c r="AV121" s="7" t="s">
        <v>72</v>
      </c>
      <c r="BB121" s="64" t="e">
        <f>IF(K121="základní",#REF!,0)</f>
        <v>#REF!</v>
      </c>
      <c r="BC121" s="64">
        <f>IF(K121="snížená",#REF!,0)</f>
        <v>0</v>
      </c>
      <c r="BD121" s="64">
        <f>IF(K121="zákl. přenesená",#REF!,0)</f>
        <v>0</v>
      </c>
      <c r="BE121" s="64">
        <f>IF(K121="sníž. přenesená",#REF!,0)</f>
        <v>0</v>
      </c>
      <c r="BF121" s="64">
        <f>IF(K121="nulová",#REF!,0)</f>
        <v>0</v>
      </c>
      <c r="BG121" s="7" t="s">
        <v>6</v>
      </c>
      <c r="BH121" s="64" t="e">
        <f>ROUND(#REF!*H121,2)</f>
        <v>#REF!</v>
      </c>
      <c r="BI121" s="7" t="s">
        <v>71</v>
      </c>
      <c r="BJ121" s="63" t="s">
        <v>990</v>
      </c>
    </row>
    <row r="122" spans="2:62" s="1" customFormat="1" ht="19.5" x14ac:dyDescent="0.2">
      <c r="B122" s="14"/>
      <c r="D122" s="89" t="s">
        <v>991</v>
      </c>
      <c r="F122" s="90" t="s">
        <v>992</v>
      </c>
      <c r="I122" s="14"/>
      <c r="J122" s="91"/>
      <c r="Q122" s="25"/>
      <c r="AQ122" s="7" t="s">
        <v>991</v>
      </c>
      <c r="AR122" s="7" t="s">
        <v>41</v>
      </c>
    </row>
    <row r="123" spans="2:62" s="1" customFormat="1" ht="108" customHeight="1" x14ac:dyDescent="0.2">
      <c r="B123" s="53"/>
      <c r="C123" s="54" t="s">
        <v>41</v>
      </c>
      <c r="D123" s="54" t="s">
        <v>67</v>
      </c>
      <c r="E123" s="55" t="s">
        <v>993</v>
      </c>
      <c r="F123" s="56" t="s">
        <v>994</v>
      </c>
      <c r="G123" s="57" t="s">
        <v>70</v>
      </c>
      <c r="H123" s="58">
        <v>10</v>
      </c>
      <c r="I123" s="14"/>
      <c r="J123" s="59" t="s">
        <v>0</v>
      </c>
      <c r="K123" s="60" t="s">
        <v>23</v>
      </c>
      <c r="L123" s="61">
        <v>0</v>
      </c>
      <c r="M123" s="61">
        <f>L123*H123</f>
        <v>0</v>
      </c>
      <c r="N123" s="61">
        <v>0</v>
      </c>
      <c r="O123" s="61">
        <f>N123*H123</f>
        <v>0</v>
      </c>
      <c r="P123" s="61">
        <v>0</v>
      </c>
      <c r="Q123" s="62">
        <f>P123*H123</f>
        <v>0</v>
      </c>
      <c r="AO123" s="63" t="s">
        <v>71</v>
      </c>
      <c r="AQ123" s="63" t="s">
        <v>67</v>
      </c>
      <c r="AR123" s="63" t="s">
        <v>41</v>
      </c>
      <c r="AV123" s="7" t="s">
        <v>72</v>
      </c>
      <c r="BB123" s="64" t="e">
        <f>IF(K123="základní",#REF!,0)</f>
        <v>#REF!</v>
      </c>
      <c r="BC123" s="64">
        <f>IF(K123="snížená",#REF!,0)</f>
        <v>0</v>
      </c>
      <c r="BD123" s="64">
        <f>IF(K123="zákl. přenesená",#REF!,0)</f>
        <v>0</v>
      </c>
      <c r="BE123" s="64">
        <f>IF(K123="sníž. přenesená",#REF!,0)</f>
        <v>0</v>
      </c>
      <c r="BF123" s="64">
        <f>IF(K123="nulová",#REF!,0)</f>
        <v>0</v>
      </c>
      <c r="BG123" s="7" t="s">
        <v>6</v>
      </c>
      <c r="BH123" s="64" t="e">
        <f>ROUND(#REF!*H123,2)</f>
        <v>#REF!</v>
      </c>
      <c r="BI123" s="7" t="s">
        <v>71</v>
      </c>
      <c r="BJ123" s="63" t="s">
        <v>995</v>
      </c>
    </row>
    <row r="124" spans="2:62" s="1" customFormat="1" ht="19.5" x14ac:dyDescent="0.2">
      <c r="B124" s="14"/>
      <c r="D124" s="89" t="s">
        <v>991</v>
      </c>
      <c r="F124" s="90" t="s">
        <v>992</v>
      </c>
      <c r="I124" s="14"/>
      <c r="J124" s="91"/>
      <c r="Q124" s="25"/>
      <c r="AQ124" s="7" t="s">
        <v>991</v>
      </c>
      <c r="AR124" s="7" t="s">
        <v>41</v>
      </c>
    </row>
    <row r="125" spans="2:62" s="1" customFormat="1" ht="108" customHeight="1" x14ac:dyDescent="0.2">
      <c r="B125" s="53"/>
      <c r="C125" s="54" t="s">
        <v>41</v>
      </c>
      <c r="D125" s="54" t="s">
        <v>67</v>
      </c>
      <c r="E125" s="55" t="s">
        <v>996</v>
      </c>
      <c r="F125" s="56" t="s">
        <v>997</v>
      </c>
      <c r="G125" s="57" t="s">
        <v>70</v>
      </c>
      <c r="H125" s="58">
        <v>10</v>
      </c>
      <c r="I125" s="14"/>
      <c r="J125" s="59" t="s">
        <v>0</v>
      </c>
      <c r="K125" s="60" t="s">
        <v>23</v>
      </c>
      <c r="L125" s="61">
        <v>0</v>
      </c>
      <c r="M125" s="61">
        <f>L125*H125</f>
        <v>0</v>
      </c>
      <c r="N125" s="61">
        <v>0</v>
      </c>
      <c r="O125" s="61">
        <f>N125*H125</f>
        <v>0</v>
      </c>
      <c r="P125" s="61">
        <v>0</v>
      </c>
      <c r="Q125" s="62">
        <f>P125*H125</f>
        <v>0</v>
      </c>
      <c r="AO125" s="63" t="s">
        <v>71</v>
      </c>
      <c r="AQ125" s="63" t="s">
        <v>67</v>
      </c>
      <c r="AR125" s="63" t="s">
        <v>41</v>
      </c>
      <c r="AV125" s="7" t="s">
        <v>72</v>
      </c>
      <c r="BB125" s="64" t="e">
        <f>IF(K125="základní",#REF!,0)</f>
        <v>#REF!</v>
      </c>
      <c r="BC125" s="64">
        <f>IF(K125="snížená",#REF!,0)</f>
        <v>0</v>
      </c>
      <c r="BD125" s="64">
        <f>IF(K125="zákl. přenesená",#REF!,0)</f>
        <v>0</v>
      </c>
      <c r="BE125" s="64">
        <f>IF(K125="sníž. přenesená",#REF!,0)</f>
        <v>0</v>
      </c>
      <c r="BF125" s="64">
        <f>IF(K125="nulová",#REF!,0)</f>
        <v>0</v>
      </c>
      <c r="BG125" s="7" t="s">
        <v>6</v>
      </c>
      <c r="BH125" s="64" t="e">
        <f>ROUND(#REF!*H125,2)</f>
        <v>#REF!</v>
      </c>
      <c r="BI125" s="7" t="s">
        <v>71</v>
      </c>
      <c r="BJ125" s="63" t="s">
        <v>998</v>
      </c>
    </row>
    <row r="126" spans="2:62" s="1" customFormat="1" ht="19.5" x14ac:dyDescent="0.2">
      <c r="B126" s="14"/>
      <c r="D126" s="89" t="s">
        <v>991</v>
      </c>
      <c r="F126" s="90" t="s">
        <v>992</v>
      </c>
      <c r="I126" s="14"/>
      <c r="J126" s="91"/>
      <c r="Q126" s="25"/>
      <c r="AQ126" s="7" t="s">
        <v>991</v>
      </c>
      <c r="AR126" s="7" t="s">
        <v>41</v>
      </c>
    </row>
    <row r="127" spans="2:62" s="1" customFormat="1" ht="108" customHeight="1" x14ac:dyDescent="0.2">
      <c r="B127" s="53"/>
      <c r="C127" s="54" t="s">
        <v>41</v>
      </c>
      <c r="D127" s="54" t="s">
        <v>67</v>
      </c>
      <c r="E127" s="55" t="s">
        <v>999</v>
      </c>
      <c r="F127" s="56" t="s">
        <v>1000</v>
      </c>
      <c r="G127" s="57" t="s">
        <v>70</v>
      </c>
      <c r="H127" s="58">
        <v>10</v>
      </c>
      <c r="I127" s="14"/>
      <c r="J127" s="59" t="s">
        <v>0</v>
      </c>
      <c r="K127" s="60" t="s">
        <v>23</v>
      </c>
      <c r="L127" s="61">
        <v>0</v>
      </c>
      <c r="M127" s="61">
        <f>L127*H127</f>
        <v>0</v>
      </c>
      <c r="N127" s="61">
        <v>0</v>
      </c>
      <c r="O127" s="61">
        <f>N127*H127</f>
        <v>0</v>
      </c>
      <c r="P127" s="61">
        <v>0</v>
      </c>
      <c r="Q127" s="62">
        <f>P127*H127</f>
        <v>0</v>
      </c>
      <c r="AO127" s="63" t="s">
        <v>71</v>
      </c>
      <c r="AQ127" s="63" t="s">
        <v>67</v>
      </c>
      <c r="AR127" s="63" t="s">
        <v>41</v>
      </c>
      <c r="AV127" s="7" t="s">
        <v>72</v>
      </c>
      <c r="BB127" s="64" t="e">
        <f>IF(K127="základní",#REF!,0)</f>
        <v>#REF!</v>
      </c>
      <c r="BC127" s="64">
        <f>IF(K127="snížená",#REF!,0)</f>
        <v>0</v>
      </c>
      <c r="BD127" s="64">
        <f>IF(K127="zákl. přenesená",#REF!,0)</f>
        <v>0</v>
      </c>
      <c r="BE127" s="64">
        <f>IF(K127="sníž. přenesená",#REF!,0)</f>
        <v>0</v>
      </c>
      <c r="BF127" s="64">
        <f>IF(K127="nulová",#REF!,0)</f>
        <v>0</v>
      </c>
      <c r="BG127" s="7" t="s">
        <v>6</v>
      </c>
      <c r="BH127" s="64" t="e">
        <f>ROUND(#REF!*H127,2)</f>
        <v>#REF!</v>
      </c>
      <c r="BI127" s="7" t="s">
        <v>71</v>
      </c>
      <c r="BJ127" s="63" t="s">
        <v>1001</v>
      </c>
    </row>
    <row r="128" spans="2:62" s="1" customFormat="1" ht="19.5" x14ac:dyDescent="0.2">
      <c r="B128" s="14"/>
      <c r="D128" s="89" t="s">
        <v>991</v>
      </c>
      <c r="F128" s="90" t="s">
        <v>992</v>
      </c>
      <c r="I128" s="14"/>
      <c r="J128" s="91"/>
      <c r="Q128" s="25"/>
      <c r="AQ128" s="7" t="s">
        <v>991</v>
      </c>
      <c r="AR128" s="7" t="s">
        <v>41</v>
      </c>
    </row>
    <row r="129" spans="2:62" s="1" customFormat="1" ht="108" customHeight="1" x14ac:dyDescent="0.2">
      <c r="B129" s="53"/>
      <c r="C129" s="54" t="s">
        <v>41</v>
      </c>
      <c r="D129" s="54" t="s">
        <v>67</v>
      </c>
      <c r="E129" s="55" t="s">
        <v>1002</v>
      </c>
      <c r="F129" s="56" t="s">
        <v>1003</v>
      </c>
      <c r="G129" s="57" t="s">
        <v>70</v>
      </c>
      <c r="H129" s="58">
        <v>10</v>
      </c>
      <c r="I129" s="14"/>
      <c r="J129" s="59" t="s">
        <v>0</v>
      </c>
      <c r="K129" s="60" t="s">
        <v>23</v>
      </c>
      <c r="L129" s="61">
        <v>0</v>
      </c>
      <c r="M129" s="61">
        <f>L129*H129</f>
        <v>0</v>
      </c>
      <c r="N129" s="61">
        <v>0</v>
      </c>
      <c r="O129" s="61">
        <f>N129*H129</f>
        <v>0</v>
      </c>
      <c r="P129" s="61">
        <v>0</v>
      </c>
      <c r="Q129" s="62">
        <f>P129*H129</f>
        <v>0</v>
      </c>
      <c r="AO129" s="63" t="s">
        <v>71</v>
      </c>
      <c r="AQ129" s="63" t="s">
        <v>67</v>
      </c>
      <c r="AR129" s="63" t="s">
        <v>41</v>
      </c>
      <c r="AV129" s="7" t="s">
        <v>72</v>
      </c>
      <c r="BB129" s="64" t="e">
        <f>IF(K129="základní",#REF!,0)</f>
        <v>#REF!</v>
      </c>
      <c r="BC129" s="64">
        <f>IF(K129="snížená",#REF!,0)</f>
        <v>0</v>
      </c>
      <c r="BD129" s="64">
        <f>IF(K129="zákl. přenesená",#REF!,0)</f>
        <v>0</v>
      </c>
      <c r="BE129" s="64">
        <f>IF(K129="sníž. přenesená",#REF!,0)</f>
        <v>0</v>
      </c>
      <c r="BF129" s="64">
        <f>IF(K129="nulová",#REF!,0)</f>
        <v>0</v>
      </c>
      <c r="BG129" s="7" t="s">
        <v>6</v>
      </c>
      <c r="BH129" s="64" t="e">
        <f>ROUND(#REF!*H129,2)</f>
        <v>#REF!</v>
      </c>
      <c r="BI129" s="7" t="s">
        <v>71</v>
      </c>
      <c r="BJ129" s="63" t="s">
        <v>1004</v>
      </c>
    </row>
    <row r="130" spans="2:62" s="1" customFormat="1" ht="19.5" x14ac:dyDescent="0.2">
      <c r="B130" s="14"/>
      <c r="D130" s="89" t="s">
        <v>991</v>
      </c>
      <c r="F130" s="90" t="s">
        <v>992</v>
      </c>
      <c r="I130" s="14"/>
      <c r="J130" s="91"/>
      <c r="Q130" s="25"/>
      <c r="AQ130" s="7" t="s">
        <v>991</v>
      </c>
      <c r="AR130" s="7" t="s">
        <v>41</v>
      </c>
    </row>
    <row r="131" spans="2:62" s="1" customFormat="1" ht="98.45" customHeight="1" x14ac:dyDescent="0.2">
      <c r="B131" s="53"/>
      <c r="C131" s="54" t="s">
        <v>41</v>
      </c>
      <c r="D131" s="54" t="s">
        <v>67</v>
      </c>
      <c r="E131" s="55" t="s">
        <v>1005</v>
      </c>
      <c r="F131" s="56" t="s">
        <v>1006</v>
      </c>
      <c r="G131" s="57" t="s">
        <v>883</v>
      </c>
      <c r="H131" s="58">
        <v>10</v>
      </c>
      <c r="I131" s="14"/>
      <c r="J131" s="59" t="s">
        <v>0</v>
      </c>
      <c r="K131" s="60" t="s">
        <v>23</v>
      </c>
      <c r="L131" s="61">
        <v>0</v>
      </c>
      <c r="M131" s="61">
        <f>L131*H131</f>
        <v>0</v>
      </c>
      <c r="N131" s="61">
        <v>0</v>
      </c>
      <c r="O131" s="61">
        <f>N131*H131</f>
        <v>0</v>
      </c>
      <c r="P131" s="61">
        <v>0</v>
      </c>
      <c r="Q131" s="62">
        <f>P131*H131</f>
        <v>0</v>
      </c>
      <c r="AO131" s="63" t="s">
        <v>71</v>
      </c>
      <c r="AQ131" s="63" t="s">
        <v>67</v>
      </c>
      <c r="AR131" s="63" t="s">
        <v>41</v>
      </c>
      <c r="AV131" s="7" t="s">
        <v>72</v>
      </c>
      <c r="BB131" s="64" t="e">
        <f>IF(K131="základní",#REF!,0)</f>
        <v>#REF!</v>
      </c>
      <c r="BC131" s="64">
        <f>IF(K131="snížená",#REF!,0)</f>
        <v>0</v>
      </c>
      <c r="BD131" s="64">
        <f>IF(K131="zákl. přenesená",#REF!,0)</f>
        <v>0</v>
      </c>
      <c r="BE131" s="64">
        <f>IF(K131="sníž. přenesená",#REF!,0)</f>
        <v>0</v>
      </c>
      <c r="BF131" s="64">
        <f>IF(K131="nulová",#REF!,0)</f>
        <v>0</v>
      </c>
      <c r="BG131" s="7" t="s">
        <v>6</v>
      </c>
      <c r="BH131" s="64" t="e">
        <f>ROUND(#REF!*H131,2)</f>
        <v>#REF!</v>
      </c>
      <c r="BI131" s="7" t="s">
        <v>71</v>
      </c>
      <c r="BJ131" s="63" t="s">
        <v>1007</v>
      </c>
    </row>
    <row r="132" spans="2:62" s="1" customFormat="1" ht="19.5" x14ac:dyDescent="0.2">
      <c r="B132" s="14"/>
      <c r="D132" s="89" t="s">
        <v>991</v>
      </c>
      <c r="F132" s="90" t="s">
        <v>1008</v>
      </c>
      <c r="I132" s="14"/>
      <c r="J132" s="91"/>
      <c r="Q132" s="25"/>
      <c r="AQ132" s="7" t="s">
        <v>991</v>
      </c>
      <c r="AR132" s="7" t="s">
        <v>41</v>
      </c>
    </row>
    <row r="133" spans="2:62" s="1" customFormat="1" ht="98.45" customHeight="1" x14ac:dyDescent="0.2">
      <c r="B133" s="53"/>
      <c r="C133" s="54" t="s">
        <v>41</v>
      </c>
      <c r="D133" s="54" t="s">
        <v>67</v>
      </c>
      <c r="E133" s="55" t="s">
        <v>1009</v>
      </c>
      <c r="F133" s="56" t="s">
        <v>1010</v>
      </c>
      <c r="G133" s="57" t="s">
        <v>883</v>
      </c>
      <c r="H133" s="58">
        <v>10</v>
      </c>
      <c r="I133" s="14"/>
      <c r="J133" s="59" t="s">
        <v>0</v>
      </c>
      <c r="K133" s="60" t="s">
        <v>23</v>
      </c>
      <c r="L133" s="61">
        <v>0</v>
      </c>
      <c r="M133" s="61">
        <f>L133*H133</f>
        <v>0</v>
      </c>
      <c r="N133" s="61">
        <v>0</v>
      </c>
      <c r="O133" s="61">
        <f>N133*H133</f>
        <v>0</v>
      </c>
      <c r="P133" s="61">
        <v>0</v>
      </c>
      <c r="Q133" s="62">
        <f>P133*H133</f>
        <v>0</v>
      </c>
      <c r="AO133" s="63" t="s">
        <v>71</v>
      </c>
      <c r="AQ133" s="63" t="s">
        <v>67</v>
      </c>
      <c r="AR133" s="63" t="s">
        <v>41</v>
      </c>
      <c r="AV133" s="7" t="s">
        <v>72</v>
      </c>
      <c r="BB133" s="64" t="e">
        <f>IF(K133="základní",#REF!,0)</f>
        <v>#REF!</v>
      </c>
      <c r="BC133" s="64">
        <f>IF(K133="snížená",#REF!,0)</f>
        <v>0</v>
      </c>
      <c r="BD133" s="64">
        <f>IF(K133="zákl. přenesená",#REF!,0)</f>
        <v>0</v>
      </c>
      <c r="BE133" s="64">
        <f>IF(K133="sníž. přenesená",#REF!,0)</f>
        <v>0</v>
      </c>
      <c r="BF133" s="64">
        <f>IF(K133="nulová",#REF!,0)</f>
        <v>0</v>
      </c>
      <c r="BG133" s="7" t="s">
        <v>6</v>
      </c>
      <c r="BH133" s="64" t="e">
        <f>ROUND(#REF!*H133,2)</f>
        <v>#REF!</v>
      </c>
      <c r="BI133" s="7" t="s">
        <v>71</v>
      </c>
      <c r="BJ133" s="63" t="s">
        <v>1011</v>
      </c>
    </row>
    <row r="134" spans="2:62" s="1" customFormat="1" ht="19.5" x14ac:dyDescent="0.2">
      <c r="B134" s="14"/>
      <c r="D134" s="89" t="s">
        <v>991</v>
      </c>
      <c r="F134" s="90" t="s">
        <v>1008</v>
      </c>
      <c r="I134" s="14"/>
      <c r="J134" s="91"/>
      <c r="Q134" s="25"/>
      <c r="AQ134" s="7" t="s">
        <v>991</v>
      </c>
      <c r="AR134" s="7" t="s">
        <v>41</v>
      </c>
    </row>
    <row r="135" spans="2:62" s="1" customFormat="1" ht="98.45" customHeight="1" x14ac:dyDescent="0.2">
      <c r="B135" s="53"/>
      <c r="C135" s="54" t="s">
        <v>41</v>
      </c>
      <c r="D135" s="54" t="s">
        <v>67</v>
      </c>
      <c r="E135" s="55" t="s">
        <v>1012</v>
      </c>
      <c r="F135" s="56" t="s">
        <v>1013</v>
      </c>
      <c r="G135" s="57" t="s">
        <v>883</v>
      </c>
      <c r="H135" s="58">
        <v>10</v>
      </c>
      <c r="I135" s="14"/>
      <c r="J135" s="59" t="s">
        <v>0</v>
      </c>
      <c r="K135" s="60" t="s">
        <v>23</v>
      </c>
      <c r="L135" s="61">
        <v>0</v>
      </c>
      <c r="M135" s="61">
        <f>L135*H135</f>
        <v>0</v>
      </c>
      <c r="N135" s="61">
        <v>0</v>
      </c>
      <c r="O135" s="61">
        <f>N135*H135</f>
        <v>0</v>
      </c>
      <c r="P135" s="61">
        <v>0</v>
      </c>
      <c r="Q135" s="62">
        <f>P135*H135</f>
        <v>0</v>
      </c>
      <c r="AO135" s="63" t="s">
        <v>71</v>
      </c>
      <c r="AQ135" s="63" t="s">
        <v>67</v>
      </c>
      <c r="AR135" s="63" t="s">
        <v>41</v>
      </c>
      <c r="AV135" s="7" t="s">
        <v>72</v>
      </c>
      <c r="BB135" s="64" t="e">
        <f>IF(K135="základní",#REF!,0)</f>
        <v>#REF!</v>
      </c>
      <c r="BC135" s="64">
        <f>IF(K135="snížená",#REF!,0)</f>
        <v>0</v>
      </c>
      <c r="BD135" s="64">
        <f>IF(K135="zákl. přenesená",#REF!,0)</f>
        <v>0</v>
      </c>
      <c r="BE135" s="64">
        <f>IF(K135="sníž. přenesená",#REF!,0)</f>
        <v>0</v>
      </c>
      <c r="BF135" s="64">
        <f>IF(K135="nulová",#REF!,0)</f>
        <v>0</v>
      </c>
      <c r="BG135" s="7" t="s">
        <v>6</v>
      </c>
      <c r="BH135" s="64" t="e">
        <f>ROUND(#REF!*H135,2)</f>
        <v>#REF!</v>
      </c>
      <c r="BI135" s="7" t="s">
        <v>71</v>
      </c>
      <c r="BJ135" s="63" t="s">
        <v>1014</v>
      </c>
    </row>
    <row r="136" spans="2:62" s="1" customFormat="1" ht="19.5" x14ac:dyDescent="0.2">
      <c r="B136" s="14"/>
      <c r="D136" s="89" t="s">
        <v>991</v>
      </c>
      <c r="F136" s="90" t="s">
        <v>1008</v>
      </c>
      <c r="I136" s="14"/>
      <c r="J136" s="91"/>
      <c r="Q136" s="25"/>
      <c r="AQ136" s="7" t="s">
        <v>991</v>
      </c>
      <c r="AR136" s="7" t="s">
        <v>41</v>
      </c>
    </row>
    <row r="137" spans="2:62" s="1" customFormat="1" ht="98.45" customHeight="1" x14ac:dyDescent="0.2">
      <c r="B137" s="53"/>
      <c r="C137" s="54" t="s">
        <v>41</v>
      </c>
      <c r="D137" s="54" t="s">
        <v>67</v>
      </c>
      <c r="E137" s="55" t="s">
        <v>1015</v>
      </c>
      <c r="F137" s="56" t="s">
        <v>1016</v>
      </c>
      <c r="G137" s="57" t="s">
        <v>883</v>
      </c>
      <c r="H137" s="58">
        <v>10</v>
      </c>
      <c r="I137" s="14"/>
      <c r="J137" s="59" t="s">
        <v>0</v>
      </c>
      <c r="K137" s="60" t="s">
        <v>23</v>
      </c>
      <c r="L137" s="61">
        <v>0</v>
      </c>
      <c r="M137" s="61">
        <f>L137*H137</f>
        <v>0</v>
      </c>
      <c r="N137" s="61">
        <v>0</v>
      </c>
      <c r="O137" s="61">
        <f>N137*H137</f>
        <v>0</v>
      </c>
      <c r="P137" s="61">
        <v>0</v>
      </c>
      <c r="Q137" s="62">
        <f>P137*H137</f>
        <v>0</v>
      </c>
      <c r="AO137" s="63" t="s">
        <v>71</v>
      </c>
      <c r="AQ137" s="63" t="s">
        <v>67</v>
      </c>
      <c r="AR137" s="63" t="s">
        <v>41</v>
      </c>
      <c r="AV137" s="7" t="s">
        <v>72</v>
      </c>
      <c r="BB137" s="64" t="e">
        <f>IF(K137="základní",#REF!,0)</f>
        <v>#REF!</v>
      </c>
      <c r="BC137" s="64">
        <f>IF(K137="snížená",#REF!,0)</f>
        <v>0</v>
      </c>
      <c r="BD137" s="64">
        <f>IF(K137="zákl. přenesená",#REF!,0)</f>
        <v>0</v>
      </c>
      <c r="BE137" s="64">
        <f>IF(K137="sníž. přenesená",#REF!,0)</f>
        <v>0</v>
      </c>
      <c r="BF137" s="64">
        <f>IF(K137="nulová",#REF!,0)</f>
        <v>0</v>
      </c>
      <c r="BG137" s="7" t="s">
        <v>6</v>
      </c>
      <c r="BH137" s="64" t="e">
        <f>ROUND(#REF!*H137,2)</f>
        <v>#REF!</v>
      </c>
      <c r="BI137" s="7" t="s">
        <v>71</v>
      </c>
      <c r="BJ137" s="63" t="s">
        <v>1017</v>
      </c>
    </row>
    <row r="138" spans="2:62" s="1" customFormat="1" ht="19.5" x14ac:dyDescent="0.2">
      <c r="B138" s="14"/>
      <c r="D138" s="89" t="s">
        <v>991</v>
      </c>
      <c r="F138" s="90" t="s">
        <v>1008</v>
      </c>
      <c r="I138" s="14"/>
      <c r="J138" s="91"/>
      <c r="Q138" s="25"/>
      <c r="AQ138" s="7" t="s">
        <v>991</v>
      </c>
      <c r="AR138" s="7" t="s">
        <v>41</v>
      </c>
    </row>
    <row r="139" spans="2:62" s="1" customFormat="1" ht="108" customHeight="1" x14ac:dyDescent="0.2">
      <c r="B139" s="53"/>
      <c r="C139" s="54" t="s">
        <v>41</v>
      </c>
      <c r="D139" s="54" t="s">
        <v>67</v>
      </c>
      <c r="E139" s="55" t="s">
        <v>1018</v>
      </c>
      <c r="F139" s="56" t="s">
        <v>1019</v>
      </c>
      <c r="G139" s="57" t="s">
        <v>883</v>
      </c>
      <c r="H139" s="58">
        <v>10</v>
      </c>
      <c r="I139" s="14"/>
      <c r="J139" s="59" t="s">
        <v>0</v>
      </c>
      <c r="K139" s="60" t="s">
        <v>23</v>
      </c>
      <c r="L139" s="61">
        <v>0</v>
      </c>
      <c r="M139" s="61">
        <f>L139*H139</f>
        <v>0</v>
      </c>
      <c r="N139" s="61">
        <v>0</v>
      </c>
      <c r="O139" s="61">
        <f>N139*H139</f>
        <v>0</v>
      </c>
      <c r="P139" s="61">
        <v>0</v>
      </c>
      <c r="Q139" s="62">
        <f>P139*H139</f>
        <v>0</v>
      </c>
      <c r="AO139" s="63" t="s">
        <v>71</v>
      </c>
      <c r="AQ139" s="63" t="s">
        <v>67</v>
      </c>
      <c r="AR139" s="63" t="s">
        <v>41</v>
      </c>
      <c r="AV139" s="7" t="s">
        <v>72</v>
      </c>
      <c r="BB139" s="64" t="e">
        <f>IF(K139="základní",#REF!,0)</f>
        <v>#REF!</v>
      </c>
      <c r="BC139" s="64">
        <f>IF(K139="snížená",#REF!,0)</f>
        <v>0</v>
      </c>
      <c r="BD139" s="64">
        <f>IF(K139="zákl. přenesená",#REF!,0)</f>
        <v>0</v>
      </c>
      <c r="BE139" s="64">
        <f>IF(K139="sníž. přenesená",#REF!,0)</f>
        <v>0</v>
      </c>
      <c r="BF139" s="64">
        <f>IF(K139="nulová",#REF!,0)</f>
        <v>0</v>
      </c>
      <c r="BG139" s="7" t="s">
        <v>6</v>
      </c>
      <c r="BH139" s="64" t="e">
        <f>ROUND(#REF!*H139,2)</f>
        <v>#REF!</v>
      </c>
      <c r="BI139" s="7" t="s">
        <v>71</v>
      </c>
      <c r="BJ139" s="63" t="s">
        <v>1020</v>
      </c>
    </row>
    <row r="140" spans="2:62" s="1" customFormat="1" ht="19.5" x14ac:dyDescent="0.2">
      <c r="B140" s="14"/>
      <c r="D140" s="89" t="s">
        <v>991</v>
      </c>
      <c r="F140" s="90" t="s">
        <v>1008</v>
      </c>
      <c r="I140" s="14"/>
      <c r="J140" s="91"/>
      <c r="Q140" s="25"/>
      <c r="AQ140" s="7" t="s">
        <v>991</v>
      </c>
      <c r="AR140" s="7" t="s">
        <v>41</v>
      </c>
    </row>
    <row r="141" spans="2:62" s="1" customFormat="1" ht="108" customHeight="1" x14ac:dyDescent="0.2">
      <c r="B141" s="53"/>
      <c r="C141" s="54" t="s">
        <v>41</v>
      </c>
      <c r="D141" s="54" t="s">
        <v>67</v>
      </c>
      <c r="E141" s="55" t="s">
        <v>1021</v>
      </c>
      <c r="F141" s="56" t="s">
        <v>1022</v>
      </c>
      <c r="G141" s="57" t="s">
        <v>883</v>
      </c>
      <c r="H141" s="58">
        <v>10</v>
      </c>
      <c r="I141" s="14"/>
      <c r="J141" s="59" t="s">
        <v>0</v>
      </c>
      <c r="K141" s="60" t="s">
        <v>23</v>
      </c>
      <c r="L141" s="61">
        <v>0</v>
      </c>
      <c r="M141" s="61">
        <f>L141*H141</f>
        <v>0</v>
      </c>
      <c r="N141" s="61">
        <v>0</v>
      </c>
      <c r="O141" s="61">
        <f>N141*H141</f>
        <v>0</v>
      </c>
      <c r="P141" s="61">
        <v>0</v>
      </c>
      <c r="Q141" s="62">
        <f>P141*H141</f>
        <v>0</v>
      </c>
      <c r="AO141" s="63" t="s">
        <v>71</v>
      </c>
      <c r="AQ141" s="63" t="s">
        <v>67</v>
      </c>
      <c r="AR141" s="63" t="s">
        <v>41</v>
      </c>
      <c r="AV141" s="7" t="s">
        <v>72</v>
      </c>
      <c r="BB141" s="64" t="e">
        <f>IF(K141="základní",#REF!,0)</f>
        <v>#REF!</v>
      </c>
      <c r="BC141" s="64">
        <f>IF(K141="snížená",#REF!,0)</f>
        <v>0</v>
      </c>
      <c r="BD141" s="64">
        <f>IF(K141="zákl. přenesená",#REF!,0)</f>
        <v>0</v>
      </c>
      <c r="BE141" s="64">
        <f>IF(K141="sníž. přenesená",#REF!,0)</f>
        <v>0</v>
      </c>
      <c r="BF141" s="64">
        <f>IF(K141="nulová",#REF!,0)</f>
        <v>0</v>
      </c>
      <c r="BG141" s="7" t="s">
        <v>6</v>
      </c>
      <c r="BH141" s="64" t="e">
        <f>ROUND(#REF!*H141,2)</f>
        <v>#REF!</v>
      </c>
      <c r="BI141" s="7" t="s">
        <v>71</v>
      </c>
      <c r="BJ141" s="63" t="s">
        <v>1023</v>
      </c>
    </row>
    <row r="142" spans="2:62" s="1" customFormat="1" ht="19.5" x14ac:dyDescent="0.2">
      <c r="B142" s="14"/>
      <c r="D142" s="89" t="s">
        <v>991</v>
      </c>
      <c r="F142" s="90" t="s">
        <v>1008</v>
      </c>
      <c r="I142" s="14"/>
      <c r="J142" s="91"/>
      <c r="Q142" s="25"/>
      <c r="AQ142" s="7" t="s">
        <v>991</v>
      </c>
      <c r="AR142" s="7" t="s">
        <v>41</v>
      </c>
    </row>
    <row r="143" spans="2:62" s="1" customFormat="1" ht="108" customHeight="1" x14ac:dyDescent="0.2">
      <c r="B143" s="53"/>
      <c r="C143" s="54" t="s">
        <v>41</v>
      </c>
      <c r="D143" s="54" t="s">
        <v>67</v>
      </c>
      <c r="E143" s="55" t="s">
        <v>1024</v>
      </c>
      <c r="F143" s="56" t="s">
        <v>1025</v>
      </c>
      <c r="G143" s="57" t="s">
        <v>883</v>
      </c>
      <c r="H143" s="58">
        <v>10</v>
      </c>
      <c r="I143" s="14"/>
      <c r="J143" s="59" t="s">
        <v>0</v>
      </c>
      <c r="K143" s="60" t="s">
        <v>23</v>
      </c>
      <c r="L143" s="61">
        <v>0</v>
      </c>
      <c r="M143" s="61">
        <f>L143*H143</f>
        <v>0</v>
      </c>
      <c r="N143" s="61">
        <v>0</v>
      </c>
      <c r="O143" s="61">
        <f>N143*H143</f>
        <v>0</v>
      </c>
      <c r="P143" s="61">
        <v>0</v>
      </c>
      <c r="Q143" s="62">
        <f>P143*H143</f>
        <v>0</v>
      </c>
      <c r="AO143" s="63" t="s">
        <v>71</v>
      </c>
      <c r="AQ143" s="63" t="s">
        <v>67</v>
      </c>
      <c r="AR143" s="63" t="s">
        <v>41</v>
      </c>
      <c r="AV143" s="7" t="s">
        <v>72</v>
      </c>
      <c r="BB143" s="64" t="e">
        <f>IF(K143="základní",#REF!,0)</f>
        <v>#REF!</v>
      </c>
      <c r="BC143" s="64">
        <f>IF(K143="snížená",#REF!,0)</f>
        <v>0</v>
      </c>
      <c r="BD143" s="64">
        <f>IF(K143="zákl. přenesená",#REF!,0)</f>
        <v>0</v>
      </c>
      <c r="BE143" s="64">
        <f>IF(K143="sníž. přenesená",#REF!,0)</f>
        <v>0</v>
      </c>
      <c r="BF143" s="64">
        <f>IF(K143="nulová",#REF!,0)</f>
        <v>0</v>
      </c>
      <c r="BG143" s="7" t="s">
        <v>6</v>
      </c>
      <c r="BH143" s="64" t="e">
        <f>ROUND(#REF!*H143,2)</f>
        <v>#REF!</v>
      </c>
      <c r="BI143" s="7" t="s">
        <v>71</v>
      </c>
      <c r="BJ143" s="63" t="s">
        <v>1026</v>
      </c>
    </row>
    <row r="144" spans="2:62" s="1" customFormat="1" ht="19.5" x14ac:dyDescent="0.2">
      <c r="B144" s="14"/>
      <c r="D144" s="89" t="s">
        <v>991</v>
      </c>
      <c r="F144" s="90" t="s">
        <v>1008</v>
      </c>
      <c r="I144" s="14"/>
      <c r="J144" s="91"/>
      <c r="Q144" s="25"/>
      <c r="AQ144" s="7" t="s">
        <v>991</v>
      </c>
      <c r="AR144" s="7" t="s">
        <v>41</v>
      </c>
    </row>
    <row r="145" spans="2:62" s="1" customFormat="1" ht="108" customHeight="1" x14ac:dyDescent="0.2">
      <c r="B145" s="53"/>
      <c r="C145" s="54" t="s">
        <v>41</v>
      </c>
      <c r="D145" s="54" t="s">
        <v>67</v>
      </c>
      <c r="E145" s="55" t="s">
        <v>1027</v>
      </c>
      <c r="F145" s="56" t="s">
        <v>1028</v>
      </c>
      <c r="G145" s="57" t="s">
        <v>883</v>
      </c>
      <c r="H145" s="58">
        <v>10</v>
      </c>
      <c r="I145" s="14"/>
      <c r="J145" s="59" t="s">
        <v>0</v>
      </c>
      <c r="K145" s="60" t="s">
        <v>23</v>
      </c>
      <c r="L145" s="61">
        <v>0</v>
      </c>
      <c r="M145" s="61">
        <f>L145*H145</f>
        <v>0</v>
      </c>
      <c r="N145" s="61">
        <v>0</v>
      </c>
      <c r="O145" s="61">
        <f>N145*H145</f>
        <v>0</v>
      </c>
      <c r="P145" s="61">
        <v>0</v>
      </c>
      <c r="Q145" s="62">
        <f>P145*H145</f>
        <v>0</v>
      </c>
      <c r="AO145" s="63" t="s">
        <v>71</v>
      </c>
      <c r="AQ145" s="63" t="s">
        <v>67</v>
      </c>
      <c r="AR145" s="63" t="s">
        <v>41</v>
      </c>
      <c r="AV145" s="7" t="s">
        <v>72</v>
      </c>
      <c r="BB145" s="64" t="e">
        <f>IF(K145="základní",#REF!,0)</f>
        <v>#REF!</v>
      </c>
      <c r="BC145" s="64">
        <f>IF(K145="snížená",#REF!,0)</f>
        <v>0</v>
      </c>
      <c r="BD145" s="64">
        <f>IF(K145="zákl. přenesená",#REF!,0)</f>
        <v>0</v>
      </c>
      <c r="BE145" s="64">
        <f>IF(K145="sníž. přenesená",#REF!,0)</f>
        <v>0</v>
      </c>
      <c r="BF145" s="64">
        <f>IF(K145="nulová",#REF!,0)</f>
        <v>0</v>
      </c>
      <c r="BG145" s="7" t="s">
        <v>6</v>
      </c>
      <c r="BH145" s="64" t="e">
        <f>ROUND(#REF!*H145,2)</f>
        <v>#REF!</v>
      </c>
      <c r="BI145" s="7" t="s">
        <v>71</v>
      </c>
      <c r="BJ145" s="63" t="s">
        <v>1029</v>
      </c>
    </row>
    <row r="146" spans="2:62" s="1" customFormat="1" ht="19.5" x14ac:dyDescent="0.2">
      <c r="B146" s="14"/>
      <c r="D146" s="89" t="s">
        <v>991</v>
      </c>
      <c r="F146" s="90" t="s">
        <v>1008</v>
      </c>
      <c r="I146" s="14"/>
      <c r="J146" s="91"/>
      <c r="Q146" s="25"/>
      <c r="AQ146" s="7" t="s">
        <v>991</v>
      </c>
      <c r="AR146" s="7" t="s">
        <v>41</v>
      </c>
    </row>
    <row r="147" spans="2:62" s="1" customFormat="1" ht="75.400000000000006" customHeight="1" x14ac:dyDescent="0.2">
      <c r="B147" s="53"/>
      <c r="C147" s="54" t="s">
        <v>41</v>
      </c>
      <c r="D147" s="54" t="s">
        <v>67</v>
      </c>
      <c r="E147" s="55" t="s">
        <v>1030</v>
      </c>
      <c r="F147" s="56" t="s">
        <v>1031</v>
      </c>
      <c r="G147" s="57" t="s">
        <v>883</v>
      </c>
      <c r="H147" s="58">
        <v>10</v>
      </c>
      <c r="I147" s="14"/>
      <c r="J147" s="59" t="s">
        <v>0</v>
      </c>
      <c r="K147" s="60" t="s">
        <v>23</v>
      </c>
      <c r="L147" s="61">
        <v>0</v>
      </c>
      <c r="M147" s="61">
        <f>L147*H147</f>
        <v>0</v>
      </c>
      <c r="N147" s="61">
        <v>0</v>
      </c>
      <c r="O147" s="61">
        <f>N147*H147</f>
        <v>0</v>
      </c>
      <c r="P147" s="61">
        <v>0</v>
      </c>
      <c r="Q147" s="62">
        <f>P147*H147</f>
        <v>0</v>
      </c>
      <c r="AO147" s="63" t="s">
        <v>71</v>
      </c>
      <c r="AQ147" s="63" t="s">
        <v>67</v>
      </c>
      <c r="AR147" s="63" t="s">
        <v>41</v>
      </c>
      <c r="AV147" s="7" t="s">
        <v>72</v>
      </c>
      <c r="BB147" s="64" t="e">
        <f>IF(K147="základní",#REF!,0)</f>
        <v>#REF!</v>
      </c>
      <c r="BC147" s="64">
        <f>IF(K147="snížená",#REF!,0)</f>
        <v>0</v>
      </c>
      <c r="BD147" s="64">
        <f>IF(K147="zákl. přenesená",#REF!,0)</f>
        <v>0</v>
      </c>
      <c r="BE147" s="64">
        <f>IF(K147="sníž. přenesená",#REF!,0)</f>
        <v>0</v>
      </c>
      <c r="BF147" s="64">
        <f>IF(K147="nulová",#REF!,0)</f>
        <v>0</v>
      </c>
      <c r="BG147" s="7" t="s">
        <v>6</v>
      </c>
      <c r="BH147" s="64" t="e">
        <f>ROUND(#REF!*H147,2)</f>
        <v>#REF!</v>
      </c>
      <c r="BI147" s="7" t="s">
        <v>71</v>
      </c>
      <c r="BJ147" s="63" t="s">
        <v>1032</v>
      </c>
    </row>
    <row r="148" spans="2:62" s="1" customFormat="1" ht="86.25" customHeight="1" x14ac:dyDescent="0.2">
      <c r="B148" s="53"/>
      <c r="C148" s="54" t="s">
        <v>41</v>
      </c>
      <c r="D148" s="54" t="s">
        <v>67</v>
      </c>
      <c r="E148" s="55" t="s">
        <v>1033</v>
      </c>
      <c r="F148" s="56" t="s">
        <v>1034</v>
      </c>
      <c r="G148" s="57" t="s">
        <v>70</v>
      </c>
      <c r="H148" s="58">
        <v>10</v>
      </c>
      <c r="I148" s="14"/>
      <c r="J148" s="59" t="s">
        <v>0</v>
      </c>
      <c r="K148" s="60" t="s">
        <v>23</v>
      </c>
      <c r="L148" s="61">
        <v>0</v>
      </c>
      <c r="M148" s="61">
        <f>L148*H148</f>
        <v>0</v>
      </c>
      <c r="N148" s="61">
        <v>0</v>
      </c>
      <c r="O148" s="61">
        <f>N148*H148</f>
        <v>0</v>
      </c>
      <c r="P148" s="61">
        <v>0</v>
      </c>
      <c r="Q148" s="62">
        <f>P148*H148</f>
        <v>0</v>
      </c>
      <c r="AO148" s="63" t="s">
        <v>71</v>
      </c>
      <c r="AQ148" s="63" t="s">
        <v>67</v>
      </c>
      <c r="AR148" s="63" t="s">
        <v>41</v>
      </c>
      <c r="AV148" s="7" t="s">
        <v>72</v>
      </c>
      <c r="BB148" s="64" t="e">
        <f>IF(K148="základní",#REF!,0)</f>
        <v>#REF!</v>
      </c>
      <c r="BC148" s="64">
        <f>IF(K148="snížená",#REF!,0)</f>
        <v>0</v>
      </c>
      <c r="BD148" s="64">
        <f>IF(K148="zákl. přenesená",#REF!,0)</f>
        <v>0</v>
      </c>
      <c r="BE148" s="64">
        <f>IF(K148="sníž. přenesená",#REF!,0)</f>
        <v>0</v>
      </c>
      <c r="BF148" s="64">
        <f>IF(K148="nulová",#REF!,0)</f>
        <v>0</v>
      </c>
      <c r="BG148" s="7" t="s">
        <v>6</v>
      </c>
      <c r="BH148" s="64" t="e">
        <f>ROUND(#REF!*H148,2)</f>
        <v>#REF!</v>
      </c>
      <c r="BI148" s="7" t="s">
        <v>71</v>
      </c>
      <c r="BJ148" s="63" t="s">
        <v>1035</v>
      </c>
    </row>
    <row r="149" spans="2:62" s="1" customFormat="1" ht="97.15" customHeight="1" x14ac:dyDescent="0.2">
      <c r="B149" s="53"/>
      <c r="C149" s="54" t="s">
        <v>41</v>
      </c>
      <c r="D149" s="54" t="s">
        <v>67</v>
      </c>
      <c r="E149" s="55" t="s">
        <v>1036</v>
      </c>
      <c r="F149" s="56" t="s">
        <v>1037</v>
      </c>
      <c r="G149" s="57" t="s">
        <v>883</v>
      </c>
      <c r="H149" s="58">
        <v>10</v>
      </c>
      <c r="I149" s="14"/>
      <c r="J149" s="59" t="s">
        <v>0</v>
      </c>
      <c r="K149" s="60" t="s">
        <v>23</v>
      </c>
      <c r="L149" s="61">
        <v>0</v>
      </c>
      <c r="M149" s="61">
        <f>L149*H149</f>
        <v>0</v>
      </c>
      <c r="N149" s="61">
        <v>0</v>
      </c>
      <c r="O149" s="61">
        <f>N149*H149</f>
        <v>0</v>
      </c>
      <c r="P149" s="61">
        <v>0</v>
      </c>
      <c r="Q149" s="62">
        <f>P149*H149</f>
        <v>0</v>
      </c>
      <c r="AO149" s="63" t="s">
        <v>71</v>
      </c>
      <c r="AQ149" s="63" t="s">
        <v>67</v>
      </c>
      <c r="AR149" s="63" t="s">
        <v>41</v>
      </c>
      <c r="AV149" s="7" t="s">
        <v>72</v>
      </c>
      <c r="BB149" s="64" t="e">
        <f>IF(K149="základní",#REF!,0)</f>
        <v>#REF!</v>
      </c>
      <c r="BC149" s="64">
        <f>IF(K149="snížená",#REF!,0)</f>
        <v>0</v>
      </c>
      <c r="BD149" s="64">
        <f>IF(K149="zákl. přenesená",#REF!,0)</f>
        <v>0</v>
      </c>
      <c r="BE149" s="64">
        <f>IF(K149="sníž. přenesená",#REF!,0)</f>
        <v>0</v>
      </c>
      <c r="BF149" s="64">
        <f>IF(K149="nulová",#REF!,0)</f>
        <v>0</v>
      </c>
      <c r="BG149" s="7" t="s">
        <v>6</v>
      </c>
      <c r="BH149" s="64" t="e">
        <f>ROUND(#REF!*H149,2)</f>
        <v>#REF!</v>
      </c>
      <c r="BI149" s="7" t="s">
        <v>71</v>
      </c>
      <c r="BJ149" s="63" t="s">
        <v>1038</v>
      </c>
    </row>
    <row r="150" spans="2:62" s="1" customFormat="1" ht="87.4" customHeight="1" x14ac:dyDescent="0.2">
      <c r="B150" s="53"/>
      <c r="C150" s="54" t="s">
        <v>41</v>
      </c>
      <c r="D150" s="54" t="s">
        <v>67</v>
      </c>
      <c r="E150" s="55" t="s">
        <v>1039</v>
      </c>
      <c r="F150" s="56" t="s">
        <v>1040</v>
      </c>
      <c r="G150" s="57" t="s">
        <v>883</v>
      </c>
      <c r="H150" s="58">
        <v>10</v>
      </c>
      <c r="I150" s="14"/>
      <c r="J150" s="81" t="s">
        <v>0</v>
      </c>
      <c r="K150" s="82" t="s">
        <v>23</v>
      </c>
      <c r="L150" s="83">
        <v>0</v>
      </c>
      <c r="M150" s="83">
        <f>L150*H150</f>
        <v>0</v>
      </c>
      <c r="N150" s="83">
        <v>0</v>
      </c>
      <c r="O150" s="83">
        <f>N150*H150</f>
        <v>0</v>
      </c>
      <c r="P150" s="83">
        <v>0</v>
      </c>
      <c r="Q150" s="84">
        <f>P150*H150</f>
        <v>0</v>
      </c>
      <c r="AO150" s="63" t="s">
        <v>71</v>
      </c>
      <c r="AQ150" s="63" t="s">
        <v>67</v>
      </c>
      <c r="AR150" s="63" t="s">
        <v>41</v>
      </c>
      <c r="AV150" s="7" t="s">
        <v>72</v>
      </c>
      <c r="BB150" s="64" t="e">
        <f>IF(K150="základní",#REF!,0)</f>
        <v>#REF!</v>
      </c>
      <c r="BC150" s="64">
        <f>IF(K150="snížená",#REF!,0)</f>
        <v>0</v>
      </c>
      <c r="BD150" s="64">
        <f>IF(K150="zákl. přenesená",#REF!,0)</f>
        <v>0</v>
      </c>
      <c r="BE150" s="64">
        <f>IF(K150="sníž. přenesená",#REF!,0)</f>
        <v>0</v>
      </c>
      <c r="BF150" s="64">
        <f>IF(K150="nulová",#REF!,0)</f>
        <v>0</v>
      </c>
      <c r="BG150" s="7" t="s">
        <v>6</v>
      </c>
      <c r="BH150" s="64" t="e">
        <f>ROUND(#REF!*H150,2)</f>
        <v>#REF!</v>
      </c>
      <c r="BI150" s="7" t="s">
        <v>71</v>
      </c>
      <c r="BJ150" s="63" t="s">
        <v>1041</v>
      </c>
    </row>
    <row r="151" spans="2:62" s="1" customFormat="1" ht="6.95" customHeight="1" x14ac:dyDescent="0.2">
      <c r="B151" s="20"/>
      <c r="C151" s="21"/>
      <c r="D151" s="21"/>
      <c r="E151" s="21"/>
      <c r="F151" s="21"/>
      <c r="G151" s="21"/>
      <c r="H151" s="21"/>
      <c r="I151" s="14"/>
    </row>
  </sheetData>
  <autoFilter ref="C119:H150"/>
  <mergeCells count="11">
    <mergeCell ref="E112:H112"/>
    <mergeCell ref="E7:H7"/>
    <mergeCell ref="E9:H9"/>
    <mergeCell ref="E11:H11"/>
    <mergeCell ref="E29:H29"/>
    <mergeCell ref="E85:H85"/>
    <mergeCell ref="I2:S2"/>
    <mergeCell ref="E87:H87"/>
    <mergeCell ref="E89:H89"/>
    <mergeCell ref="E108:H108"/>
    <mergeCell ref="E110:H110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PS-01 - ÚOŽI </vt:lpstr>
      <vt:lpstr>PS-02 - ÚRS</vt:lpstr>
      <vt:lpstr>PS-03 - doprava</vt:lpstr>
      <vt:lpstr>'PS-01 - ÚOŽI '!Názvy_tisku</vt:lpstr>
      <vt:lpstr>'PS-02 - ÚRS'!Názvy_tisku</vt:lpstr>
      <vt:lpstr>'PS-03 - doprava'!Názvy_tisku</vt:lpstr>
      <vt:lpstr>'PS-01 - ÚOŽI '!Oblast_tisku</vt:lpstr>
      <vt:lpstr>'PS-02 - ÚRS'!Oblast_tisku</vt:lpstr>
      <vt:lpstr>'PS-03 - doprava'!Oblast_tisku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 Zdeněk</dc:creator>
  <cp:lastModifiedBy>Schmittová Pavlína</cp:lastModifiedBy>
  <dcterms:created xsi:type="dcterms:W3CDTF">2023-08-30T07:30:52Z</dcterms:created>
  <dcterms:modified xsi:type="dcterms:W3CDTF">2023-09-14T10:19:40Z</dcterms:modified>
</cp:coreProperties>
</file>