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4D334CED-A9A3-479F-9052-557F3200D9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1'!$A$1:$J$132</definedName>
    <definedName name="Print_Area" localSheetId="0">'Výkaz výměr 1'!$A$1:$J$137</definedName>
    <definedName name="Print_Area">#REF!</definedName>
    <definedName name="Print_Titles" localSheetId="0">'Výkaz výměr 1'!$2:$4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C118" i="12" l="1"/>
  <c r="J35" i="12"/>
  <c r="J36" i="12" s="1"/>
  <c r="H118" i="12" s="1"/>
  <c r="I118" i="12" l="1"/>
  <c r="J118" i="12" s="1"/>
  <c r="J63" i="12"/>
  <c r="J69" i="12"/>
  <c r="J48" i="12"/>
  <c r="J47" i="12"/>
  <c r="J43" i="12"/>
  <c r="J50" i="12"/>
  <c r="J24" i="12"/>
  <c r="J17" i="12"/>
  <c r="J13" i="12"/>
  <c r="J12" i="12"/>
  <c r="A8" i="12"/>
  <c r="A9" i="12" s="1"/>
  <c r="A10" i="12" s="1"/>
  <c r="A11" i="12" s="1"/>
  <c r="A12" i="12" s="1"/>
  <c r="A13" i="12" s="1"/>
  <c r="A88" i="12"/>
  <c r="A89" i="12" s="1"/>
  <c r="A90" i="12" s="1"/>
  <c r="A91" i="12" s="1"/>
  <c r="A92" i="12" s="1"/>
  <c r="A93" i="12" s="1"/>
  <c r="J88" i="12"/>
  <c r="J90" i="12" l="1"/>
  <c r="J84" i="12"/>
  <c r="J52" i="12"/>
  <c r="J51" i="12"/>
  <c r="J49" i="12"/>
  <c r="J45" i="12"/>
  <c r="J46" i="12"/>
  <c r="J44" i="12"/>
  <c r="J10" i="12" l="1"/>
  <c r="J62" i="12"/>
  <c r="C124" i="12" l="1"/>
  <c r="C123" i="12"/>
  <c r="C122" i="12"/>
  <c r="C121" i="12"/>
  <c r="C120" i="12"/>
  <c r="C119" i="12"/>
  <c r="C116" i="12"/>
  <c r="J106" i="12"/>
  <c r="J105" i="12"/>
  <c r="J104" i="12"/>
  <c r="J103" i="12"/>
  <c r="J102" i="12"/>
  <c r="J101" i="12"/>
  <c r="J100" i="12"/>
  <c r="J99" i="12"/>
  <c r="J98" i="12"/>
  <c r="J97" i="12"/>
  <c r="A97" i="12"/>
  <c r="A98" i="12" s="1"/>
  <c r="A99" i="12" s="1"/>
  <c r="A100" i="12" s="1"/>
  <c r="A101" i="12" s="1"/>
  <c r="A102" i="12" s="1"/>
  <c r="A103" i="12" s="1"/>
  <c r="A104" i="12" s="1"/>
  <c r="A105" i="12" s="1"/>
  <c r="A106" i="12" s="1"/>
  <c r="J93" i="12"/>
  <c r="J92" i="12"/>
  <c r="J91" i="12"/>
  <c r="J89" i="12"/>
  <c r="J83" i="12"/>
  <c r="J79" i="12"/>
  <c r="J78" i="12"/>
  <c r="J77" i="12"/>
  <c r="J76" i="12"/>
  <c r="J72" i="12"/>
  <c r="J71" i="12"/>
  <c r="J70" i="12"/>
  <c r="J68" i="12"/>
  <c r="J67" i="12"/>
  <c r="J66" i="12"/>
  <c r="J65" i="12"/>
  <c r="J64" i="12"/>
  <c r="J61" i="12"/>
  <c r="J60" i="12"/>
  <c r="J59" i="12"/>
  <c r="J55" i="12"/>
  <c r="J54" i="12"/>
  <c r="J53" i="12"/>
  <c r="J42" i="12"/>
  <c r="J41" i="12"/>
  <c r="J40" i="12"/>
  <c r="J39" i="12"/>
  <c r="J31" i="12"/>
  <c r="J30" i="12"/>
  <c r="J29" i="12"/>
  <c r="J25" i="12"/>
  <c r="J23" i="12"/>
  <c r="J22" i="12"/>
  <c r="J20" i="12"/>
  <c r="J19" i="12"/>
  <c r="J18" i="12"/>
  <c r="J16" i="12"/>
  <c r="J15" i="12"/>
  <c r="J11" i="12"/>
  <c r="J9" i="12"/>
  <c r="J94" i="12" l="1"/>
  <c r="H123" i="12" s="1"/>
  <c r="I123" i="12" s="1"/>
  <c r="J123" i="12" s="1"/>
  <c r="J80" i="12"/>
  <c r="H121" i="12" s="1"/>
  <c r="I121" i="12" s="1"/>
  <c r="J121" i="12" s="1"/>
  <c r="J32" i="12"/>
  <c r="H117" i="12" s="1"/>
  <c r="I117" i="12" s="1"/>
  <c r="J85" i="12"/>
  <c r="H122" i="12" s="1"/>
  <c r="I122" i="12" s="1"/>
  <c r="J122" i="12" s="1"/>
  <c r="J73" i="12"/>
  <c r="H120" i="12" s="1"/>
  <c r="I120" i="12" s="1"/>
  <c r="J120" i="12" s="1"/>
  <c r="J56" i="12"/>
  <c r="H119" i="12" s="1"/>
  <c r="J107" i="12"/>
  <c r="J26" i="12"/>
  <c r="H116" i="12" s="1"/>
  <c r="J109" i="12" l="1"/>
  <c r="H124" i="12"/>
  <c r="I124" i="12" s="1"/>
  <c r="J124" i="12" s="1"/>
  <c r="J117" i="12"/>
  <c r="I119" i="12"/>
  <c r="J119" i="12" s="1"/>
  <c r="I116" i="12"/>
  <c r="H126" i="12" l="1"/>
  <c r="J128" i="12"/>
  <c r="J129" i="12" s="1"/>
  <c r="J130" i="12" s="1"/>
  <c r="I126" i="12"/>
  <c r="J116" i="12"/>
  <c r="J126" i="12" s="1"/>
</calcChain>
</file>

<file path=xl/sharedStrings.xml><?xml version="1.0" encoding="utf-8"?>
<sst xmlns="http://schemas.openxmlformats.org/spreadsheetml/2006/main" count="270" uniqueCount="134">
  <si>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</si>
  <si>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</si>
  <si>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</si>
  <si>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</si>
  <si>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</si>
  <si>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</si>
  <si>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</si>
  <si>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</si>
  <si>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km</t>
  </si>
  <si>
    <t>dílčí mezisoučet - pol. 1.</t>
  </si>
  <si>
    <t>bez DPH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</si>
  <si>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</si>
  <si>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</si>
  <si>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</si>
  <si>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</si>
  <si>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</si>
  <si>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</si>
  <si>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</si>
  <si>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</si>
  <si>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</si>
  <si>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</si>
  <si>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</si>
  <si>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</si>
  <si>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</si>
  <si>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</si>
  <si>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</si>
  <si>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</si>
  <si>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</si>
  <si>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</si>
  <si>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</si>
  <si>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</si>
  <si>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</si>
  <si>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Zpracování předběžné zprávy</t>
  </si>
  <si>
    <t>dílčí mezisoučet - pol. 4.</t>
  </si>
  <si>
    <t>Vyhodnocení geotechnických vlastností zemin a hornin</t>
  </si>
  <si>
    <t>m.j.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</si>
  <si>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</si>
  <si>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</si>
  <si>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</si>
  <si>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</si>
  <si>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</si>
  <si>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</si>
  <si>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</si>
  <si>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</si>
  <si>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</si>
  <si>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</si>
  <si>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</si>
  <si>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</si>
  <si>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</si>
  <si>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</si>
  <si>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</si>
  <si>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</si>
  <si>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</si>
  <si>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POLNÍ ZKOUŠKY</t>
  </si>
  <si>
    <t>kp</t>
  </si>
  <si>
    <t>den</t>
  </si>
  <si>
    <t>Odběr vzorků  zemin / hornin - porušené</t>
  </si>
  <si>
    <t>Odběr vzorků  zemin / hornin - neporušené -  vtlačným břitovým odběrákem</t>
  </si>
  <si>
    <t>Odběr vzorků  zemin / hornin - technologické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</si>
  <si>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</si>
  <si>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</si>
  <si>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</si>
  <si>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technologických vzorků odebraných ze štěrkového lože - Stanovení vlastností dle tab. 3.1 OTP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</si>
  <si>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</si>
  <si>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</si>
  <si>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>Jádrové vrty vrtané TK v hloubkovém intervalu 0,0 - 10,0 m, vč. provozního pažení a odpažení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</si>
  <si>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</si>
  <si>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</si>
  <si>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</si>
  <si>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</si>
  <si>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</si>
  <si>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</si>
  <si>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</si>
  <si>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</si>
  <si>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</si>
  <si>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Příplatky za práce v nočních výlukách - pracovníci zhotovitele a jeho subdodavatelé na části železničního spodku - v případě realizace nočních výluk</t>
  </si>
  <si>
    <t>9.</t>
  </si>
  <si>
    <t>Měření pomocí metody mělké refrakční seismiky (MRS), vč. přepravy měřící skupiny, geodetického zaměření dílčích bodů a vyhodnocení měření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</si>
  <si>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</si>
  <si>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</si>
  <si>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</si>
  <si>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objekt</t>
  </si>
  <si>
    <t>Vizuální prohlídka objektu, základní součást STP objektu</t>
  </si>
  <si>
    <t>Doprava vrtné soupravy na diagnostické vrty</t>
  </si>
  <si>
    <t>Průzkum výskytu azbestu v demolovaných budovách (inspekce objektu, lokální sondáže, odběry a rozbory vzorků, protokoly o výsledcích)</t>
  </si>
  <si>
    <t>POLNÍ ZKOUŠKY A MĚŘENÍ</t>
  </si>
  <si>
    <t>Odběr vzorků štěrkového lože na zkoušky dle OTP - technologické, vč. pomocných kopaných sond a dopravy do laboratoře</t>
  </si>
  <si>
    <t>Chemické analýzy dle vyhlášky č. 273/2021 Sb. - dle tab. 10.1, 10.2, 5.1 a 5.2. - odběry z kolejí</t>
  </si>
  <si>
    <t>Odběry finálních vzorků (směsných, nebo bodových) pro chemické analýzy, vč. pomocných kopaných sond a dopravy do laboratoře</t>
  </si>
  <si>
    <t>Zajištění kolejových a napěťových výluk, jednání se ST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</si>
  <si>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</si>
  <si>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</si>
  <si>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Pronájem MUV s obsluhou, přívěsných vozíků (předpoklad soukromého dopravce), vč. zajištění výkonů funkce OZOV a ZPŘS</t>
  </si>
  <si>
    <t>Zkoušky neporušených vzorků - krabicový smyk (4 krabice) - efektivní pevnost</t>
  </si>
  <si>
    <t>Jádrové vrty vrtané TK v hloubce 10,0 - 20,0 m, vč. provozního pažení a odpažení</t>
  </si>
  <si>
    <t>Jádrové vrty vrtané TK speciální ručně přenosnou soupravou v obtížně přístupných místech v hloubkovém intervalu 0,0 - 20,0 m</t>
  </si>
  <si>
    <t xml:space="preserve">Příprava sondážního pracoviště pro vrty vrtané TK </t>
  </si>
  <si>
    <t>Zkoušky technologických vzorků - PS + CBR + CBRsat, IBI</t>
  </si>
  <si>
    <t>Zkoušky vzorků zdících prvků vyjmutých z konstrukce - pevnost v prostém tlaku (sada min. 6 dílčích tělísek)</t>
  </si>
  <si>
    <t>Dynamické penetrační zkoušky, vč. přípravy a likvidace pracoviště</t>
  </si>
  <si>
    <t>Vytyčení a ověření podzemních inž. Sítí, vč. event. Kopaných sond prováděných za tímto účelem</t>
  </si>
  <si>
    <t>Příloha č. 6 - Výkaz výměr</t>
  </si>
  <si>
    <t xml:space="preserve">Akce: </t>
  </si>
  <si>
    <t>dílčí mezisoučet - pol. 10.</t>
  </si>
  <si>
    <t>Jádrové diagnstické vrty a návrty do konstrukce průměru 80 mm, vč. sanace vrtů cementovou maltou, nebo prostým betonem</t>
  </si>
  <si>
    <t>Odtrhové zkoušky povrchové vrstyv betonu, vč. předvrtu a úpravy místa</t>
  </si>
  <si>
    <t>Stanovení mocnosti krycí vrstvy nedestruktivně - 1 oblast (10 měř)</t>
  </si>
  <si>
    <t>Stanovení hloubky karbonatace betonu - 1 oblast (min 10 měření)</t>
  </si>
  <si>
    <t>Sondy do konstrukcí pozemních objektů, vč. zpětné sanace</t>
  </si>
  <si>
    <t>Zdvižné plošiny, nebo lešení</t>
  </si>
  <si>
    <t>Ověření vlhkosti a salinity - komplexní soubor prací v přízemí, či suterénu pozemních objektů</t>
  </si>
  <si>
    <t>Vybudování přístupových cest, DIO a DIR (11x), práce v záborech v komunikacích, vč. zřížení pracovišť pro STP - dle skutečnosti</t>
  </si>
  <si>
    <t>Chemické analýzy dle vyhlášky č. 273/2021 Sb. - dle tab. 5.3. - odběry z kolejí - dle skutečnosti</t>
  </si>
  <si>
    <t>Diagnostika vozovek - lokální stanovení obsahu PAU v asfaltech (pouze sonda, odběr vzorku, protokol o zkoušce)</t>
  </si>
  <si>
    <t>Kopané sondy v koleji, dynamické penetrace, statická zatěžovací zkouška, doprava, odběr vzorků, sled a řízení průzkumných prací, zásyp sond, strojní hutnění a podbíjení sousedních pražců</t>
  </si>
  <si>
    <t>Realizace napěťové výluky v rámci kolejových výluk (vypínání troleje)</t>
  </si>
  <si>
    <t>GEOFYZIKÁLNÍ, KOROZNÍ A PEDOLOGICKÝ PRŮZKUM</t>
  </si>
  <si>
    <t>"Rekonstrukce traťového úseku Žďár nad Sázavou (mimo) - Sázava u Žďáru (mimo)"</t>
  </si>
  <si>
    <t>Jádrové vrty vrtané diamantovými korunkami na vodní výplach v hloubce 0,0 - 20,0 m, vč. provozního pažení a odpažení (dovrty)</t>
  </si>
  <si>
    <t>Kopané sondy u konstrukcí, vč. zaměření, ručně prováděné, max. hloubky 1.5 m</t>
  </si>
  <si>
    <t>Příprava sondážního pracoviště pro vrty vrtané diamantovými korunkami na vodní výplach</t>
  </si>
  <si>
    <t>Radonový průzkum v exteriéru pro novostavby</t>
  </si>
  <si>
    <t>Odběry vzorků vody z jádrových vrtů</t>
  </si>
  <si>
    <t>Vodní tlaková zkouška na jádrovém diagnostickém vrtu do konstrukce</t>
  </si>
  <si>
    <t>Nedestruktivní stanovení pevnosti betonu Schmidtovým tvrdoměrem, vč. úpravy místa</t>
  </si>
  <si>
    <t>Nedestruktivní stanovení pevnosti pojiva (malty) tzv. Kučerovou vrtačkou (více typů)</t>
  </si>
  <si>
    <t>Seminedetruktivní ověření výztuže v líci konstrukce, 1x sada měření feromagnetickým přístrojem + 1x sonda na ověření typu výztuže, vč. sanace místa</t>
  </si>
  <si>
    <t>Ověření korozních úbytků výztuže v sondě pro seminedetsruktivní ověření výztuže</t>
  </si>
  <si>
    <t xml:space="preserve">Základní klasifikační rozbory porušených a poloporušených vzorků </t>
  </si>
  <si>
    <t>Zkouška poloporušeného vzorku horniny - pevnost v prostém tlaku nebo pevnost při bodovém zatížení vzorku)</t>
  </si>
  <si>
    <t>Pedologický průzkum - 1.5 km liniového opatření</t>
  </si>
  <si>
    <t>SKALNÍ SVAHY</t>
  </si>
  <si>
    <t>Podrobná geologická a geotechnická dokumentace v těchto zářezových úsecích s výskytem skalních hornin - 7ks, viz projekt prací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</si>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</sst>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0"/>
    <numFmt numFmtId="166" formatCode="#,##0\ &quot;Kč&quot;"/>
    <numFmt numFmtId="167" formatCode="0.0%"/>
    <numFmt numFmtId="168" formatCode="0.0"/>
  </numFmts>
  <fonts count="41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  <font>
      <sz val="9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8"/>
      <name val="Times New Roman"/>
      <family val="1"/>
      <charset val="238"/>
    </font>
    <font>
      <b/>
      <sz val="12"/>
      <name val="Arial CE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9" fontId="40" fillId="0" borderId="0" applyFont="0" applyFill="0" applyBorder="0" applyAlignment="0" applyProtection="0"/>
  </cellStyleXfs>
  <cellXfs count="202">
    <xf numFmtId="0" fontId="0" fillId="0" borderId="0" xfId="0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9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3" fontId="0" fillId="0" borderId="6" xfId="0" applyNumberFormat="1" applyBorder="1"/>
    <xf numFmtId="3" fontId="0" fillId="0" borderId="4" xfId="0" applyNumberFormat="1" applyBorder="1"/>
    <xf numFmtId="0" fontId="7" fillId="0" borderId="25" xfId="0" applyFont="1" applyBorder="1"/>
    <xf numFmtId="0" fontId="5" fillId="0" borderId="0" xfId="0" applyFont="1" applyAlignment="1">
      <alignment horizontal="center" vertical="top"/>
    </xf>
    <xf numFmtId="3" fontId="3" fillId="0" borderId="10" xfId="0" applyNumberFormat="1" applyFont="1" applyBorder="1" applyAlignment="1">
      <alignment horizontal="right" vertical="top"/>
    </xf>
    <xf numFmtId="0" fontId="9" fillId="0" borderId="19" xfId="0" applyFont="1" applyBorder="1" applyAlignment="1">
      <alignment horizontal="center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center"/>
    </xf>
    <xf numFmtId="0" fontId="29" fillId="0" borderId="0" xfId="0" applyFont="1"/>
    <xf numFmtId="3" fontId="30" fillId="0" borderId="12" xfId="0" applyNumberFormat="1" applyFont="1" applyBorder="1" applyAlignment="1">
      <alignment horizontal="center"/>
    </xf>
    <xf numFmtId="0" fontId="31" fillId="0" borderId="0" xfId="0" applyFont="1" applyAlignment="1">
      <alignment horizontal="center"/>
    </xf>
    <xf numFmtId="3" fontId="31" fillId="0" borderId="10" xfId="0" applyNumberFormat="1" applyFont="1" applyBorder="1" applyAlignment="1">
      <alignment horizontal="righ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35" fillId="0" borderId="0" xfId="0" applyFont="1"/>
    <xf numFmtId="0" fontId="36" fillId="0" borderId="0" xfId="0" applyFont="1"/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/>
    </xf>
    <xf numFmtId="3" fontId="37" fillId="0" borderId="0" xfId="0" applyNumberFormat="1" applyFont="1" applyAlignment="1">
      <alignment horizontal="center"/>
    </xf>
    <xf numFmtId="164" fontId="37" fillId="0" borderId="10" xfId="0" applyNumberFormat="1" applyFont="1" applyBorder="1" applyAlignment="1">
      <alignment horizontal="center"/>
    </xf>
    <xf numFmtId="0" fontId="38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/>
    <xf numFmtId="0" fontId="9" fillId="0" borderId="1" xfId="0" quotePrefix="1" applyFont="1" applyBorder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24" fillId="0" borderId="0" xfId="0" applyFont="1"/>
    <xf numFmtId="0" fontId="16" fillId="0" borderId="0" xfId="0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9" fillId="0" borderId="2" xfId="0" applyFont="1" applyBorder="1"/>
    <xf numFmtId="0" fontId="9" fillId="4" borderId="0" xfId="0" applyFont="1" applyFill="1" applyAlignment="1">
      <alignment horizontal="left"/>
    </xf>
    <xf numFmtId="0" fontId="9" fillId="4" borderId="0" xfId="0" applyFont="1" applyFill="1"/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6" fillId="0" borderId="1" xfId="0" applyNumberFormat="1" applyFont="1" applyBorder="1" applyAlignment="1">
      <alignment horizontal="right"/>
    </xf>
    <xf numFmtId="0" fontId="31" fillId="0" borderId="0" xfId="0" applyFont="1" applyAlignment="1">
      <alignment horizontal="left"/>
    </xf>
    <xf numFmtId="0" fontId="31" fillId="0" borderId="0" xfId="0" applyFont="1"/>
    <xf numFmtId="0" fontId="12" fillId="0" borderId="2" xfId="0" applyFont="1" applyBorder="1"/>
    <xf numFmtId="3" fontId="7" fillId="0" borderId="18" xfId="0" applyNumberFormat="1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0" fontId="12" fillId="0" borderId="23" xfId="0" applyFont="1" applyBorder="1" applyAlignment="1">
      <alignment horizontal="right"/>
    </xf>
    <xf numFmtId="0" fontId="12" fillId="0" borderId="24" xfId="0" applyFont="1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17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49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32" fillId="0" borderId="1" xfId="0" quotePrefix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9" fillId="0" borderId="1" xfId="0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167" fontId="10" fillId="0" borderId="0" xfId="2" applyNumberFormat="1" applyFont="1"/>
    <xf numFmtId="1" fontId="3" fillId="0" borderId="12" xfId="0" applyNumberFormat="1" applyFont="1" applyBorder="1" applyAlignment="1">
      <alignment horizontal="right" vertical="top"/>
    </xf>
    <xf numFmtId="1" fontId="3" fillId="0" borderId="12" xfId="0" applyNumberFormat="1" applyFont="1" applyBorder="1" applyAlignment="1">
      <alignment horizontal="right"/>
    </xf>
    <xf numFmtId="168" fontId="9" fillId="0" borderId="12" xfId="0" applyNumberFormat="1" applyFont="1" applyBorder="1" applyAlignment="1">
      <alignment horizontal="right"/>
    </xf>
    <xf numFmtId="1" fontId="31" fillId="0" borderId="12" xfId="0" applyNumberFormat="1" applyFont="1" applyBorder="1" applyAlignment="1">
      <alignment horizontal="right"/>
    </xf>
    <xf numFmtId="3" fontId="32" fillId="0" borderId="12" xfId="0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 vertical="top"/>
    </xf>
    <xf numFmtId="0" fontId="7" fillId="3" borderId="6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0" fontId="34" fillId="0" borderId="1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34" fillId="0" borderId="10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right"/>
    </xf>
  </cellXfs>
  <cellStyles count="3">
    <cellStyle name="Normální" xfId="0" builtinId="0"/>
    <cellStyle name="Procenta" xfId="2" builtinId="5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F9D6B-BB76-49BB-A651-E73191218D69}">
  <sheetPr>
    <pageSetUpPr fitToPage="1"/>
  </sheetPr>
  <dimension ref="A1:N223"/>
  <sheetViews>
    <sheetView tabSelected="1" view="pageBreakPreview" topLeftCell="A31" zoomScale="85" zoomScaleNormal="115" zoomScaleSheetLayoutView="85" workbookViewId="0">
      <selection activeCell="O55" sqref="O55"/>
    </sheetView>
  </sheetViews>
  <sheetFormatPr defaultRowHeight="12.75" x14ac:dyDescent="0.2"/>
  <cols>
    <col min="1" max="1" width="5.6640625" style="12" customWidth="1"/>
    <col min="2" max="2" width="5" style="2" customWidth="1"/>
    <col min="3" max="3" width="22.6640625" style="7" customWidth="1"/>
    <col min="4" max="4" width="15.1640625" style="7" customWidth="1"/>
    <col min="5" max="5" width="13.33203125" style="7" customWidth="1"/>
    <col min="6" max="6" width="124" style="7" customWidth="1"/>
    <col min="7" max="7" width="8.5" style="41" customWidth="1"/>
    <col min="8" max="8" width="13.1640625" style="2" customWidth="1"/>
    <col min="9" max="9" width="13.33203125" style="56" customWidth="1"/>
    <col min="10" max="10" width="16.83203125" style="11" customWidth="1"/>
    <col min="11" max="11" width="9.33203125" style="108" customWidth="1"/>
  </cols>
  <sheetData>
    <row r="1" spans="1:11" x14ac:dyDescent="0.2">
      <c r="A1" s="46"/>
      <c r="B1" s="25"/>
      <c r="C1" s="17"/>
      <c r="D1" s="17"/>
      <c r="E1" s="17"/>
      <c r="F1" s="17"/>
      <c r="G1" s="25"/>
      <c r="H1" s="194" t="s">
        <v>49</v>
      </c>
      <c r="I1" s="194"/>
      <c r="J1" s="47"/>
      <c r="K1" s="105"/>
    </row>
    <row r="2" spans="1:11" s="116" customFormat="1" ht="15.75" x14ac:dyDescent="0.25">
      <c r="A2" s="196" t="s">
        <v>101</v>
      </c>
      <c r="B2" s="197"/>
      <c r="C2" s="197"/>
      <c r="D2" s="197"/>
      <c r="E2" s="197"/>
      <c r="F2" s="197"/>
      <c r="G2" s="197"/>
      <c r="H2" s="197"/>
      <c r="I2" s="197"/>
      <c r="J2" s="198"/>
      <c r="K2" s="115"/>
    </row>
    <row r="3" spans="1:11" s="116" customFormat="1" ht="16.5" thickBot="1" x14ac:dyDescent="0.3">
      <c r="A3" s="123" t="s">
        <v>102</v>
      </c>
      <c r="B3" s="117"/>
      <c r="C3" s="118" t="s">
        <v>117</v>
      </c>
      <c r="D3" s="119"/>
      <c r="E3" s="119"/>
      <c r="F3" s="119"/>
      <c r="G3" s="120"/>
      <c r="H3" s="120"/>
      <c r="I3" s="121"/>
      <c r="J3" s="122"/>
      <c r="K3" s="115"/>
    </row>
    <row r="4" spans="1:11" x14ac:dyDescent="0.2">
      <c r="A4" s="13" t="s">
        <v>0</v>
      </c>
      <c r="B4" s="14"/>
      <c r="C4" s="15" t="s">
        <v>1</v>
      </c>
      <c r="D4" s="16"/>
      <c r="E4" s="16"/>
      <c r="F4" s="16"/>
      <c r="G4" s="49" t="s">
        <v>30</v>
      </c>
      <c r="H4" s="17"/>
      <c r="I4" s="57" t="s">
        <v>2</v>
      </c>
      <c r="J4" s="18" t="s">
        <v>3</v>
      </c>
      <c r="K4" s="105"/>
    </row>
    <row r="5" spans="1:11" ht="12" customHeight="1" thickBot="1" x14ac:dyDescent="0.25">
      <c r="A5" s="19"/>
      <c r="B5" s="20"/>
      <c r="C5" s="21"/>
      <c r="D5" s="21"/>
      <c r="E5" s="21"/>
      <c r="F5" s="21"/>
      <c r="G5" s="50" t="s">
        <v>35</v>
      </c>
      <c r="H5" s="22" t="s">
        <v>2</v>
      </c>
      <c r="I5" s="58" t="s">
        <v>3</v>
      </c>
      <c r="J5" s="23" t="s">
        <v>4</v>
      </c>
      <c r="K5" s="105"/>
    </row>
    <row r="6" spans="1:11" ht="6" customHeight="1" x14ac:dyDescent="0.2">
      <c r="A6" s="24"/>
      <c r="B6" s="25"/>
      <c r="C6" s="17"/>
      <c r="D6" s="17"/>
      <c r="E6" s="17"/>
      <c r="F6" s="17"/>
      <c r="G6" s="51"/>
      <c r="H6" s="25"/>
      <c r="I6" s="59"/>
      <c r="J6" s="26"/>
      <c r="K6" s="105"/>
    </row>
    <row r="7" spans="1:11" s="8" customFormat="1" ht="12.75" customHeight="1" x14ac:dyDescent="0.2">
      <c r="A7" s="181" t="s">
        <v>5</v>
      </c>
      <c r="B7" s="182"/>
      <c r="C7" s="124" t="s">
        <v>6</v>
      </c>
      <c r="D7" s="125"/>
      <c r="E7" s="7"/>
      <c r="F7" s="7"/>
      <c r="G7" s="52"/>
      <c r="H7" s="27"/>
      <c r="I7" s="110"/>
      <c r="J7" s="65"/>
      <c r="K7" s="106"/>
    </row>
    <row r="8" spans="1:11" s="3" customFormat="1" ht="12.75" customHeight="1" x14ac:dyDescent="0.2">
      <c r="A8" s="137" t="str">
        <f>A7</f>
        <v>1.</v>
      </c>
      <c r="B8" s="183"/>
      <c r="C8" s="126" t="s">
        <v>66</v>
      </c>
      <c r="D8" s="127"/>
      <c r="E8" s="128"/>
      <c r="F8" s="129"/>
      <c r="G8" s="42"/>
      <c r="H8" s="6"/>
      <c r="I8" s="54"/>
      <c r="J8" s="65"/>
      <c r="K8" s="107"/>
    </row>
    <row r="9" spans="1:11" s="3" customFormat="1" ht="12.75" customHeight="1" x14ac:dyDescent="0.2">
      <c r="A9" s="137" t="str">
        <f t="shared" ref="A9:A13" si="0">A8</f>
        <v>1.</v>
      </c>
      <c r="B9" s="184">
        <v>1</v>
      </c>
      <c r="C9" s="130" t="s">
        <v>65</v>
      </c>
      <c r="D9" s="131"/>
      <c r="E9" s="131"/>
      <c r="F9" s="131"/>
      <c r="G9" s="188">
        <v>333</v>
      </c>
      <c r="H9" s="91" t="s">
        <v>7</v>
      </c>
      <c r="I9" s="100"/>
      <c r="J9" s="92">
        <f t="shared" ref="J9:J13" si="1">G9*(I9)</f>
        <v>0</v>
      </c>
      <c r="K9" s="107"/>
    </row>
    <row r="10" spans="1:11" s="3" customFormat="1" ht="12.75" customHeight="1" x14ac:dyDescent="0.2">
      <c r="A10" s="137" t="str">
        <f t="shared" si="0"/>
        <v>1.</v>
      </c>
      <c r="B10" s="184">
        <v>2</v>
      </c>
      <c r="C10" s="130" t="s">
        <v>94</v>
      </c>
      <c r="D10" s="131"/>
      <c r="E10" s="131"/>
      <c r="F10" s="131"/>
      <c r="G10" s="188">
        <v>43</v>
      </c>
      <c r="H10" s="91" t="s">
        <v>7</v>
      </c>
      <c r="I10" s="100"/>
      <c r="J10" s="92">
        <f t="shared" si="1"/>
        <v>0</v>
      </c>
    </row>
    <row r="11" spans="1:11" s="3" customFormat="1" ht="12.75" customHeight="1" x14ac:dyDescent="0.2">
      <c r="A11" s="137" t="str">
        <f t="shared" si="0"/>
        <v>1.</v>
      </c>
      <c r="B11" s="184">
        <v>3</v>
      </c>
      <c r="C11" s="199" t="s">
        <v>95</v>
      </c>
      <c r="D11" s="199"/>
      <c r="E11" s="199"/>
      <c r="F11" s="200"/>
      <c r="G11" s="188">
        <v>12</v>
      </c>
      <c r="H11" s="91" t="s">
        <v>7</v>
      </c>
      <c r="I11" s="100"/>
      <c r="J11" s="92">
        <f t="shared" si="1"/>
        <v>0</v>
      </c>
      <c r="K11" s="107"/>
    </row>
    <row r="12" spans="1:11" s="3" customFormat="1" ht="12.75" customHeight="1" x14ac:dyDescent="0.2">
      <c r="A12" s="137" t="str">
        <f t="shared" si="0"/>
        <v>1.</v>
      </c>
      <c r="B12" s="184">
        <v>4</v>
      </c>
      <c r="C12" s="130" t="s">
        <v>118</v>
      </c>
      <c r="D12" s="186"/>
      <c r="E12" s="186"/>
      <c r="F12" s="186"/>
      <c r="G12" s="188">
        <v>82</v>
      </c>
      <c r="H12" s="91" t="s">
        <v>7</v>
      </c>
      <c r="I12" s="100"/>
      <c r="J12" s="92">
        <f t="shared" si="1"/>
        <v>0</v>
      </c>
      <c r="K12" s="107"/>
    </row>
    <row r="13" spans="1:11" s="3" customFormat="1" ht="12.75" customHeight="1" x14ac:dyDescent="0.2">
      <c r="A13" s="137" t="str">
        <f t="shared" si="0"/>
        <v>1.</v>
      </c>
      <c r="B13" s="184">
        <v>5</v>
      </c>
      <c r="C13" s="135" t="s">
        <v>119</v>
      </c>
      <c r="D13" s="186"/>
      <c r="E13" s="186"/>
      <c r="F13" s="186"/>
      <c r="G13" s="188">
        <v>14</v>
      </c>
      <c r="H13" s="91" t="s">
        <v>15</v>
      </c>
      <c r="I13" s="100"/>
      <c r="J13" s="92">
        <f t="shared" si="1"/>
        <v>0</v>
      </c>
      <c r="K13" s="107"/>
    </row>
    <row r="14" spans="1:11" s="3" customFormat="1" ht="12.75" customHeight="1" x14ac:dyDescent="0.2">
      <c r="A14" s="137"/>
      <c r="B14" s="4"/>
      <c r="C14" s="126" t="s">
        <v>31</v>
      </c>
      <c r="D14" s="138"/>
      <c r="E14" s="139"/>
      <c r="F14" s="138"/>
      <c r="G14" s="42"/>
      <c r="H14" s="4"/>
      <c r="I14" s="54"/>
      <c r="J14" s="66"/>
      <c r="K14" s="107"/>
    </row>
    <row r="15" spans="1:11" s="3" customFormat="1" ht="12.75" customHeight="1" x14ac:dyDescent="0.2">
      <c r="A15" s="185" t="s">
        <v>5</v>
      </c>
      <c r="B15" s="4">
        <v>6</v>
      </c>
      <c r="C15" s="135" t="s">
        <v>96</v>
      </c>
      <c r="D15" s="129"/>
      <c r="E15" s="129"/>
      <c r="F15" s="129"/>
      <c r="G15" s="42">
        <v>60</v>
      </c>
      <c r="H15" s="6" t="s">
        <v>37</v>
      </c>
      <c r="I15" s="100"/>
      <c r="J15" s="66">
        <f t="shared" ref="J15:J20" si="2">G15*(I15)</f>
        <v>0</v>
      </c>
      <c r="K15" s="107"/>
    </row>
    <row r="16" spans="1:11" s="3" customFormat="1" ht="12.75" customHeight="1" x14ac:dyDescent="0.2">
      <c r="A16" s="185" t="s">
        <v>5</v>
      </c>
      <c r="B16" s="4">
        <v>7</v>
      </c>
      <c r="C16" s="135" t="s">
        <v>67</v>
      </c>
      <c r="D16" s="129"/>
      <c r="E16" s="129"/>
      <c r="F16" s="129"/>
      <c r="G16" s="42">
        <v>6</v>
      </c>
      <c r="H16" s="6" t="s">
        <v>37</v>
      </c>
      <c r="I16" s="100"/>
      <c r="J16" s="66">
        <f t="shared" si="2"/>
        <v>0</v>
      </c>
      <c r="K16" s="107"/>
    </row>
    <row r="17" spans="1:11" s="3" customFormat="1" ht="12.75" customHeight="1" x14ac:dyDescent="0.2">
      <c r="A17" s="185" t="s">
        <v>5</v>
      </c>
      <c r="B17" s="4">
        <v>8</v>
      </c>
      <c r="C17" s="135" t="s">
        <v>120</v>
      </c>
      <c r="D17" s="129"/>
      <c r="E17" s="129"/>
      <c r="F17" s="129"/>
      <c r="G17" s="42">
        <v>21</v>
      </c>
      <c r="H17" s="6" t="s">
        <v>37</v>
      </c>
      <c r="I17" s="100"/>
      <c r="J17" s="66">
        <f t="shared" ref="J17" si="3">G17*(I17)</f>
        <v>0</v>
      </c>
      <c r="K17" s="107"/>
    </row>
    <row r="18" spans="1:11" s="8" customFormat="1" ht="12.75" customHeight="1" x14ac:dyDescent="0.2">
      <c r="A18" s="185" t="s">
        <v>5</v>
      </c>
      <c r="B18" s="4">
        <v>9</v>
      </c>
      <c r="C18" s="135" t="s">
        <v>36</v>
      </c>
      <c r="D18" s="129"/>
      <c r="E18" s="129"/>
      <c r="F18" s="129"/>
      <c r="G18" s="42">
        <v>482</v>
      </c>
      <c r="H18" s="6" t="s">
        <v>18</v>
      </c>
      <c r="I18" s="100"/>
      <c r="J18" s="66">
        <f t="shared" si="2"/>
        <v>0</v>
      </c>
      <c r="K18" s="106"/>
    </row>
    <row r="19" spans="1:11" s="8" customFormat="1" ht="12.75" customHeight="1" x14ac:dyDescent="0.2">
      <c r="A19" s="185" t="s">
        <v>5</v>
      </c>
      <c r="B19" s="4">
        <v>10</v>
      </c>
      <c r="C19" s="135" t="s">
        <v>39</v>
      </c>
      <c r="D19" s="129"/>
      <c r="E19" s="129"/>
      <c r="F19" s="129"/>
      <c r="G19" s="42">
        <v>1860</v>
      </c>
      <c r="H19" s="4" t="s">
        <v>8</v>
      </c>
      <c r="I19" s="101"/>
      <c r="J19" s="66">
        <f t="shared" si="2"/>
        <v>0</v>
      </c>
      <c r="K19" s="106"/>
    </row>
    <row r="20" spans="1:11" s="3" customFormat="1" ht="12.75" customHeight="1" x14ac:dyDescent="0.2">
      <c r="A20" s="185" t="s">
        <v>5</v>
      </c>
      <c r="B20" s="4">
        <v>11</v>
      </c>
      <c r="C20" s="135" t="s">
        <v>111</v>
      </c>
      <c r="D20" s="140"/>
      <c r="E20" s="140"/>
      <c r="F20" s="140"/>
      <c r="G20" s="42">
        <v>1</v>
      </c>
      <c r="H20" s="4" t="s">
        <v>54</v>
      </c>
      <c r="I20" s="101"/>
      <c r="J20" s="66">
        <f t="shared" si="2"/>
        <v>0</v>
      </c>
      <c r="K20" s="107"/>
    </row>
    <row r="21" spans="1:11" s="8" customFormat="1" ht="12.75" customHeight="1" x14ac:dyDescent="0.2">
      <c r="A21" s="185" t="s">
        <v>5</v>
      </c>
      <c r="B21" s="177"/>
      <c r="C21" s="141" t="s">
        <v>71</v>
      </c>
      <c r="D21" s="125"/>
      <c r="E21" s="125"/>
      <c r="F21" s="125"/>
      <c r="G21" s="99"/>
      <c r="H21" s="2"/>
      <c r="I21" s="53"/>
      <c r="J21" s="66"/>
      <c r="K21" s="106"/>
    </row>
    <row r="22" spans="1:11" s="8" customFormat="1" ht="12.75" customHeight="1" x14ac:dyDescent="0.2">
      <c r="A22" s="185" t="s">
        <v>5</v>
      </c>
      <c r="B22" s="4">
        <v>12</v>
      </c>
      <c r="C22" s="134" t="s">
        <v>56</v>
      </c>
      <c r="D22" s="142"/>
      <c r="E22" s="142"/>
      <c r="F22" s="143"/>
      <c r="G22" s="42">
        <v>162</v>
      </c>
      <c r="H22" s="4" t="s">
        <v>15</v>
      </c>
      <c r="I22" s="100"/>
      <c r="J22" s="66">
        <f t="shared" ref="J22:J23" si="4">G22*(I22)</f>
        <v>0</v>
      </c>
      <c r="K22" s="106"/>
    </row>
    <row r="23" spans="1:11" s="8" customFormat="1" ht="12.75" customHeight="1" x14ac:dyDescent="0.2">
      <c r="A23" s="185" t="s">
        <v>5</v>
      </c>
      <c r="B23" s="4">
        <v>13</v>
      </c>
      <c r="C23" s="144" t="s">
        <v>58</v>
      </c>
      <c r="D23" s="145"/>
      <c r="E23" s="145"/>
      <c r="F23" s="146"/>
      <c r="G23" s="189">
        <v>7</v>
      </c>
      <c r="H23" s="1" t="s">
        <v>15</v>
      </c>
      <c r="I23" s="102"/>
      <c r="J23" s="66">
        <f t="shared" si="4"/>
        <v>0</v>
      </c>
      <c r="K23" s="106"/>
    </row>
    <row r="24" spans="1:11" s="8" customFormat="1" ht="12.75" customHeight="1" x14ac:dyDescent="0.2">
      <c r="A24" s="185" t="s">
        <v>5</v>
      </c>
      <c r="B24" s="4">
        <v>15</v>
      </c>
      <c r="C24" s="134" t="s">
        <v>57</v>
      </c>
      <c r="D24" s="142"/>
      <c r="E24" s="142"/>
      <c r="F24" s="143"/>
      <c r="G24" s="42">
        <v>24</v>
      </c>
      <c r="H24" s="4" t="s">
        <v>15</v>
      </c>
      <c r="I24" s="100"/>
      <c r="J24" s="66">
        <f>G24*(I24)</f>
        <v>0</v>
      </c>
      <c r="K24" s="106"/>
    </row>
    <row r="25" spans="1:11" s="8" customFormat="1" ht="12.75" customHeight="1" x14ac:dyDescent="0.2">
      <c r="A25" s="185" t="s">
        <v>5</v>
      </c>
      <c r="B25" s="4">
        <v>16</v>
      </c>
      <c r="C25" s="134" t="s">
        <v>122</v>
      </c>
      <c r="D25" s="142"/>
      <c r="E25" s="142"/>
      <c r="F25" s="143"/>
      <c r="G25" s="42">
        <v>19</v>
      </c>
      <c r="H25" s="4" t="s">
        <v>15</v>
      </c>
      <c r="I25" s="100"/>
      <c r="J25" s="66">
        <f>G25*(I25)</f>
        <v>0</v>
      </c>
      <c r="K25" s="106"/>
    </row>
    <row r="26" spans="1:11" s="3" customFormat="1" ht="12.75" customHeight="1" thickBot="1" x14ac:dyDescent="0.25">
      <c r="A26" s="165"/>
      <c r="B26" s="2"/>
      <c r="C26" s="151" t="s">
        <v>9</v>
      </c>
      <c r="D26" s="152" t="s">
        <v>10</v>
      </c>
      <c r="E26" s="153"/>
      <c r="F26" s="154"/>
      <c r="G26" s="71"/>
      <c r="H26" s="72"/>
      <c r="I26" s="73"/>
      <c r="J26" s="74">
        <f>SUM(J9:J25)</f>
        <v>0</v>
      </c>
      <c r="K26" s="107"/>
    </row>
    <row r="27" spans="1:11" s="3" customFormat="1" ht="12.75" customHeight="1" thickTop="1" x14ac:dyDescent="0.2">
      <c r="A27" s="165"/>
      <c r="B27" s="2"/>
      <c r="C27" s="155"/>
      <c r="D27" s="156"/>
      <c r="E27" s="157"/>
      <c r="F27" s="158"/>
      <c r="G27" s="96"/>
      <c r="H27"/>
      <c r="I27" s="97"/>
      <c r="J27" s="98"/>
      <c r="K27" s="107"/>
    </row>
    <row r="28" spans="1:11" s="3" customFormat="1" ht="12.75" customHeight="1" x14ac:dyDescent="0.2">
      <c r="A28" s="166" t="s">
        <v>50</v>
      </c>
      <c r="B28" s="28"/>
      <c r="C28" s="124" t="s">
        <v>85</v>
      </c>
      <c r="D28" s="125"/>
      <c r="E28" s="125"/>
      <c r="F28" s="125"/>
      <c r="G28" s="99"/>
      <c r="H28" s="2"/>
      <c r="I28" s="53"/>
      <c r="J28" s="66"/>
      <c r="K28" s="107"/>
    </row>
    <row r="29" spans="1:11" s="3" customFormat="1" ht="12.75" customHeight="1" x14ac:dyDescent="0.2">
      <c r="A29" s="137" t="s">
        <v>50</v>
      </c>
      <c r="B29" s="4">
        <v>1</v>
      </c>
      <c r="C29" s="134" t="s">
        <v>99</v>
      </c>
      <c r="F29" s="129"/>
      <c r="G29" s="42">
        <v>366</v>
      </c>
      <c r="H29" s="4" t="s">
        <v>7</v>
      </c>
      <c r="I29" s="101"/>
      <c r="J29" s="66">
        <f t="shared" ref="J29:J31" si="5">G29*(I29)</f>
        <v>0</v>
      </c>
      <c r="K29" s="107"/>
    </row>
    <row r="30" spans="1:11" s="3" customFormat="1" ht="12.75" customHeight="1" x14ac:dyDescent="0.2">
      <c r="A30" s="137" t="s">
        <v>50</v>
      </c>
      <c r="B30" s="4">
        <v>2</v>
      </c>
      <c r="C30" s="135" t="s">
        <v>68</v>
      </c>
      <c r="F30" s="136"/>
      <c r="G30" s="42">
        <v>1650</v>
      </c>
      <c r="H30" s="4" t="s">
        <v>8</v>
      </c>
      <c r="I30" s="101"/>
      <c r="J30" s="66">
        <f t="shared" si="5"/>
        <v>0</v>
      </c>
      <c r="K30" s="107"/>
    </row>
    <row r="31" spans="1:11" s="3" customFormat="1" ht="12.75" customHeight="1" x14ac:dyDescent="0.2">
      <c r="A31" s="137" t="s">
        <v>50</v>
      </c>
      <c r="B31" s="4">
        <v>5</v>
      </c>
      <c r="C31" s="135" t="s">
        <v>121</v>
      </c>
      <c r="F31" s="136"/>
      <c r="G31" s="42">
        <v>2</v>
      </c>
      <c r="H31" s="4" t="s">
        <v>15</v>
      </c>
      <c r="I31" s="101"/>
      <c r="J31" s="66">
        <f t="shared" si="5"/>
        <v>0</v>
      </c>
      <c r="K31" s="107"/>
    </row>
    <row r="32" spans="1:11" s="3" customFormat="1" ht="12.75" customHeight="1" thickBot="1" x14ac:dyDescent="0.25">
      <c r="A32" s="165"/>
      <c r="B32" s="2"/>
      <c r="C32" s="151" t="s">
        <v>52</v>
      </c>
      <c r="D32" s="152" t="s">
        <v>10</v>
      </c>
      <c r="E32" s="153"/>
      <c r="F32" s="154"/>
      <c r="G32" s="71"/>
      <c r="H32" s="72"/>
      <c r="I32" s="73"/>
      <c r="J32" s="74">
        <f>SUM(J29:J31)</f>
        <v>0</v>
      </c>
      <c r="K32" s="107"/>
    </row>
    <row r="33" spans="1:14" s="3" customFormat="1" ht="12.75" customHeight="1" thickTop="1" x14ac:dyDescent="0.2">
      <c r="A33" s="166"/>
      <c r="B33" s="28"/>
      <c r="C33" s="124"/>
      <c r="D33" s="125"/>
      <c r="E33" s="125"/>
      <c r="F33" s="125"/>
      <c r="G33" s="99"/>
      <c r="H33" s="2"/>
      <c r="I33" s="53"/>
      <c r="J33" s="66"/>
      <c r="K33" s="107"/>
    </row>
    <row r="34" spans="1:14" s="3" customFormat="1" ht="12.75" customHeight="1" x14ac:dyDescent="0.2">
      <c r="A34" s="166">
        <v>3</v>
      </c>
      <c r="B34" s="28"/>
      <c r="C34" s="124" t="s">
        <v>131</v>
      </c>
      <c r="D34" s="125"/>
      <c r="E34" s="125"/>
      <c r="F34" s="125"/>
      <c r="G34" s="99"/>
      <c r="H34" s="2"/>
      <c r="I34" s="53"/>
      <c r="J34" s="66"/>
      <c r="K34" s="107"/>
    </row>
    <row r="35" spans="1:14" s="3" customFormat="1" ht="12.75" customHeight="1" x14ac:dyDescent="0.2">
      <c r="A35" s="137" t="s">
        <v>50</v>
      </c>
      <c r="B35" s="4">
        <v>1</v>
      </c>
      <c r="C35" s="134" t="s">
        <v>132</v>
      </c>
      <c r="F35" s="129"/>
      <c r="G35" s="42">
        <v>1</v>
      </c>
      <c r="H35" s="4" t="s">
        <v>70</v>
      </c>
      <c r="I35" s="101"/>
      <c r="J35" s="66">
        <f t="shared" ref="J35" si="6">G35*(I35)</f>
        <v>0</v>
      </c>
      <c r="K35" s="107"/>
    </row>
    <row r="36" spans="1:14" s="3" customFormat="1" ht="12.75" customHeight="1" thickBot="1" x14ac:dyDescent="0.25">
      <c r="A36" s="165"/>
      <c r="B36" s="2"/>
      <c r="C36" s="151" t="s">
        <v>16</v>
      </c>
      <c r="D36" s="152" t="s">
        <v>10</v>
      </c>
      <c r="E36" s="153"/>
      <c r="F36" s="154"/>
      <c r="G36" s="71"/>
      <c r="H36" s="72"/>
      <c r="I36" s="73"/>
      <c r="J36" s="74">
        <f>SUM(J35:J35)</f>
        <v>0</v>
      </c>
      <c r="K36" s="107"/>
    </row>
    <row r="37" spans="1:14" s="3" customFormat="1" ht="12.75" customHeight="1" thickTop="1" x14ac:dyDescent="0.2">
      <c r="A37" s="165"/>
      <c r="B37" s="2"/>
      <c r="C37" s="155"/>
      <c r="D37" s="156"/>
      <c r="E37" s="157"/>
      <c r="F37" s="158"/>
      <c r="G37" s="96"/>
      <c r="H37"/>
      <c r="I37" s="97"/>
      <c r="J37" s="98"/>
      <c r="K37" s="107"/>
    </row>
    <row r="38" spans="1:14" s="3" customFormat="1" ht="12.75" customHeight="1" x14ac:dyDescent="0.2">
      <c r="A38" s="176" t="s">
        <v>17</v>
      </c>
      <c r="B38" s="177"/>
      <c r="C38" s="124" t="s">
        <v>78</v>
      </c>
      <c r="D38" s="125"/>
      <c r="E38" s="125"/>
      <c r="F38" s="125"/>
      <c r="G38" s="99"/>
      <c r="H38" s="2"/>
      <c r="I38" s="48"/>
      <c r="J38" s="66"/>
      <c r="K38" s="107"/>
    </row>
    <row r="39" spans="1:14" s="3" customFormat="1" ht="12.75" customHeight="1" x14ac:dyDescent="0.2">
      <c r="A39" s="160" t="s">
        <v>17</v>
      </c>
      <c r="B39" s="4">
        <v>1</v>
      </c>
      <c r="C39" s="135" t="s">
        <v>82</v>
      </c>
      <c r="D39" s="129"/>
      <c r="E39" s="129"/>
      <c r="F39" s="129"/>
      <c r="G39" s="42">
        <v>20</v>
      </c>
      <c r="H39" s="4" t="s">
        <v>81</v>
      </c>
      <c r="I39" s="100"/>
      <c r="J39" s="66">
        <f t="shared" ref="J39:J53" si="7">G39*(I39)</f>
        <v>0</v>
      </c>
      <c r="K39" s="107"/>
    </row>
    <row r="40" spans="1:14" s="3" customFormat="1" ht="12.75" customHeight="1" x14ac:dyDescent="0.2">
      <c r="A40" s="160" t="s">
        <v>17</v>
      </c>
      <c r="B40" s="4">
        <v>2</v>
      </c>
      <c r="C40" s="135" t="s">
        <v>79</v>
      </c>
      <c r="D40" s="129"/>
      <c r="E40" s="129"/>
      <c r="F40" s="129"/>
      <c r="G40" s="42">
        <v>4</v>
      </c>
      <c r="H40" s="4" t="s">
        <v>15</v>
      </c>
      <c r="I40" s="100"/>
      <c r="J40" s="66">
        <f t="shared" si="7"/>
        <v>0</v>
      </c>
      <c r="K40" s="107"/>
      <c r="N40" s="3" t="s">
        <v>133</v>
      </c>
    </row>
    <row r="41" spans="1:14" s="3" customFormat="1" ht="12.75" customHeight="1" x14ac:dyDescent="0.2">
      <c r="A41" s="160" t="s">
        <v>17</v>
      </c>
      <c r="B41" s="4">
        <v>3</v>
      </c>
      <c r="C41" s="135" t="s">
        <v>104</v>
      </c>
      <c r="D41" s="129"/>
      <c r="E41" s="129"/>
      <c r="F41" s="129"/>
      <c r="G41" s="190">
        <v>177.5</v>
      </c>
      <c r="H41" s="4" t="s">
        <v>7</v>
      </c>
      <c r="I41" s="100"/>
      <c r="J41" s="66">
        <f t="shared" si="7"/>
        <v>0</v>
      </c>
      <c r="K41" s="107"/>
    </row>
    <row r="42" spans="1:14" s="3" customFormat="1" ht="12.75" customHeight="1" x14ac:dyDescent="0.2">
      <c r="A42" s="160" t="s">
        <v>17</v>
      </c>
      <c r="B42" s="4">
        <v>4</v>
      </c>
      <c r="C42" s="135" t="s">
        <v>124</v>
      </c>
      <c r="D42" s="129"/>
      <c r="E42" s="129"/>
      <c r="F42" s="129"/>
      <c r="G42" s="42">
        <v>8</v>
      </c>
      <c r="H42" s="4" t="s">
        <v>15</v>
      </c>
      <c r="I42" s="100"/>
      <c r="J42" s="66">
        <f t="shared" si="7"/>
        <v>0</v>
      </c>
      <c r="K42" s="107"/>
    </row>
    <row r="43" spans="1:14" s="3" customFormat="1" ht="12.75" customHeight="1" x14ac:dyDescent="0.2">
      <c r="A43" s="160" t="s">
        <v>17</v>
      </c>
      <c r="B43" s="4">
        <v>5</v>
      </c>
      <c r="C43" s="135" t="s">
        <v>125</v>
      </c>
      <c r="D43" s="129"/>
      <c r="E43" s="129"/>
      <c r="F43" s="129"/>
      <c r="G43" s="42">
        <v>20</v>
      </c>
      <c r="H43" s="4" t="s">
        <v>15</v>
      </c>
      <c r="I43" s="100"/>
      <c r="J43" s="66">
        <f t="shared" ref="J43" si="8">G43*(I43)</f>
        <v>0</v>
      </c>
      <c r="K43" s="107"/>
    </row>
    <row r="44" spans="1:14" s="3" customFormat="1" ht="12.75" customHeight="1" x14ac:dyDescent="0.2">
      <c r="A44" s="160" t="s">
        <v>17</v>
      </c>
      <c r="B44" s="4">
        <v>6</v>
      </c>
      <c r="C44" s="135" t="s">
        <v>105</v>
      </c>
      <c r="D44" s="129"/>
      <c r="E44" s="129"/>
      <c r="F44" s="129"/>
      <c r="G44" s="42">
        <v>17</v>
      </c>
      <c r="H44" s="4" t="s">
        <v>15</v>
      </c>
      <c r="I44" s="100"/>
      <c r="J44" s="66">
        <f t="shared" ref="J44:J46" si="9">G44*(I44)</f>
        <v>0</v>
      </c>
      <c r="K44" s="107"/>
    </row>
    <row r="45" spans="1:14" s="3" customFormat="1" ht="12.75" customHeight="1" x14ac:dyDescent="0.2">
      <c r="A45" s="160" t="s">
        <v>17</v>
      </c>
      <c r="B45" s="4">
        <v>7</v>
      </c>
      <c r="C45" s="135" t="s">
        <v>106</v>
      </c>
      <c r="D45" s="129"/>
      <c r="E45" s="129"/>
      <c r="F45" s="129"/>
      <c r="G45" s="42">
        <v>18</v>
      </c>
      <c r="H45" s="4" t="s">
        <v>15</v>
      </c>
      <c r="I45" s="100"/>
      <c r="J45" s="66">
        <f t="shared" si="9"/>
        <v>0</v>
      </c>
      <c r="K45" s="107"/>
    </row>
    <row r="46" spans="1:14" s="3" customFormat="1" ht="12.75" customHeight="1" x14ac:dyDescent="0.2">
      <c r="A46" s="160" t="s">
        <v>17</v>
      </c>
      <c r="B46" s="4">
        <v>8</v>
      </c>
      <c r="C46" s="135" t="s">
        <v>107</v>
      </c>
      <c r="D46" s="129"/>
      <c r="E46" s="129"/>
      <c r="F46" s="129"/>
      <c r="G46" s="42">
        <v>18</v>
      </c>
      <c r="H46" s="4" t="s">
        <v>15</v>
      </c>
      <c r="I46" s="100"/>
      <c r="J46" s="66">
        <f t="shared" si="9"/>
        <v>0</v>
      </c>
      <c r="K46" s="107"/>
    </row>
    <row r="47" spans="1:14" s="3" customFormat="1" ht="12.75" customHeight="1" x14ac:dyDescent="0.2">
      <c r="A47" s="160" t="s">
        <v>17</v>
      </c>
      <c r="B47" s="4">
        <v>9</v>
      </c>
      <c r="C47" s="135" t="s">
        <v>126</v>
      </c>
      <c r="D47" s="129"/>
      <c r="E47" s="129"/>
      <c r="F47" s="129"/>
      <c r="G47" s="42">
        <v>4</v>
      </c>
      <c r="H47" s="4" t="s">
        <v>15</v>
      </c>
      <c r="I47" s="100"/>
      <c r="J47" s="66">
        <f t="shared" ref="J47:J48" si="10">G47*(I47)</f>
        <v>0</v>
      </c>
      <c r="K47" s="107"/>
    </row>
    <row r="48" spans="1:14" s="3" customFormat="1" ht="12.75" customHeight="1" x14ac:dyDescent="0.2">
      <c r="A48" s="160" t="s">
        <v>17</v>
      </c>
      <c r="B48" s="4">
        <v>10</v>
      </c>
      <c r="C48" s="135" t="s">
        <v>127</v>
      </c>
      <c r="D48" s="129"/>
      <c r="E48" s="129"/>
      <c r="F48" s="129"/>
      <c r="G48" s="42">
        <v>4</v>
      </c>
      <c r="H48" s="4" t="s">
        <v>15</v>
      </c>
      <c r="I48" s="100"/>
      <c r="J48" s="66">
        <f t="shared" si="10"/>
        <v>0</v>
      </c>
      <c r="K48" s="107"/>
    </row>
    <row r="49" spans="1:11" s="3" customFormat="1" ht="12.75" customHeight="1" x14ac:dyDescent="0.2">
      <c r="A49" s="160" t="s">
        <v>17</v>
      </c>
      <c r="B49" s="4">
        <v>11</v>
      </c>
      <c r="C49" s="135" t="s">
        <v>108</v>
      </c>
      <c r="D49" s="129"/>
      <c r="E49" s="129"/>
      <c r="F49" s="129"/>
      <c r="G49" s="42">
        <v>1</v>
      </c>
      <c r="H49" s="4" t="s">
        <v>15</v>
      </c>
      <c r="I49" s="100"/>
      <c r="J49" s="66">
        <f t="shared" ref="J49:J51" si="11">G49*(I49)</f>
        <v>0</v>
      </c>
      <c r="K49" s="107"/>
    </row>
    <row r="50" spans="1:11" s="3" customFormat="1" ht="12.75" customHeight="1" x14ac:dyDescent="0.2">
      <c r="A50" s="160" t="s">
        <v>17</v>
      </c>
      <c r="B50" s="4">
        <v>12</v>
      </c>
      <c r="C50" s="135" t="s">
        <v>123</v>
      </c>
      <c r="D50" s="129"/>
      <c r="E50" s="129"/>
      <c r="F50" s="129"/>
      <c r="G50" s="42">
        <v>8</v>
      </c>
      <c r="H50" s="4" t="s">
        <v>15</v>
      </c>
      <c r="I50" s="100"/>
      <c r="J50" s="66">
        <f t="shared" si="11"/>
        <v>0</v>
      </c>
      <c r="K50" s="107"/>
    </row>
    <row r="51" spans="1:11" s="3" customFormat="1" ht="12.75" customHeight="1" x14ac:dyDescent="0.2">
      <c r="A51" s="160" t="s">
        <v>17</v>
      </c>
      <c r="B51" s="4">
        <v>13</v>
      </c>
      <c r="C51" s="135" t="s">
        <v>110</v>
      </c>
      <c r="D51" s="129"/>
      <c r="E51" s="129"/>
      <c r="F51" s="129"/>
      <c r="G51" s="42">
        <v>1</v>
      </c>
      <c r="H51" s="4" t="s">
        <v>15</v>
      </c>
      <c r="I51" s="100"/>
      <c r="J51" s="66">
        <f t="shared" si="11"/>
        <v>0</v>
      </c>
      <c r="K51" s="107"/>
    </row>
    <row r="52" spans="1:11" s="3" customFormat="1" ht="12.75" customHeight="1" x14ac:dyDescent="0.2">
      <c r="A52" s="160" t="s">
        <v>17</v>
      </c>
      <c r="B52" s="4">
        <v>14</v>
      </c>
      <c r="C52" s="135" t="s">
        <v>109</v>
      </c>
      <c r="D52" s="129"/>
      <c r="E52" s="129"/>
      <c r="F52" s="129"/>
      <c r="G52" s="42">
        <v>29</v>
      </c>
      <c r="H52" s="4" t="s">
        <v>15</v>
      </c>
      <c r="I52" s="100"/>
      <c r="J52" s="66">
        <f t="shared" si="7"/>
        <v>0</v>
      </c>
      <c r="K52" s="107"/>
    </row>
    <row r="53" spans="1:11" s="3" customFormat="1" ht="12.75" customHeight="1" x14ac:dyDescent="0.2">
      <c r="A53" s="160" t="s">
        <v>17</v>
      </c>
      <c r="B53" s="4">
        <v>15</v>
      </c>
      <c r="C53" s="159" t="s">
        <v>83</v>
      </c>
      <c r="D53" s="136"/>
      <c r="E53" s="136"/>
      <c r="F53" s="136"/>
      <c r="G53" s="189">
        <v>1250</v>
      </c>
      <c r="H53" s="4" t="s">
        <v>8</v>
      </c>
      <c r="I53" s="102"/>
      <c r="J53" s="66">
        <f t="shared" si="7"/>
        <v>0</v>
      </c>
      <c r="K53" s="107"/>
    </row>
    <row r="54" spans="1:11" s="3" customFormat="1" ht="12.75" customHeight="1" x14ac:dyDescent="0.2">
      <c r="A54" s="160" t="s">
        <v>17</v>
      </c>
      <c r="B54" s="4">
        <v>16</v>
      </c>
      <c r="C54" s="149" t="s">
        <v>84</v>
      </c>
      <c r="D54" s="150"/>
      <c r="E54" s="150"/>
      <c r="F54" s="150"/>
      <c r="G54" s="189">
        <v>4</v>
      </c>
      <c r="H54" s="1" t="s">
        <v>15</v>
      </c>
      <c r="I54" s="102"/>
      <c r="J54" s="66">
        <f>G54*(I54)</f>
        <v>0</v>
      </c>
      <c r="K54" s="107"/>
    </row>
    <row r="55" spans="1:11" s="3" customFormat="1" ht="12.75" customHeight="1" x14ac:dyDescent="0.2">
      <c r="A55" s="160" t="s">
        <v>17</v>
      </c>
      <c r="B55" s="4">
        <v>17</v>
      </c>
      <c r="C55" s="144" t="s">
        <v>80</v>
      </c>
      <c r="D55" s="136"/>
      <c r="E55" s="136"/>
      <c r="F55" s="136"/>
      <c r="G55" s="189">
        <v>125</v>
      </c>
      <c r="H55" s="4" t="s">
        <v>15</v>
      </c>
      <c r="I55" s="102"/>
      <c r="J55" s="66">
        <f t="shared" ref="J55" si="12">G55*(I55)</f>
        <v>0</v>
      </c>
      <c r="K55" s="107"/>
    </row>
    <row r="56" spans="1:11" s="3" customFormat="1" ht="12.75" customHeight="1" thickBot="1" x14ac:dyDescent="0.25">
      <c r="A56" s="29"/>
      <c r="B56" s="2"/>
      <c r="C56" s="151" t="s">
        <v>33</v>
      </c>
      <c r="D56" s="152" t="s">
        <v>10</v>
      </c>
      <c r="E56" s="153"/>
      <c r="F56" s="154"/>
      <c r="G56" s="71"/>
      <c r="H56" s="72"/>
      <c r="I56" s="73"/>
      <c r="J56" s="74">
        <f>SUM(J39:J55)</f>
        <v>0</v>
      </c>
      <c r="K56" s="107"/>
    </row>
    <row r="57" spans="1:11" s="3" customFormat="1" ht="12.75" customHeight="1" thickTop="1" x14ac:dyDescent="0.2">
      <c r="A57" s="29"/>
      <c r="B57" s="2"/>
      <c r="C57" s="155"/>
      <c r="D57" s="156"/>
      <c r="E57" s="157"/>
      <c r="F57" s="158"/>
      <c r="G57" s="96"/>
      <c r="H57"/>
      <c r="I57" s="97"/>
      <c r="J57" s="98"/>
      <c r="K57" s="107"/>
    </row>
    <row r="58" spans="1:11" s="3" customFormat="1" ht="12.75" customHeight="1" x14ac:dyDescent="0.2">
      <c r="A58" s="176" t="s">
        <v>19</v>
      </c>
      <c r="B58" s="177"/>
      <c r="C58" s="124" t="s">
        <v>38</v>
      </c>
      <c r="D58" s="125"/>
      <c r="E58" s="125"/>
      <c r="F58" s="125"/>
      <c r="G58" s="99"/>
      <c r="H58" s="2"/>
      <c r="I58" s="48"/>
      <c r="J58" s="66"/>
      <c r="K58" s="107"/>
    </row>
    <row r="59" spans="1:11" s="3" customFormat="1" ht="12.75" customHeight="1" x14ac:dyDescent="0.2">
      <c r="A59" s="160" t="s">
        <v>19</v>
      </c>
      <c r="B59" s="4">
        <v>1</v>
      </c>
      <c r="C59" s="135" t="s">
        <v>128</v>
      </c>
      <c r="D59" s="129"/>
      <c r="E59" s="129"/>
      <c r="F59" s="129"/>
      <c r="G59" s="42">
        <v>133</v>
      </c>
      <c r="H59" s="4" t="s">
        <v>11</v>
      </c>
      <c r="I59" s="100"/>
      <c r="J59" s="66">
        <f t="shared" ref="J59:J72" si="13">G59*(I59)</f>
        <v>0</v>
      </c>
      <c r="K59" s="107"/>
    </row>
    <row r="60" spans="1:11" s="3" customFormat="1" ht="12.75" customHeight="1" x14ac:dyDescent="0.2">
      <c r="A60" s="160" t="s">
        <v>19</v>
      </c>
      <c r="B60" s="4">
        <v>2</v>
      </c>
      <c r="C60" s="135" t="s">
        <v>59</v>
      </c>
      <c r="D60" s="129"/>
      <c r="E60" s="129"/>
      <c r="F60" s="129"/>
      <c r="G60" s="42">
        <v>24</v>
      </c>
      <c r="H60" s="4" t="s">
        <v>11</v>
      </c>
      <c r="I60" s="100"/>
      <c r="J60" s="66">
        <f t="shared" si="13"/>
        <v>0</v>
      </c>
      <c r="K60" s="107"/>
    </row>
    <row r="61" spans="1:11" s="3" customFormat="1" ht="12.75" customHeight="1" x14ac:dyDescent="0.2">
      <c r="A61" s="160" t="s">
        <v>19</v>
      </c>
      <c r="B61" s="4">
        <v>3</v>
      </c>
      <c r="C61" s="135" t="s">
        <v>60</v>
      </c>
      <c r="D61" s="129"/>
      <c r="E61" s="129"/>
      <c r="F61" s="129"/>
      <c r="G61" s="42">
        <v>2</v>
      </c>
      <c r="H61" s="4" t="s">
        <v>11</v>
      </c>
      <c r="I61" s="100"/>
      <c r="J61" s="66">
        <f t="shared" si="13"/>
        <v>0</v>
      </c>
      <c r="K61" s="107"/>
    </row>
    <row r="62" spans="1:11" s="3" customFormat="1" ht="12.75" customHeight="1" x14ac:dyDescent="0.2">
      <c r="A62" s="160" t="s">
        <v>19</v>
      </c>
      <c r="B62" s="4">
        <v>4</v>
      </c>
      <c r="C62" s="135" t="s">
        <v>93</v>
      </c>
      <c r="D62" s="129"/>
      <c r="E62" s="129"/>
      <c r="F62" s="129"/>
      <c r="G62" s="42">
        <v>22</v>
      </c>
      <c r="H62" s="4" t="s">
        <v>11</v>
      </c>
      <c r="I62" s="100"/>
      <c r="J62" s="66">
        <f t="shared" si="13"/>
        <v>0</v>
      </c>
    </row>
    <row r="63" spans="1:11" s="3" customFormat="1" ht="12.75" customHeight="1" x14ac:dyDescent="0.2">
      <c r="A63" s="160" t="s">
        <v>19</v>
      </c>
      <c r="B63" s="4">
        <v>5</v>
      </c>
      <c r="C63" s="135" t="s">
        <v>129</v>
      </c>
      <c r="D63" s="129"/>
      <c r="E63" s="129"/>
      <c r="F63" s="129"/>
      <c r="G63" s="42">
        <v>29</v>
      </c>
      <c r="H63" s="4" t="s">
        <v>11</v>
      </c>
      <c r="I63" s="100"/>
      <c r="J63" s="66">
        <f t="shared" ref="J63" si="14">G63*(I63)</f>
        <v>0</v>
      </c>
    </row>
    <row r="64" spans="1:11" s="3" customFormat="1" ht="12.75" customHeight="1" x14ac:dyDescent="0.2">
      <c r="A64" s="160" t="s">
        <v>19</v>
      </c>
      <c r="B64" s="4">
        <v>6</v>
      </c>
      <c r="C64" s="135" t="s">
        <v>97</v>
      </c>
      <c r="D64" s="129"/>
      <c r="E64" s="129"/>
      <c r="F64" s="129"/>
      <c r="G64" s="42">
        <v>4</v>
      </c>
      <c r="H64" s="4" t="s">
        <v>11</v>
      </c>
      <c r="I64" s="100"/>
      <c r="J64" s="66">
        <f t="shared" si="13"/>
        <v>0</v>
      </c>
      <c r="K64" s="107"/>
    </row>
    <row r="65" spans="1:11" s="3" customFormat="1" ht="12.75" customHeight="1" x14ac:dyDescent="0.2">
      <c r="A65" s="160" t="s">
        <v>19</v>
      </c>
      <c r="B65" s="4">
        <v>7</v>
      </c>
      <c r="C65" s="159" t="s">
        <v>61</v>
      </c>
      <c r="D65" s="136"/>
      <c r="E65" s="136"/>
      <c r="F65" s="136"/>
      <c r="G65" s="189">
        <v>3</v>
      </c>
      <c r="H65" s="4" t="s">
        <v>11</v>
      </c>
      <c r="I65" s="102"/>
      <c r="J65" s="66">
        <f t="shared" si="13"/>
        <v>0</v>
      </c>
      <c r="K65" s="107"/>
    </row>
    <row r="66" spans="1:11" s="3" customFormat="1" ht="12.75" customHeight="1" x14ac:dyDescent="0.2">
      <c r="A66" s="160" t="s">
        <v>19</v>
      </c>
      <c r="B66" s="4">
        <v>8</v>
      </c>
      <c r="C66" s="135" t="s">
        <v>62</v>
      </c>
      <c r="D66" s="129"/>
      <c r="E66" s="129"/>
      <c r="F66" s="129"/>
      <c r="G66" s="189">
        <v>12</v>
      </c>
      <c r="H66" s="1" t="s">
        <v>15</v>
      </c>
      <c r="I66" s="102"/>
      <c r="J66" s="66">
        <f>G66*(I66)</f>
        <v>0</v>
      </c>
      <c r="K66" s="107"/>
    </row>
    <row r="67" spans="1:11" s="3" customFormat="1" ht="12.75" customHeight="1" x14ac:dyDescent="0.2">
      <c r="A67" s="160" t="s">
        <v>19</v>
      </c>
      <c r="B67" s="4">
        <v>9</v>
      </c>
      <c r="C67" s="135" t="s">
        <v>98</v>
      </c>
      <c r="D67" s="129"/>
      <c r="E67" s="129"/>
      <c r="F67" s="129"/>
      <c r="G67" s="189">
        <v>57</v>
      </c>
      <c r="H67" s="1" t="s">
        <v>15</v>
      </c>
      <c r="I67" s="102"/>
      <c r="J67" s="66">
        <f>G67*(I67)</f>
        <v>0</v>
      </c>
      <c r="K67" s="107"/>
    </row>
    <row r="68" spans="1:11" s="3" customFormat="1" ht="12.75" customHeight="1" x14ac:dyDescent="0.2">
      <c r="A68" s="160" t="s">
        <v>19</v>
      </c>
      <c r="B68" s="4">
        <v>10</v>
      </c>
      <c r="C68" s="135" t="s">
        <v>41</v>
      </c>
      <c r="D68" s="129"/>
      <c r="E68" s="129"/>
      <c r="F68" s="129"/>
      <c r="G68" s="42">
        <v>19</v>
      </c>
      <c r="H68" s="4" t="s">
        <v>11</v>
      </c>
      <c r="I68" s="100"/>
      <c r="J68" s="66">
        <f t="shared" si="13"/>
        <v>0</v>
      </c>
      <c r="K68" s="107"/>
    </row>
    <row r="69" spans="1:11" s="3" customFormat="1" ht="12.75" customHeight="1" x14ac:dyDescent="0.2">
      <c r="A69" s="160" t="s">
        <v>19</v>
      </c>
      <c r="B69" s="4">
        <v>11</v>
      </c>
      <c r="C69" s="159" t="s">
        <v>113</v>
      </c>
      <c r="D69" s="136"/>
      <c r="E69" s="136"/>
      <c r="F69" s="136"/>
      <c r="G69" s="189">
        <v>6</v>
      </c>
      <c r="H69" s="4" t="s">
        <v>15</v>
      </c>
      <c r="I69" s="102"/>
      <c r="J69" s="66">
        <f t="shared" si="13"/>
        <v>0</v>
      </c>
      <c r="K69" s="107"/>
    </row>
    <row r="70" spans="1:11" s="3" customFormat="1" ht="12.75" customHeight="1" x14ac:dyDescent="0.2">
      <c r="A70" s="160" t="s">
        <v>19</v>
      </c>
      <c r="B70" s="4">
        <v>12</v>
      </c>
      <c r="C70" s="144" t="s">
        <v>87</v>
      </c>
      <c r="D70" s="136"/>
      <c r="E70" s="136"/>
      <c r="F70" s="136"/>
      <c r="G70" s="189">
        <v>22</v>
      </c>
      <c r="H70" s="4" t="s">
        <v>11</v>
      </c>
      <c r="I70" s="102"/>
      <c r="J70" s="66">
        <f t="shared" si="13"/>
        <v>0</v>
      </c>
      <c r="K70" s="107"/>
    </row>
    <row r="71" spans="1:11" s="3" customFormat="1" ht="12.75" customHeight="1" x14ac:dyDescent="0.2">
      <c r="A71" s="160" t="s">
        <v>19</v>
      </c>
      <c r="B71" s="4">
        <v>13</v>
      </c>
      <c r="C71" s="144" t="s">
        <v>112</v>
      </c>
      <c r="D71" s="136"/>
      <c r="E71" s="136"/>
      <c r="F71" s="136"/>
      <c r="G71" s="189">
        <v>22</v>
      </c>
      <c r="H71" s="4" t="s">
        <v>11</v>
      </c>
      <c r="I71" s="102"/>
      <c r="J71" s="66">
        <f t="shared" si="13"/>
        <v>0</v>
      </c>
      <c r="K71" s="107"/>
    </row>
    <row r="72" spans="1:11" s="3" customFormat="1" ht="12.75" customHeight="1" x14ac:dyDescent="0.2">
      <c r="A72" s="160" t="s">
        <v>19</v>
      </c>
      <c r="B72" s="4">
        <v>14</v>
      </c>
      <c r="C72" s="144" t="s">
        <v>64</v>
      </c>
      <c r="D72" s="129"/>
      <c r="E72" s="129"/>
      <c r="F72" s="129"/>
      <c r="G72" s="42">
        <v>6</v>
      </c>
      <c r="H72" s="4" t="s">
        <v>11</v>
      </c>
      <c r="I72" s="100"/>
      <c r="J72" s="66">
        <f t="shared" si="13"/>
        <v>0</v>
      </c>
      <c r="K72" s="107"/>
    </row>
    <row r="73" spans="1:11" s="3" customFormat="1" ht="12.75" customHeight="1" thickBot="1" x14ac:dyDescent="0.25">
      <c r="A73" s="29"/>
      <c r="B73" s="2"/>
      <c r="C73" s="151" t="s">
        <v>20</v>
      </c>
      <c r="D73" s="152" t="s">
        <v>10</v>
      </c>
      <c r="E73" s="153"/>
      <c r="F73" s="154"/>
      <c r="G73" s="71"/>
      <c r="H73" s="72"/>
      <c r="I73" s="73"/>
      <c r="J73" s="74">
        <f>SUM(J59:J72)</f>
        <v>0</v>
      </c>
      <c r="K73" s="107"/>
    </row>
    <row r="74" spans="1:11" s="3" customFormat="1" ht="12.75" customHeight="1" thickTop="1" x14ac:dyDescent="0.2">
      <c r="A74" s="29"/>
      <c r="B74" s="2"/>
      <c r="C74" s="155"/>
      <c r="D74" s="156"/>
      <c r="E74" s="157"/>
      <c r="F74" s="158"/>
      <c r="G74" s="96"/>
      <c r="H74"/>
      <c r="I74" s="97"/>
      <c r="J74" s="98"/>
      <c r="K74" s="107"/>
    </row>
    <row r="75" spans="1:11" s="3" customFormat="1" ht="12.75" customHeight="1" x14ac:dyDescent="0.2">
      <c r="A75" s="176" t="s">
        <v>21</v>
      </c>
      <c r="B75" s="28"/>
      <c r="C75" s="147" t="s">
        <v>90</v>
      </c>
      <c r="D75" s="125"/>
      <c r="E75" s="125"/>
      <c r="F75" s="125"/>
      <c r="G75" s="99"/>
      <c r="H75" s="2"/>
      <c r="I75" s="53"/>
      <c r="J75" s="66"/>
      <c r="K75" s="107"/>
    </row>
    <row r="76" spans="1:11" s="3" customFormat="1" ht="12.75" customHeight="1" x14ac:dyDescent="0.2">
      <c r="A76" s="137" t="s">
        <v>21</v>
      </c>
      <c r="B76" s="1">
        <v>1</v>
      </c>
      <c r="C76" s="159" t="s">
        <v>13</v>
      </c>
      <c r="D76" s="136"/>
      <c r="E76" s="136"/>
      <c r="F76" s="136"/>
      <c r="G76" s="189">
        <v>105</v>
      </c>
      <c r="H76" s="1" t="s">
        <v>15</v>
      </c>
      <c r="I76" s="102"/>
      <c r="J76" s="66">
        <f t="shared" ref="J76:J79" si="15">G76*(I76)</f>
        <v>0</v>
      </c>
      <c r="K76" s="107"/>
    </row>
    <row r="77" spans="1:11" ht="12.75" customHeight="1" x14ac:dyDescent="0.2">
      <c r="A77" s="137" t="s">
        <v>21</v>
      </c>
      <c r="B77" s="1">
        <v>2</v>
      </c>
      <c r="C77" s="144" t="s">
        <v>14</v>
      </c>
      <c r="D77" s="136"/>
      <c r="E77" s="136"/>
      <c r="F77" s="136"/>
      <c r="G77" s="189">
        <v>105</v>
      </c>
      <c r="H77" s="1" t="s">
        <v>15</v>
      </c>
      <c r="I77" s="102"/>
      <c r="J77" s="66">
        <f t="shared" si="15"/>
        <v>0</v>
      </c>
      <c r="K77" s="105"/>
    </row>
    <row r="78" spans="1:11" s="8" customFormat="1" ht="12.75" customHeight="1" x14ac:dyDescent="0.2">
      <c r="A78" s="137" t="s">
        <v>21</v>
      </c>
      <c r="B78" s="1">
        <v>3</v>
      </c>
      <c r="C78" s="159" t="s">
        <v>100</v>
      </c>
      <c r="D78" s="136"/>
      <c r="E78" s="136"/>
      <c r="F78" s="136"/>
      <c r="G78" s="189">
        <v>58</v>
      </c>
      <c r="H78" s="1" t="s">
        <v>15</v>
      </c>
      <c r="I78" s="132"/>
      <c r="J78" s="66">
        <f t="shared" si="15"/>
        <v>0</v>
      </c>
      <c r="K78" s="106"/>
    </row>
    <row r="79" spans="1:11" s="8" customFormat="1" ht="12.75" customHeight="1" x14ac:dyDescent="0.2">
      <c r="A79" s="180" t="s">
        <v>21</v>
      </c>
      <c r="B79" s="111">
        <v>4</v>
      </c>
      <c r="C79" s="161" t="s">
        <v>91</v>
      </c>
      <c r="D79" s="162"/>
      <c r="E79" s="162"/>
      <c r="F79" s="162"/>
      <c r="G79" s="191">
        <v>1</v>
      </c>
      <c r="H79" s="111" t="s">
        <v>70</v>
      </c>
      <c r="I79" s="192">
        <v>250000</v>
      </c>
      <c r="J79" s="112">
        <f t="shared" si="15"/>
        <v>250000</v>
      </c>
      <c r="K79" s="106"/>
    </row>
    <row r="80" spans="1:11" s="3" customFormat="1" ht="12.75" customHeight="1" thickBot="1" x14ac:dyDescent="0.25">
      <c r="A80" s="165"/>
      <c r="B80" s="2"/>
      <c r="C80" s="151" t="s">
        <v>23</v>
      </c>
      <c r="D80" s="152" t="s">
        <v>10</v>
      </c>
      <c r="E80" s="153"/>
      <c r="F80" s="154"/>
      <c r="G80" s="71"/>
      <c r="H80" s="72"/>
      <c r="I80" s="73"/>
      <c r="J80" s="74">
        <f>SUM(J76:J79)</f>
        <v>250000</v>
      </c>
      <c r="K80" s="107"/>
    </row>
    <row r="81" spans="1:11" s="3" customFormat="1" ht="12.75" customHeight="1" thickTop="1" x14ac:dyDescent="0.2">
      <c r="A81" s="165"/>
      <c r="B81" s="2"/>
      <c r="C81" s="155"/>
      <c r="D81" s="156"/>
      <c r="E81" s="157"/>
      <c r="F81" s="158"/>
      <c r="G81" s="96"/>
      <c r="H81"/>
      <c r="I81" s="97"/>
      <c r="J81" s="98"/>
      <c r="K81" s="107"/>
    </row>
    <row r="82" spans="1:11" s="3" customFormat="1" ht="12.75" customHeight="1" x14ac:dyDescent="0.2">
      <c r="A82" s="176" t="s">
        <v>24</v>
      </c>
      <c r="B82" s="28"/>
      <c r="C82" s="147" t="s">
        <v>116</v>
      </c>
      <c r="D82" s="125"/>
      <c r="E82" s="125"/>
      <c r="F82" s="125"/>
      <c r="G82" s="99"/>
      <c r="H82" s="2"/>
      <c r="I82" s="53"/>
      <c r="J82" s="66"/>
      <c r="K82" s="107"/>
    </row>
    <row r="83" spans="1:11" s="3" customFormat="1" ht="12.75" customHeight="1" x14ac:dyDescent="0.2">
      <c r="A83" s="178" t="s">
        <v>24</v>
      </c>
      <c r="B83" s="1">
        <v>1</v>
      </c>
      <c r="C83" s="159" t="s">
        <v>77</v>
      </c>
      <c r="D83" s="136"/>
      <c r="E83" s="136"/>
      <c r="F83" s="136"/>
      <c r="G83" s="189">
        <v>550</v>
      </c>
      <c r="H83" s="1" t="s">
        <v>7</v>
      </c>
      <c r="I83" s="102"/>
      <c r="J83" s="66">
        <f t="shared" ref="J83:J84" si="16">G83*(I83)</f>
        <v>0</v>
      </c>
      <c r="K83" s="107"/>
    </row>
    <row r="84" spans="1:11" ht="12.75" customHeight="1" x14ac:dyDescent="0.2">
      <c r="A84" s="179" t="s">
        <v>24</v>
      </c>
      <c r="B84" s="1">
        <v>2</v>
      </c>
      <c r="C84" s="159" t="s">
        <v>130</v>
      </c>
      <c r="D84" s="136"/>
      <c r="E84" s="136"/>
      <c r="F84" s="136"/>
      <c r="G84" s="189">
        <v>1</v>
      </c>
      <c r="H84" s="1" t="s">
        <v>70</v>
      </c>
      <c r="I84" s="102"/>
      <c r="J84" s="66">
        <f t="shared" si="16"/>
        <v>0</v>
      </c>
      <c r="K84" s="105"/>
    </row>
    <row r="85" spans="1:11" s="3" customFormat="1" ht="12.75" customHeight="1" thickBot="1" x14ac:dyDescent="0.25">
      <c r="A85" s="165"/>
      <c r="B85" s="2"/>
      <c r="C85" s="151" t="s">
        <v>25</v>
      </c>
      <c r="D85" s="152" t="s">
        <v>10</v>
      </c>
      <c r="E85" s="153"/>
      <c r="F85" s="154"/>
      <c r="G85" s="71"/>
      <c r="H85" s="72"/>
      <c r="I85" s="73"/>
      <c r="J85" s="74">
        <f>SUM(J83:J84)</f>
        <v>0</v>
      </c>
      <c r="K85" s="107"/>
    </row>
    <row r="86" spans="1:11" s="3" customFormat="1" ht="12.75" customHeight="1" thickTop="1" x14ac:dyDescent="0.2">
      <c r="A86" s="165"/>
      <c r="B86" s="2"/>
      <c r="C86" s="155"/>
      <c r="D86" s="156"/>
      <c r="E86" s="157"/>
      <c r="F86" s="158"/>
      <c r="G86" s="96"/>
      <c r="H86"/>
      <c r="I86" s="97"/>
      <c r="J86" s="98"/>
      <c r="K86" s="107"/>
    </row>
    <row r="87" spans="1:11" s="3" customFormat="1" ht="12.75" customHeight="1" x14ac:dyDescent="0.2">
      <c r="A87" s="176" t="s">
        <v>26</v>
      </c>
      <c r="B87" s="177"/>
      <c r="C87" s="147" t="s">
        <v>63</v>
      </c>
      <c r="D87" s="125"/>
      <c r="E87" s="157"/>
      <c r="F87" s="158"/>
      <c r="G87" s="96"/>
      <c r="H87"/>
      <c r="I87" s="97"/>
      <c r="J87" s="98"/>
      <c r="K87" s="107"/>
    </row>
    <row r="88" spans="1:11" s="3" customFormat="1" ht="12.75" customHeight="1" x14ac:dyDescent="0.2">
      <c r="A88" s="178" t="str">
        <f>A87</f>
        <v>8.</v>
      </c>
      <c r="B88" s="4">
        <v>1</v>
      </c>
      <c r="C88" s="134" t="s">
        <v>114</v>
      </c>
      <c r="D88" s="129"/>
      <c r="E88" s="157"/>
      <c r="F88" s="158"/>
      <c r="G88" s="193">
        <v>70</v>
      </c>
      <c r="H88" s="91" t="s">
        <v>15</v>
      </c>
      <c r="I88" s="102"/>
      <c r="J88" s="66">
        <f t="shared" ref="J88" si="17">G88*(I88)</f>
        <v>0</v>
      </c>
    </row>
    <row r="89" spans="1:11" s="3" customFormat="1" ht="12.75" customHeight="1" x14ac:dyDescent="0.2">
      <c r="A89" s="178" t="str">
        <f t="shared" ref="A89:A93" si="18">A88</f>
        <v>8.</v>
      </c>
      <c r="B89" s="4">
        <v>2</v>
      </c>
      <c r="C89" s="134" t="s">
        <v>92</v>
      </c>
      <c r="D89" s="129"/>
      <c r="E89" s="157"/>
      <c r="F89" s="158"/>
      <c r="G89" s="96">
        <v>24</v>
      </c>
      <c r="H89" s="91" t="s">
        <v>69</v>
      </c>
      <c r="I89" s="102"/>
      <c r="J89" s="66">
        <f t="shared" ref="J89:J91" si="19">G89*(I89)</f>
        <v>0</v>
      </c>
      <c r="K89" s="107"/>
    </row>
    <row r="90" spans="1:11" s="3" customFormat="1" ht="12.75" customHeight="1" x14ac:dyDescent="0.2">
      <c r="A90" s="178" t="str">
        <f t="shared" si="18"/>
        <v>8.</v>
      </c>
      <c r="B90" s="4">
        <v>3</v>
      </c>
      <c r="C90" s="134" t="s">
        <v>115</v>
      </c>
      <c r="D90" s="129"/>
      <c r="E90" s="157"/>
      <c r="F90" s="158"/>
      <c r="G90" s="96">
        <v>21</v>
      </c>
      <c r="H90" s="91" t="s">
        <v>69</v>
      </c>
      <c r="I90" s="102"/>
      <c r="J90" s="66">
        <f t="shared" ref="J90" si="20">G90*(I90)</f>
        <v>0</v>
      </c>
      <c r="K90" s="107"/>
    </row>
    <row r="91" spans="1:11" s="8" customFormat="1" ht="12.75" customHeight="1" x14ac:dyDescent="0.2">
      <c r="A91" s="178" t="str">
        <f t="shared" si="18"/>
        <v>8.</v>
      </c>
      <c r="B91" s="4">
        <v>4</v>
      </c>
      <c r="C91" s="134" t="s">
        <v>86</v>
      </c>
      <c r="D91" s="142"/>
      <c r="E91" s="142"/>
      <c r="F91" s="143"/>
      <c r="G91" s="42">
        <v>12</v>
      </c>
      <c r="H91" s="4" t="s">
        <v>15</v>
      </c>
      <c r="I91" s="100"/>
      <c r="J91" s="66">
        <f t="shared" si="19"/>
        <v>0</v>
      </c>
      <c r="K91" s="106"/>
    </row>
    <row r="92" spans="1:11" s="3" customFormat="1" ht="12.75" customHeight="1" x14ac:dyDescent="0.2">
      <c r="A92" s="178" t="str">
        <f t="shared" si="18"/>
        <v>8.</v>
      </c>
      <c r="B92" s="4">
        <v>5</v>
      </c>
      <c r="C92" s="144" t="s">
        <v>88</v>
      </c>
      <c r="D92" s="136"/>
      <c r="E92" s="136"/>
      <c r="F92" s="136"/>
      <c r="G92" s="189">
        <v>22</v>
      </c>
      <c r="H92" s="1" t="s">
        <v>15</v>
      </c>
      <c r="I92" s="102"/>
      <c r="J92" s="66">
        <f>G92*(I92)</f>
        <v>0</v>
      </c>
      <c r="K92" s="107"/>
    </row>
    <row r="93" spans="1:11" s="3" customFormat="1" ht="12.75" customHeight="1" x14ac:dyDescent="0.2">
      <c r="A93" s="178" t="str">
        <f t="shared" si="18"/>
        <v>8.</v>
      </c>
      <c r="B93" s="4">
        <v>6</v>
      </c>
      <c r="C93" s="134" t="s">
        <v>75</v>
      </c>
      <c r="D93" s="129"/>
      <c r="E93" s="157"/>
      <c r="F93" s="158"/>
      <c r="G93" s="96">
        <v>1</v>
      </c>
      <c r="H93" s="91" t="s">
        <v>70</v>
      </c>
      <c r="I93" s="102"/>
      <c r="J93" s="66">
        <f>G93*(I93)</f>
        <v>0</v>
      </c>
      <c r="K93" s="107"/>
    </row>
    <row r="94" spans="1:11" s="3" customFormat="1" ht="12.75" customHeight="1" thickBot="1" x14ac:dyDescent="0.25">
      <c r="A94" s="165"/>
      <c r="B94" s="2"/>
      <c r="C94" s="151" t="s">
        <v>27</v>
      </c>
      <c r="D94" s="152" t="s">
        <v>10</v>
      </c>
      <c r="E94" s="153"/>
      <c r="F94" s="154"/>
      <c r="G94" s="71"/>
      <c r="H94" s="72"/>
      <c r="I94" s="73"/>
      <c r="J94" s="74">
        <f>SUM(J88:J93)</f>
        <v>0</v>
      </c>
      <c r="K94" s="107"/>
    </row>
    <row r="95" spans="1:11" s="3" customFormat="1" ht="12.75" customHeight="1" thickTop="1" x14ac:dyDescent="0.2">
      <c r="A95" s="165"/>
      <c r="B95" s="2"/>
      <c r="C95" s="155"/>
      <c r="D95" s="156"/>
      <c r="E95" s="157"/>
      <c r="F95" s="158"/>
      <c r="G95" s="96"/>
      <c r="H95"/>
      <c r="I95" s="97"/>
      <c r="J95" s="98"/>
      <c r="K95" s="107"/>
    </row>
    <row r="96" spans="1:11" s="3" customFormat="1" ht="12.75" customHeight="1" x14ac:dyDescent="0.2">
      <c r="A96" s="176" t="s">
        <v>76</v>
      </c>
      <c r="B96" s="177"/>
      <c r="C96" s="147" t="s">
        <v>72</v>
      </c>
      <c r="D96" s="125"/>
      <c r="E96" s="125"/>
      <c r="F96" s="163"/>
      <c r="G96" s="42"/>
      <c r="H96" s="113"/>
      <c r="I96" s="53"/>
      <c r="J96" s="30"/>
      <c r="K96" s="107"/>
    </row>
    <row r="97" spans="1:13" s="3" customFormat="1" ht="12.75" customHeight="1" x14ac:dyDescent="0.2">
      <c r="A97" s="178" t="str">
        <f>A96</f>
        <v>9.</v>
      </c>
      <c r="B97" s="4">
        <v>1</v>
      </c>
      <c r="C97" s="134" t="s">
        <v>89</v>
      </c>
      <c r="D97" s="129"/>
      <c r="E97" s="129"/>
      <c r="F97" s="148"/>
      <c r="G97" s="103"/>
      <c r="H97" s="4" t="s">
        <v>55</v>
      </c>
      <c r="I97" s="102"/>
      <c r="J97" s="38">
        <f>I97*G97</f>
        <v>0</v>
      </c>
      <c r="K97" s="107"/>
      <c r="M97" s="187"/>
    </row>
    <row r="98" spans="1:13" s="3" customFormat="1" ht="12.75" customHeight="1" x14ac:dyDescent="0.2">
      <c r="A98" s="178" t="str">
        <f t="shared" ref="A98:A106" si="21">A97</f>
        <v>9.</v>
      </c>
      <c r="B98" s="4">
        <v>2</v>
      </c>
      <c r="C98" s="134" t="s">
        <v>73</v>
      </c>
      <c r="D98" s="129"/>
      <c r="E98" s="129"/>
      <c r="F98" s="129"/>
      <c r="G98" s="103"/>
      <c r="H98" s="4" t="s">
        <v>55</v>
      </c>
      <c r="I98" s="102"/>
      <c r="J98" s="38">
        <f t="shared" ref="J98:J106" si="22">I98*G98</f>
        <v>0</v>
      </c>
      <c r="K98" s="107"/>
      <c r="M98" s="187"/>
    </row>
    <row r="99" spans="1:13" s="3" customFormat="1" ht="12.75" customHeight="1" x14ac:dyDescent="0.2">
      <c r="A99" s="178" t="str">
        <f t="shared" si="21"/>
        <v>9.</v>
      </c>
      <c r="B99" s="4">
        <v>3</v>
      </c>
      <c r="C99" s="134" t="s">
        <v>22</v>
      </c>
      <c r="D99" s="129"/>
      <c r="E99" s="129"/>
      <c r="F99" s="129"/>
      <c r="G99" s="103"/>
      <c r="H99" s="4" t="s">
        <v>55</v>
      </c>
      <c r="I99" s="102"/>
      <c r="J99" s="38">
        <f t="shared" si="22"/>
        <v>0</v>
      </c>
      <c r="K99" s="107"/>
      <c r="M99" s="187"/>
    </row>
    <row r="100" spans="1:13" s="3" customFormat="1" ht="12.75" customHeight="1" x14ac:dyDescent="0.2">
      <c r="A100" s="178" t="str">
        <f t="shared" si="21"/>
        <v>9.</v>
      </c>
      <c r="B100" s="4">
        <v>4</v>
      </c>
      <c r="C100" s="134" t="s">
        <v>42</v>
      </c>
      <c r="D100" s="129"/>
      <c r="E100" s="129"/>
      <c r="F100" s="129"/>
      <c r="G100" s="103"/>
      <c r="H100" s="4" t="s">
        <v>55</v>
      </c>
      <c r="I100" s="102"/>
      <c r="J100" s="38">
        <f t="shared" si="22"/>
        <v>0</v>
      </c>
      <c r="K100" s="107"/>
      <c r="M100" s="187"/>
    </row>
    <row r="101" spans="1:13" s="3" customFormat="1" ht="12.75" customHeight="1" x14ac:dyDescent="0.2">
      <c r="A101" s="178" t="str">
        <f t="shared" si="21"/>
        <v>9.</v>
      </c>
      <c r="B101" s="4">
        <v>5</v>
      </c>
      <c r="C101" s="134" t="s">
        <v>51</v>
      </c>
      <c r="D101" s="134"/>
      <c r="E101" s="129"/>
      <c r="F101" s="129"/>
      <c r="G101" s="103"/>
      <c r="H101" s="4" t="s">
        <v>55</v>
      </c>
      <c r="I101" s="102"/>
      <c r="J101" s="38">
        <f t="shared" si="22"/>
        <v>0</v>
      </c>
      <c r="K101" s="107"/>
      <c r="M101" s="187"/>
    </row>
    <row r="102" spans="1:13" s="3" customFormat="1" ht="12.75" customHeight="1" x14ac:dyDescent="0.2">
      <c r="A102" s="178" t="str">
        <f t="shared" si="21"/>
        <v>9.</v>
      </c>
      <c r="B102" s="4">
        <v>6</v>
      </c>
      <c r="C102" s="135" t="s">
        <v>43</v>
      </c>
      <c r="D102" s="129"/>
      <c r="E102" s="129"/>
      <c r="F102" s="129"/>
      <c r="G102" s="103"/>
      <c r="H102" s="4" t="s">
        <v>55</v>
      </c>
      <c r="I102" s="102"/>
      <c r="J102" s="38">
        <f t="shared" si="22"/>
        <v>0</v>
      </c>
      <c r="K102" s="107"/>
      <c r="M102" s="187"/>
    </row>
    <row r="103" spans="1:13" s="3" customFormat="1" ht="12.75" customHeight="1" x14ac:dyDescent="0.2">
      <c r="A103" s="178" t="str">
        <f t="shared" si="21"/>
        <v>9.</v>
      </c>
      <c r="B103" s="4">
        <v>7</v>
      </c>
      <c r="C103" s="135" t="s">
        <v>34</v>
      </c>
      <c r="D103" s="129"/>
      <c r="E103" s="129"/>
      <c r="F103" s="129"/>
      <c r="G103" s="103"/>
      <c r="H103" s="4" t="s">
        <v>55</v>
      </c>
      <c r="I103" s="102"/>
      <c r="J103" s="38">
        <f t="shared" si="22"/>
        <v>0</v>
      </c>
      <c r="K103" s="107"/>
      <c r="M103" s="187"/>
    </row>
    <row r="104" spans="1:13" s="3" customFormat="1" ht="12.75" customHeight="1" x14ac:dyDescent="0.2">
      <c r="A104" s="178" t="str">
        <f t="shared" si="21"/>
        <v>9.</v>
      </c>
      <c r="B104" s="4">
        <v>8</v>
      </c>
      <c r="C104" s="135" t="s">
        <v>40</v>
      </c>
      <c r="D104" s="129"/>
      <c r="E104" s="129"/>
      <c r="F104" s="129"/>
      <c r="G104" s="103"/>
      <c r="H104" s="4" t="s">
        <v>55</v>
      </c>
      <c r="I104" s="102"/>
      <c r="J104" s="38">
        <f t="shared" si="22"/>
        <v>0</v>
      </c>
      <c r="K104" s="107"/>
      <c r="M104" s="187"/>
    </row>
    <row r="105" spans="1:13" s="3" customFormat="1" ht="12.75" customHeight="1" x14ac:dyDescent="0.2">
      <c r="A105" s="178" t="str">
        <f t="shared" si="21"/>
        <v>9.</v>
      </c>
      <c r="B105" s="4">
        <v>9</v>
      </c>
      <c r="C105" s="135" t="s">
        <v>32</v>
      </c>
      <c r="D105" s="129"/>
      <c r="E105" s="129"/>
      <c r="F105" s="129"/>
      <c r="G105" s="103"/>
      <c r="H105" s="4" t="s">
        <v>55</v>
      </c>
      <c r="I105" s="102"/>
      <c r="J105" s="38">
        <f t="shared" si="22"/>
        <v>0</v>
      </c>
      <c r="K105" s="107"/>
      <c r="M105" s="187"/>
    </row>
    <row r="106" spans="1:13" s="3" customFormat="1" ht="12.75" customHeight="1" x14ac:dyDescent="0.2">
      <c r="A106" s="178" t="str">
        <f t="shared" si="21"/>
        <v>9.</v>
      </c>
      <c r="B106" s="4">
        <v>10</v>
      </c>
      <c r="C106" s="134" t="s">
        <v>74</v>
      </c>
      <c r="D106" s="129"/>
      <c r="E106" s="129"/>
      <c r="F106" s="129"/>
      <c r="G106" s="104"/>
      <c r="H106" s="93" t="s">
        <v>55</v>
      </c>
      <c r="I106" s="133"/>
      <c r="J106" s="38">
        <f t="shared" si="22"/>
        <v>0</v>
      </c>
      <c r="K106" s="107"/>
      <c r="M106" s="187"/>
    </row>
    <row r="107" spans="1:13" s="33" customFormat="1" ht="12" customHeight="1" thickBot="1" x14ac:dyDescent="0.25">
      <c r="A107" s="165"/>
      <c r="B107" s="2"/>
      <c r="C107" s="151" t="s">
        <v>103</v>
      </c>
      <c r="D107" s="152" t="s">
        <v>10</v>
      </c>
      <c r="E107" s="153"/>
      <c r="F107" s="154"/>
      <c r="G107" s="164"/>
      <c r="H107" s="114"/>
      <c r="I107" s="84"/>
      <c r="J107" s="74">
        <f>SUM(J97:J106)</f>
        <v>0</v>
      </c>
      <c r="K107" s="109"/>
    </row>
    <row r="108" spans="1:13" s="33" customFormat="1" ht="14.25" thickTop="1" thickBot="1" x14ac:dyDescent="0.25">
      <c r="A108" s="31"/>
      <c r="B108" s="10"/>
      <c r="C108" s="9"/>
      <c r="D108" s="9"/>
      <c r="E108" s="9"/>
      <c r="F108" s="9"/>
      <c r="G108" s="43"/>
      <c r="H108" s="10"/>
      <c r="I108" s="60"/>
      <c r="J108" s="32"/>
      <c r="K108" s="109"/>
    </row>
    <row r="109" spans="1:13" ht="13.5" thickBot="1" x14ac:dyDescent="0.25">
      <c r="A109" s="167"/>
      <c r="B109" s="85"/>
      <c r="C109" s="168" t="s">
        <v>28</v>
      </c>
      <c r="D109" s="168"/>
      <c r="E109" s="168"/>
      <c r="F109" s="168"/>
      <c r="G109" s="86"/>
      <c r="H109" s="85"/>
      <c r="I109" s="87"/>
      <c r="J109" s="94">
        <f>SUM(J26,J36,J73,J80,J32,J94,J107,J85,J56)</f>
        <v>250000</v>
      </c>
      <c r="K109" s="105"/>
    </row>
    <row r="110" spans="1:13" x14ac:dyDescent="0.2">
      <c r="A110" s="169"/>
      <c r="B110" s="25"/>
      <c r="C110" s="17"/>
      <c r="D110" s="17"/>
      <c r="E110" s="17"/>
      <c r="F110" s="17"/>
      <c r="G110" s="25"/>
      <c r="H110" s="25"/>
      <c r="I110" s="55"/>
      <c r="J110" s="88"/>
      <c r="K110" s="105"/>
    </row>
    <row r="111" spans="1:13" ht="13.5" thickBot="1" x14ac:dyDescent="0.25">
      <c r="A111" s="170"/>
      <c r="B111" s="10"/>
      <c r="C111" s="9"/>
      <c r="D111" s="9"/>
      <c r="E111" s="9"/>
      <c r="F111" s="9"/>
      <c r="G111" s="10"/>
      <c r="H111" s="10"/>
      <c r="I111" s="61"/>
      <c r="J111" s="89"/>
      <c r="K111" s="105"/>
    </row>
    <row r="112" spans="1:13" x14ac:dyDescent="0.2">
      <c r="A112" s="24"/>
      <c r="B112" s="25"/>
      <c r="C112" s="17"/>
      <c r="D112" s="17"/>
      <c r="E112" s="17"/>
      <c r="F112" s="17"/>
      <c r="G112" s="25"/>
      <c r="H112" s="25"/>
      <c r="I112" s="55"/>
      <c r="J112" s="67"/>
      <c r="K112" s="105"/>
    </row>
    <row r="113" spans="1:11" s="8" customFormat="1" x14ac:dyDescent="0.2">
      <c r="A113" s="171" t="s">
        <v>29</v>
      </c>
      <c r="B113" s="2"/>
      <c r="C113" s="7"/>
      <c r="D113" s="7"/>
      <c r="E113" s="7"/>
      <c r="F113" s="7"/>
      <c r="G113" s="2"/>
      <c r="H113" s="2"/>
      <c r="I113" s="56"/>
      <c r="J113" s="68"/>
      <c r="K113" s="106"/>
    </row>
    <row r="114" spans="1:11" s="8" customFormat="1" ht="13.5" thickBot="1" x14ac:dyDescent="0.25">
      <c r="A114" s="31"/>
      <c r="B114" s="10"/>
      <c r="C114" s="9"/>
      <c r="D114" s="9"/>
      <c r="E114" s="9"/>
      <c r="F114" s="9"/>
      <c r="G114" s="10"/>
      <c r="H114" s="10"/>
      <c r="I114" s="61"/>
      <c r="J114" s="69"/>
      <c r="K114" s="106"/>
    </row>
    <row r="115" spans="1:11" s="8" customFormat="1" x14ac:dyDescent="0.2">
      <c r="A115" s="24"/>
      <c r="B115" s="25"/>
      <c r="C115" s="17"/>
      <c r="D115" s="17"/>
      <c r="E115" s="17"/>
      <c r="F115" s="17"/>
      <c r="G115" s="80" t="s">
        <v>45</v>
      </c>
      <c r="H115" s="81"/>
      <c r="I115" s="82" t="s">
        <v>44</v>
      </c>
      <c r="J115" s="83" t="s">
        <v>47</v>
      </c>
      <c r="K115" s="106"/>
    </row>
    <row r="116" spans="1:11" s="8" customFormat="1" x14ac:dyDescent="0.2">
      <c r="A116" s="29" t="s">
        <v>5</v>
      </c>
      <c r="B116" s="28"/>
      <c r="C116" s="172" t="str">
        <f>C7</f>
        <v xml:space="preserve">VRTÁNÍ  A  ODKRYVNÉ  PRÁCE </v>
      </c>
      <c r="D116" s="7"/>
      <c r="E116" s="7"/>
      <c r="F116" s="7"/>
      <c r="G116" s="75"/>
      <c r="H116" s="75">
        <f>J26</f>
        <v>0</v>
      </c>
      <c r="I116" s="75">
        <f>H116*0.21</f>
        <v>0</v>
      </c>
      <c r="J116" s="68">
        <f>SUM(H116:I116)</f>
        <v>0</v>
      </c>
      <c r="K116" s="106"/>
    </row>
    <row r="117" spans="1:11" s="8" customFormat="1" x14ac:dyDescent="0.2">
      <c r="A117" s="165" t="s">
        <v>50</v>
      </c>
      <c r="B117" s="28"/>
      <c r="C117" s="172" t="s">
        <v>53</v>
      </c>
      <c r="D117" s="7"/>
      <c r="E117" s="7"/>
      <c r="F117" s="7"/>
      <c r="G117" s="75"/>
      <c r="H117" s="75">
        <f>J32</f>
        <v>0</v>
      </c>
      <c r="I117" s="75">
        <f t="shared" ref="I117:I124" si="23">H117*0.21</f>
        <v>0</v>
      </c>
      <c r="J117" s="68">
        <f t="shared" ref="J117:J124" si="24">SUM(H117:I117)</f>
        <v>0</v>
      </c>
      <c r="K117" s="106"/>
    </row>
    <row r="118" spans="1:11" s="8" customFormat="1" x14ac:dyDescent="0.2">
      <c r="A118" s="29" t="s">
        <v>12</v>
      </c>
      <c r="B118" s="28"/>
      <c r="C118" s="172" t="str">
        <f>C34</f>
        <v>SKALNÍ SVAHY</v>
      </c>
      <c r="D118" s="7"/>
      <c r="E118" s="7"/>
      <c r="F118" s="7"/>
      <c r="G118" s="75"/>
      <c r="H118" s="75">
        <f>J36</f>
        <v>0</v>
      </c>
      <c r="I118" s="75">
        <f t="shared" ref="I118" si="25">H118*0.21</f>
        <v>0</v>
      </c>
      <c r="J118" s="68">
        <f t="shared" ref="J118" si="26">SUM(H118:I118)</f>
        <v>0</v>
      </c>
      <c r="K118" s="106"/>
    </row>
    <row r="119" spans="1:11" s="8" customFormat="1" x14ac:dyDescent="0.2">
      <c r="A119" s="165" t="s">
        <v>17</v>
      </c>
      <c r="B119" s="28"/>
      <c r="C119" s="5" t="str">
        <f>C38</f>
        <v>STAVEBNĚTECHNICKÝ PRŮZKUM, DIAGNOSTIKA KONSTRUKCÍ</v>
      </c>
      <c r="D119" s="7"/>
      <c r="E119" s="7"/>
      <c r="F119" s="7"/>
      <c r="G119" s="75"/>
      <c r="H119" s="75">
        <f>J56</f>
        <v>0</v>
      </c>
      <c r="I119" s="75">
        <f t="shared" si="23"/>
        <v>0</v>
      </c>
      <c r="J119" s="68">
        <f t="shared" si="24"/>
        <v>0</v>
      </c>
      <c r="K119" s="106"/>
    </row>
    <row r="120" spans="1:11" s="8" customFormat="1" x14ac:dyDescent="0.2">
      <c r="A120" s="29" t="s">
        <v>19</v>
      </c>
      <c r="B120" s="28"/>
      <c r="C120" s="172" t="str">
        <f>C58</f>
        <v>LABORATORNÍ PRÁCE</v>
      </c>
      <c r="D120" s="7"/>
      <c r="E120" s="7"/>
      <c r="F120" s="7"/>
      <c r="G120" s="75"/>
      <c r="H120" s="75">
        <f>J73</f>
        <v>0</v>
      </c>
      <c r="I120" s="75">
        <f t="shared" si="23"/>
        <v>0</v>
      </c>
      <c r="J120" s="68">
        <f t="shared" si="24"/>
        <v>0</v>
      </c>
      <c r="K120" s="106"/>
    </row>
    <row r="121" spans="1:11" s="8" customFormat="1" x14ac:dyDescent="0.2">
      <c r="A121" s="165" t="s">
        <v>21</v>
      </c>
      <c r="B121" s="28"/>
      <c r="C121" s="172" t="str">
        <f>C75</f>
        <v>GEODETICKÉ PRÁCE, VYTYČENÍ A OVĚŘENÍ PODZEMNÍCH INŽ. SÍTÍ, INŽENÝRING VYUŽÍVÁNÍ CIZÍCH POZEMKŮ PRO ÚČELY PRŮZKUMU</v>
      </c>
      <c r="D121" s="7"/>
      <c r="E121" s="7"/>
      <c r="F121" s="7"/>
      <c r="G121" s="75"/>
      <c r="H121" s="75">
        <f>J80</f>
        <v>250000</v>
      </c>
      <c r="I121" s="75">
        <f t="shared" si="23"/>
        <v>52500</v>
      </c>
      <c r="J121" s="68">
        <f t="shared" si="24"/>
        <v>302500</v>
      </c>
      <c r="K121" s="106"/>
    </row>
    <row r="122" spans="1:11" s="8" customFormat="1" x14ac:dyDescent="0.2">
      <c r="A122" s="29" t="s">
        <v>24</v>
      </c>
      <c r="B122" s="28"/>
      <c r="C122" s="172" t="str">
        <f>C82</f>
        <v>GEOFYZIKÁLNÍ, KOROZNÍ A PEDOLOGICKÝ PRŮZKUM</v>
      </c>
      <c r="D122" s="7"/>
      <c r="E122" s="7"/>
      <c r="F122" s="7"/>
      <c r="G122" s="75"/>
      <c r="H122" s="75">
        <f>J85</f>
        <v>0</v>
      </c>
      <c r="I122" s="75">
        <f t="shared" si="23"/>
        <v>0</v>
      </c>
      <c r="J122" s="68">
        <f t="shared" si="24"/>
        <v>0</v>
      </c>
      <c r="K122" s="106"/>
    </row>
    <row r="123" spans="1:11" s="8" customFormat="1" x14ac:dyDescent="0.2">
      <c r="A123" s="165" t="s">
        <v>26</v>
      </c>
      <c r="B123" s="28"/>
      <c r="C123" s="172" t="str">
        <f>C87</f>
        <v>PRŮZKUM PRAŽCOVÉHO PODLOŽÍ A MATERIÁLU KOLEJOVÉHO LOŽE, VČ. ZAJIŠTĚNÍ PRACOVIŠŤ NA ŽELEZNIČNÍM SPODKU</v>
      </c>
      <c r="D123" s="7"/>
      <c r="E123" s="7"/>
      <c r="F123" s="7"/>
      <c r="G123" s="75"/>
      <c r="H123" s="75">
        <f>J94</f>
        <v>0</v>
      </c>
      <c r="I123" s="75">
        <f t="shared" si="23"/>
        <v>0</v>
      </c>
      <c r="J123" s="68">
        <f t="shared" si="24"/>
        <v>0</v>
      </c>
      <c r="K123" s="106"/>
    </row>
    <row r="124" spans="1:11" x14ac:dyDescent="0.2">
      <c r="A124" s="29" t="s">
        <v>76</v>
      </c>
      <c r="B124" s="173"/>
      <c r="C124" s="174" t="str">
        <f>C96</f>
        <v xml:space="preserve">VÝKONY GEOLOGICKÉ SLUŽBY </v>
      </c>
      <c r="D124" s="175"/>
      <c r="E124" s="175"/>
      <c r="F124" s="175"/>
      <c r="G124" s="76"/>
      <c r="H124" s="76">
        <f>J107</f>
        <v>0</v>
      </c>
      <c r="I124" s="76">
        <f t="shared" si="23"/>
        <v>0</v>
      </c>
      <c r="J124" s="77">
        <f t="shared" si="24"/>
        <v>0</v>
      </c>
      <c r="K124" s="105"/>
    </row>
    <row r="125" spans="1:11" x14ac:dyDescent="0.2">
      <c r="A125" s="29"/>
      <c r="B125" s="28"/>
      <c r="C125" s="5"/>
      <c r="G125" s="75"/>
      <c r="H125" s="75"/>
      <c r="I125" s="75"/>
      <c r="J125" s="68"/>
      <c r="K125" s="105"/>
    </row>
    <row r="126" spans="1:11" x14ac:dyDescent="0.2">
      <c r="A126" s="29"/>
      <c r="B126" s="28"/>
      <c r="C126" s="5"/>
      <c r="G126" s="45" t="s">
        <v>46</v>
      </c>
      <c r="H126" s="78">
        <f>SUM(H116:H124)</f>
        <v>250000</v>
      </c>
      <c r="I126" s="78">
        <f>SUM(I116:I124)</f>
        <v>52500</v>
      </c>
      <c r="J126" s="79">
        <f>SUM(J116:J124)</f>
        <v>302500</v>
      </c>
      <c r="K126" s="105"/>
    </row>
    <row r="127" spans="1:11" x14ac:dyDescent="0.2">
      <c r="A127" s="29"/>
      <c r="G127" s="2"/>
      <c r="J127" s="68"/>
      <c r="K127" s="105"/>
    </row>
    <row r="128" spans="1:11" x14ac:dyDescent="0.2">
      <c r="A128" s="29"/>
      <c r="F128" s="90"/>
      <c r="G128" s="44"/>
      <c r="H128" s="34" t="s">
        <v>45</v>
      </c>
      <c r="I128" s="62" t="s">
        <v>4</v>
      </c>
      <c r="J128" s="70">
        <f>SUM(H116:H124)</f>
        <v>250000</v>
      </c>
      <c r="K128" s="105"/>
    </row>
    <row r="129" spans="1:11" x14ac:dyDescent="0.2">
      <c r="A129" s="29"/>
      <c r="F129" s="90"/>
      <c r="G129" s="2"/>
      <c r="H129" s="12" t="s">
        <v>44</v>
      </c>
      <c r="I129" s="56" t="s">
        <v>4</v>
      </c>
      <c r="J129" s="68">
        <f>J128/100*21</f>
        <v>52500</v>
      </c>
      <c r="K129" s="105"/>
    </row>
    <row r="130" spans="1:11" x14ac:dyDescent="0.2">
      <c r="A130" s="29"/>
      <c r="F130" s="90"/>
      <c r="G130" s="44"/>
      <c r="H130" s="34" t="s">
        <v>48</v>
      </c>
      <c r="I130" s="62" t="s">
        <v>4</v>
      </c>
      <c r="J130" s="70">
        <f>SUM(J128:J129)</f>
        <v>302500</v>
      </c>
      <c r="K130" s="105"/>
    </row>
    <row r="131" spans="1:11" x14ac:dyDescent="0.2">
      <c r="A131" s="29"/>
      <c r="G131" s="45"/>
      <c r="H131" s="35"/>
      <c r="I131" s="63"/>
      <c r="J131" s="36"/>
      <c r="K131" s="105"/>
    </row>
    <row r="132" spans="1:11" ht="13.5" thickBot="1" x14ac:dyDescent="0.25">
      <c r="A132" s="31"/>
      <c r="B132" s="10"/>
      <c r="C132" s="9"/>
      <c r="D132" s="9"/>
      <c r="E132" s="9"/>
      <c r="F132" s="9"/>
      <c r="G132" s="10"/>
      <c r="H132" s="10"/>
      <c r="I132" s="61"/>
      <c r="J132" s="37"/>
      <c r="K132" s="105"/>
    </row>
    <row r="133" spans="1:11" x14ac:dyDescent="0.2">
      <c r="G133" s="2"/>
      <c r="K133" s="105"/>
    </row>
    <row r="134" spans="1:11" x14ac:dyDescent="0.2">
      <c r="G134" s="2"/>
      <c r="K134" s="105"/>
    </row>
    <row r="135" spans="1:11" x14ac:dyDescent="0.2">
      <c r="G135" s="2"/>
      <c r="K135" s="105"/>
    </row>
    <row r="136" spans="1:11" x14ac:dyDescent="0.2">
      <c r="G136" s="2"/>
      <c r="K136" s="105"/>
    </row>
    <row r="137" spans="1:11" x14ac:dyDescent="0.2">
      <c r="G137" s="2"/>
      <c r="K137" s="105"/>
    </row>
    <row r="138" spans="1:11" x14ac:dyDescent="0.2">
      <c r="G138" s="2"/>
      <c r="K138" s="105"/>
    </row>
    <row r="139" spans="1:11" x14ac:dyDescent="0.2">
      <c r="G139" s="2"/>
      <c r="K139" s="105"/>
    </row>
    <row r="140" spans="1:11" ht="15" x14ac:dyDescent="0.25">
      <c r="C140" s="39"/>
      <c r="D140" s="95"/>
      <c r="E140" s="95"/>
      <c r="F140" s="95"/>
      <c r="G140"/>
      <c r="H140"/>
      <c r="I140" s="64"/>
      <c r="K140" s="105"/>
    </row>
    <row r="141" spans="1:11" ht="15" x14ac:dyDescent="0.25">
      <c r="C141" s="40"/>
      <c r="D141" s="95"/>
      <c r="E141" s="95"/>
      <c r="F141" s="95"/>
      <c r="G141" s="39"/>
      <c r="H141" s="195"/>
      <c r="I141" s="201"/>
      <c r="K141" s="105"/>
    </row>
    <row r="142" spans="1:11" ht="15" x14ac:dyDescent="0.25">
      <c r="C142" s="40"/>
      <c r="D142" s="95"/>
      <c r="E142" s="95"/>
      <c r="F142" s="95"/>
      <c r="G142"/>
      <c r="H142" s="195"/>
      <c r="I142" s="195"/>
      <c r="K142" s="105"/>
    </row>
    <row r="143" spans="1:11" x14ac:dyDescent="0.2">
      <c r="G143" s="2"/>
      <c r="K143" s="105"/>
    </row>
    <row r="144" spans="1:11" x14ac:dyDescent="0.2">
      <c r="G144" s="2"/>
      <c r="K144" s="105"/>
    </row>
    <row r="145" spans="7:11" x14ac:dyDescent="0.2">
      <c r="G145" s="2"/>
      <c r="K145" s="105"/>
    </row>
    <row r="146" spans="7:11" x14ac:dyDescent="0.2">
      <c r="G146" s="2"/>
      <c r="K146" s="105"/>
    </row>
    <row r="147" spans="7:11" x14ac:dyDescent="0.2">
      <c r="G147" s="2"/>
      <c r="K147" s="105"/>
    </row>
    <row r="148" spans="7:11" x14ac:dyDescent="0.2">
      <c r="G148" s="2"/>
      <c r="K148" s="105"/>
    </row>
    <row r="149" spans="7:11" x14ac:dyDescent="0.2">
      <c r="G149" s="2"/>
      <c r="K149" s="105"/>
    </row>
    <row r="150" spans="7:11" x14ac:dyDescent="0.2">
      <c r="G150" s="2"/>
      <c r="K150" s="105"/>
    </row>
    <row r="151" spans="7:11" x14ac:dyDescent="0.2">
      <c r="G151" s="2"/>
      <c r="K151" s="105"/>
    </row>
    <row r="152" spans="7:11" x14ac:dyDescent="0.2">
      <c r="G152" s="2"/>
      <c r="K152" s="105"/>
    </row>
    <row r="153" spans="7:11" x14ac:dyDescent="0.2">
      <c r="G153" s="2"/>
      <c r="K153" s="105"/>
    </row>
    <row r="154" spans="7:11" x14ac:dyDescent="0.2">
      <c r="G154" s="2"/>
      <c r="K154" s="105"/>
    </row>
    <row r="155" spans="7:11" x14ac:dyDescent="0.2">
      <c r="G155" s="2"/>
      <c r="K155" s="105"/>
    </row>
    <row r="156" spans="7:11" x14ac:dyDescent="0.2">
      <c r="G156" s="2"/>
      <c r="K156" s="105"/>
    </row>
    <row r="157" spans="7:11" x14ac:dyDescent="0.2">
      <c r="G157" s="2"/>
      <c r="K157" s="105"/>
    </row>
    <row r="158" spans="7:11" x14ac:dyDescent="0.2">
      <c r="G158" s="2"/>
      <c r="K158" s="105"/>
    </row>
    <row r="159" spans="7:11" x14ac:dyDescent="0.2">
      <c r="G159" s="2"/>
      <c r="K159" s="105"/>
    </row>
    <row r="160" spans="7:11" x14ac:dyDescent="0.2">
      <c r="G160" s="2"/>
      <c r="K160" s="105"/>
    </row>
    <row r="161" spans="7:11" x14ac:dyDescent="0.2">
      <c r="G161" s="2"/>
      <c r="K161" s="105"/>
    </row>
    <row r="162" spans="7:11" x14ac:dyDescent="0.2">
      <c r="G162" s="2"/>
      <c r="K162" s="105"/>
    </row>
    <row r="163" spans="7:11" x14ac:dyDescent="0.2">
      <c r="G163" s="2"/>
      <c r="K163" s="105"/>
    </row>
    <row r="164" spans="7:11" x14ac:dyDescent="0.2">
      <c r="G164" s="2"/>
      <c r="K164" s="105"/>
    </row>
    <row r="165" spans="7:11" x14ac:dyDescent="0.2">
      <c r="G165" s="2"/>
      <c r="K165" s="105"/>
    </row>
    <row r="166" spans="7:11" x14ac:dyDescent="0.2">
      <c r="G166" s="2"/>
      <c r="K166" s="105"/>
    </row>
    <row r="167" spans="7:11" x14ac:dyDescent="0.2">
      <c r="G167" s="2"/>
      <c r="K167" s="105"/>
    </row>
    <row r="168" spans="7:11" x14ac:dyDescent="0.2">
      <c r="G168" s="2"/>
      <c r="K168" s="105"/>
    </row>
    <row r="169" spans="7:11" x14ac:dyDescent="0.2">
      <c r="G169" s="2"/>
      <c r="K169" s="105"/>
    </row>
    <row r="170" spans="7:11" x14ac:dyDescent="0.2">
      <c r="G170" s="2"/>
      <c r="K170" s="105"/>
    </row>
    <row r="171" spans="7:11" x14ac:dyDescent="0.2">
      <c r="G171" s="2"/>
      <c r="K171" s="105"/>
    </row>
    <row r="172" spans="7:11" x14ac:dyDescent="0.2">
      <c r="G172" s="2"/>
      <c r="K172" s="105"/>
    </row>
    <row r="173" spans="7:11" x14ac:dyDescent="0.2">
      <c r="G173" s="2"/>
      <c r="K173" s="105"/>
    </row>
    <row r="174" spans="7:11" x14ac:dyDescent="0.2">
      <c r="G174" s="2"/>
      <c r="K174" s="105"/>
    </row>
    <row r="175" spans="7:11" x14ac:dyDescent="0.2">
      <c r="G175" s="2"/>
      <c r="K175" s="105"/>
    </row>
    <row r="176" spans="7:11" x14ac:dyDescent="0.2">
      <c r="G176" s="2"/>
      <c r="K176" s="105"/>
    </row>
    <row r="177" spans="7:11" x14ac:dyDescent="0.2">
      <c r="G177" s="2"/>
      <c r="K177" s="105"/>
    </row>
    <row r="178" spans="7:11" x14ac:dyDescent="0.2">
      <c r="G178" s="2"/>
      <c r="K178" s="105"/>
    </row>
    <row r="179" spans="7:11" x14ac:dyDescent="0.2">
      <c r="G179" s="2"/>
      <c r="K179" s="105"/>
    </row>
    <row r="180" spans="7:11" x14ac:dyDescent="0.2">
      <c r="G180" s="2"/>
      <c r="K180" s="105"/>
    </row>
    <row r="181" spans="7:11" x14ac:dyDescent="0.2">
      <c r="G181" s="2"/>
      <c r="K181" s="105"/>
    </row>
    <row r="182" spans="7:11" x14ac:dyDescent="0.2">
      <c r="G182" s="2"/>
      <c r="K182" s="105"/>
    </row>
    <row r="183" spans="7:11" x14ac:dyDescent="0.2">
      <c r="G183" s="2"/>
      <c r="K183" s="105"/>
    </row>
    <row r="184" spans="7:11" x14ac:dyDescent="0.2">
      <c r="G184" s="2"/>
      <c r="K184" s="105"/>
    </row>
    <row r="185" spans="7:11" x14ac:dyDescent="0.2">
      <c r="G185" s="2"/>
      <c r="K185" s="105"/>
    </row>
    <row r="186" spans="7:11" x14ac:dyDescent="0.2">
      <c r="G186" s="2"/>
      <c r="K186" s="105"/>
    </row>
    <row r="187" spans="7:11" x14ac:dyDescent="0.2">
      <c r="G187" s="2"/>
      <c r="K187" s="105"/>
    </row>
    <row r="188" spans="7:11" x14ac:dyDescent="0.2">
      <c r="G188" s="2"/>
      <c r="K188" s="105"/>
    </row>
    <row r="189" spans="7:11" x14ac:dyDescent="0.2">
      <c r="G189" s="2"/>
      <c r="K189" s="105"/>
    </row>
    <row r="190" spans="7:11" x14ac:dyDescent="0.2">
      <c r="G190" s="2"/>
      <c r="K190" s="105"/>
    </row>
    <row r="191" spans="7:11" x14ac:dyDescent="0.2">
      <c r="G191" s="2"/>
      <c r="K191" s="105"/>
    </row>
    <row r="192" spans="7:11" x14ac:dyDescent="0.2">
      <c r="G192" s="2"/>
      <c r="K192" s="105"/>
    </row>
    <row r="193" spans="7:11" x14ac:dyDescent="0.2">
      <c r="G193" s="2"/>
      <c r="K193" s="105"/>
    </row>
    <row r="194" spans="7:11" x14ac:dyDescent="0.2">
      <c r="G194" s="2"/>
      <c r="K194" s="105"/>
    </row>
    <row r="195" spans="7:11" x14ac:dyDescent="0.2">
      <c r="G195" s="2"/>
      <c r="K195" s="105"/>
    </row>
    <row r="196" spans="7:11" x14ac:dyDescent="0.2">
      <c r="G196" s="2"/>
      <c r="K196" s="105"/>
    </row>
    <row r="197" spans="7:11" x14ac:dyDescent="0.2">
      <c r="G197" s="2"/>
      <c r="K197" s="105"/>
    </row>
    <row r="198" spans="7:11" x14ac:dyDescent="0.2">
      <c r="G198" s="2"/>
      <c r="K198" s="105"/>
    </row>
    <row r="199" spans="7:11" x14ac:dyDescent="0.2">
      <c r="G199" s="2"/>
      <c r="K199" s="105"/>
    </row>
    <row r="200" spans="7:11" x14ac:dyDescent="0.2">
      <c r="G200" s="2"/>
      <c r="K200" s="105"/>
    </row>
    <row r="201" spans="7:11" x14ac:dyDescent="0.2">
      <c r="G201" s="2"/>
      <c r="K201" s="105"/>
    </row>
    <row r="202" spans="7:11" x14ac:dyDescent="0.2">
      <c r="G202" s="2"/>
      <c r="K202" s="105"/>
    </row>
    <row r="203" spans="7:11" x14ac:dyDescent="0.2">
      <c r="G203" s="2"/>
      <c r="K203" s="105"/>
    </row>
    <row r="204" spans="7:11" x14ac:dyDescent="0.2">
      <c r="G204" s="2"/>
      <c r="K204" s="105"/>
    </row>
    <row r="205" spans="7:11" x14ac:dyDescent="0.2">
      <c r="G205" s="2"/>
      <c r="K205" s="105"/>
    </row>
    <row r="206" spans="7:11" x14ac:dyDescent="0.2">
      <c r="G206" s="2"/>
      <c r="K206" s="105"/>
    </row>
    <row r="207" spans="7:11" x14ac:dyDescent="0.2">
      <c r="G207" s="2"/>
      <c r="K207" s="105"/>
    </row>
    <row r="208" spans="7:11" x14ac:dyDescent="0.2">
      <c r="G208" s="2"/>
      <c r="K208" s="105"/>
    </row>
    <row r="209" spans="7:11" x14ac:dyDescent="0.2">
      <c r="G209" s="2"/>
      <c r="K209" s="105"/>
    </row>
    <row r="210" spans="7:11" x14ac:dyDescent="0.2">
      <c r="G210" s="2"/>
      <c r="K210" s="105"/>
    </row>
    <row r="211" spans="7:11" x14ac:dyDescent="0.2">
      <c r="G211" s="2"/>
      <c r="K211" s="105"/>
    </row>
    <row r="212" spans="7:11" x14ac:dyDescent="0.2">
      <c r="G212" s="2"/>
      <c r="K212" s="105"/>
    </row>
    <row r="213" spans="7:11" x14ac:dyDescent="0.2">
      <c r="G213" s="2"/>
      <c r="K213" s="105"/>
    </row>
    <row r="214" spans="7:11" x14ac:dyDescent="0.2">
      <c r="G214" s="2"/>
      <c r="K214" s="105"/>
    </row>
    <row r="215" spans="7:11" x14ac:dyDescent="0.2">
      <c r="G215" s="2"/>
      <c r="K215" s="105"/>
    </row>
    <row r="216" spans="7:11" x14ac:dyDescent="0.2">
      <c r="G216" s="2"/>
      <c r="K216" s="105"/>
    </row>
    <row r="217" spans="7:11" x14ac:dyDescent="0.2">
      <c r="G217" s="2"/>
      <c r="K217" s="105"/>
    </row>
    <row r="218" spans="7:11" x14ac:dyDescent="0.2">
      <c r="G218" s="2"/>
      <c r="K218" s="105"/>
    </row>
    <row r="219" spans="7:11" x14ac:dyDescent="0.2">
      <c r="G219" s="2"/>
      <c r="K219" s="105"/>
    </row>
    <row r="220" spans="7:11" x14ac:dyDescent="0.2">
      <c r="G220" s="2"/>
      <c r="K220" s="105"/>
    </row>
    <row r="221" spans="7:11" x14ac:dyDescent="0.2">
      <c r="G221" s="2"/>
      <c r="K221" s="105"/>
    </row>
    <row r="222" spans="7:11" x14ac:dyDescent="0.2">
      <c r="G222" s="2"/>
      <c r="K222" s="105"/>
    </row>
    <row r="223" spans="7:11" x14ac:dyDescent="0.2">
      <c r="G223" s="2"/>
    </row>
  </sheetData>
  <mergeCells count="5">
    <mergeCell ref="H1:I1"/>
    <mergeCell ref="H142:I142"/>
    <mergeCell ref="A2:J2"/>
    <mergeCell ref="C11:F11"/>
    <mergeCell ref="H141:I141"/>
  </mergeCells>
  <phoneticPr fontId="33" type="noConversion"/>
  <printOptions horizontalCentered="1"/>
  <pageMargins left="0.25" right="0.25" top="0.75" bottom="0.75" header="0.3" footer="0.3"/>
  <pageSetup paperSize="8" scale="64" orientation="portrait" r:id="rId1"/>
  <headerFooter alignWithMargins="0"/>
  <rowBreaks count="1" manualBreakCount="1">
    <brk id="11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2023-08-13T14:27:36Z</dcterms:modified>
</cp:coreProperties>
</file>