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filterPrivacy="1" defaultThemeVersion="124226"/>
  <xr:revisionPtr revIDLastSave="0" documentId="13_ncr:1_{0CB46083-1626-455D-8300-913C5BA0BC10}" xr6:coauthVersionLast="47" xr6:coauthVersionMax="47" xr10:uidLastSave="{00000000-0000-0000-0000-000000000000}"/>
  <workbookProtection workbookAlgorithmName="SHA-512" workbookHashValue="7Kx6TfYsZSeX3/qT1t6Uh51/82UDan3VL+K26ti4xQ+AIyYZwEvCJEjuPuVfK5Mo0Op2RuoZ5UAUbtbQsS5ZDg==" workbookSaltValue="Knpg+Zuwmc5BUV1jqoCMLA==" workbookSpinCount="100000" lockStructure="1"/>
  <bookViews>
    <workbookView xWindow="-120" yWindow="-120" windowWidth="29040" windowHeight="1584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Area" localSheetId="0">List1!$A$1:$H$121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6" i="1" l="1"/>
  <c r="H16" i="1" s="1"/>
  <c r="G109" i="1"/>
  <c r="H109" i="1" s="1"/>
  <c r="G89" i="1"/>
  <c r="H89" i="1" s="1"/>
  <c r="G90" i="1"/>
  <c r="H90" i="1" s="1"/>
  <c r="G91" i="1"/>
  <c r="H91" i="1" s="1"/>
  <c r="G92" i="1"/>
  <c r="H92" i="1" s="1"/>
  <c r="G17" i="1"/>
  <c r="H17" i="1" s="1"/>
  <c r="G18" i="1"/>
  <c r="H18" i="1" s="1"/>
  <c r="G19" i="1"/>
  <c r="H19" i="1" s="1"/>
  <c r="G20" i="1"/>
  <c r="H20" i="1" s="1"/>
  <c r="G21" i="1"/>
  <c r="H21" i="1" s="1"/>
  <c r="G22" i="1"/>
  <c r="H22" i="1" s="1"/>
  <c r="G23" i="1"/>
  <c r="H23" i="1" s="1"/>
  <c r="G24" i="1"/>
  <c r="H24" i="1" s="1"/>
  <c r="G25" i="1"/>
  <c r="H25" i="1" s="1"/>
  <c r="G26" i="1"/>
  <c r="H26" i="1" s="1"/>
  <c r="G27" i="1"/>
  <c r="H27" i="1" s="1"/>
  <c r="G28" i="1"/>
  <c r="H28" i="1" s="1"/>
  <c r="G29" i="1"/>
  <c r="H29" i="1" s="1"/>
  <c r="G30" i="1"/>
  <c r="H30" i="1" s="1"/>
  <c r="G31" i="1"/>
  <c r="H31" i="1" s="1"/>
  <c r="G32" i="1"/>
  <c r="H32" i="1" s="1"/>
  <c r="G33" i="1"/>
  <c r="H33" i="1" s="1"/>
  <c r="G34" i="1"/>
  <c r="H34" i="1" s="1"/>
  <c r="G35" i="1"/>
  <c r="H35" i="1" s="1"/>
  <c r="G36" i="1"/>
  <c r="H36" i="1" s="1"/>
  <c r="G37" i="1"/>
  <c r="H37" i="1" s="1"/>
  <c r="G38" i="1"/>
  <c r="H38" i="1" s="1"/>
  <c r="G39" i="1"/>
  <c r="H39" i="1" s="1"/>
  <c r="G40" i="1"/>
  <c r="H40" i="1" s="1"/>
  <c r="G41" i="1"/>
  <c r="H41" i="1" s="1"/>
  <c r="G42" i="1"/>
  <c r="H42" i="1" s="1"/>
  <c r="G43" i="1"/>
  <c r="H43" i="1" s="1"/>
  <c r="G44" i="1"/>
  <c r="H44" i="1" s="1"/>
  <c r="G45" i="1"/>
  <c r="H45" i="1" s="1"/>
  <c r="G46" i="1"/>
  <c r="H46" i="1" s="1"/>
  <c r="G47" i="1"/>
  <c r="H47" i="1" s="1"/>
  <c r="G48" i="1"/>
  <c r="H48" i="1" s="1"/>
  <c r="G49" i="1"/>
  <c r="H49" i="1" s="1"/>
  <c r="G50" i="1"/>
  <c r="H50" i="1" s="1"/>
  <c r="G51" i="1"/>
  <c r="H51" i="1" s="1"/>
  <c r="G52" i="1"/>
  <c r="H52" i="1" s="1"/>
  <c r="G53" i="1"/>
  <c r="H53" i="1" s="1"/>
  <c r="G54" i="1"/>
  <c r="H54" i="1" s="1"/>
  <c r="G55" i="1"/>
  <c r="H55" i="1" s="1"/>
  <c r="G56" i="1"/>
  <c r="H56" i="1" s="1"/>
  <c r="G57" i="1"/>
  <c r="H57" i="1" s="1"/>
  <c r="G58" i="1"/>
  <c r="H58" i="1" s="1"/>
  <c r="G59" i="1"/>
  <c r="H59" i="1" s="1"/>
  <c r="G60" i="1"/>
  <c r="H60" i="1" s="1"/>
  <c r="G61" i="1"/>
  <c r="H61" i="1" s="1"/>
  <c r="G62" i="1"/>
  <c r="H62" i="1" s="1"/>
  <c r="G63" i="1"/>
  <c r="H63" i="1" s="1"/>
  <c r="G64" i="1"/>
  <c r="H64" i="1" s="1"/>
  <c r="G65" i="1"/>
  <c r="H65" i="1" s="1"/>
  <c r="G66" i="1"/>
  <c r="H66" i="1" s="1"/>
  <c r="G67" i="1"/>
  <c r="H67" i="1" s="1"/>
  <c r="G68" i="1"/>
  <c r="H68" i="1" s="1"/>
  <c r="G69" i="1"/>
  <c r="H69" i="1" s="1"/>
  <c r="G70" i="1"/>
  <c r="H70" i="1" s="1"/>
  <c r="G71" i="1"/>
  <c r="H71" i="1" s="1"/>
  <c r="G72" i="1"/>
  <c r="H72" i="1" s="1"/>
  <c r="G73" i="1"/>
  <c r="H73" i="1" s="1"/>
  <c r="G74" i="1"/>
  <c r="H74" i="1" s="1"/>
  <c r="G75" i="1"/>
  <c r="H75" i="1" s="1"/>
  <c r="G76" i="1"/>
  <c r="H76" i="1" s="1"/>
  <c r="G77" i="1"/>
  <c r="H77" i="1" s="1"/>
  <c r="G78" i="1"/>
  <c r="H78" i="1" s="1"/>
  <c r="G79" i="1"/>
  <c r="H79" i="1" s="1"/>
  <c r="G80" i="1"/>
  <c r="H80" i="1" s="1"/>
  <c r="G81" i="1"/>
  <c r="H81" i="1" s="1"/>
  <c r="G82" i="1"/>
  <c r="H82" i="1" s="1"/>
  <c r="G83" i="1"/>
  <c r="H83" i="1" s="1"/>
  <c r="G84" i="1"/>
  <c r="H84" i="1" s="1"/>
  <c r="G85" i="1"/>
  <c r="H85" i="1" s="1"/>
  <c r="G107" i="1"/>
  <c r="H107" i="1" s="1"/>
  <c r="G98" i="1"/>
  <c r="H98" i="1" s="1"/>
  <c r="G99" i="1"/>
  <c r="H99" i="1" s="1"/>
  <c r="G100" i="1"/>
  <c r="H100" i="1" s="1"/>
  <c r="G101" i="1"/>
  <c r="H101" i="1" s="1"/>
  <c r="G102" i="1"/>
  <c r="H102" i="1" s="1"/>
  <c r="G103" i="1"/>
  <c r="H103" i="1" s="1"/>
  <c r="G104" i="1"/>
  <c r="H104" i="1" s="1"/>
  <c r="G105" i="1"/>
  <c r="H105" i="1" s="1"/>
  <c r="G97" i="1"/>
  <c r="H97" i="1" s="1"/>
  <c r="G95" i="1"/>
  <c r="H95" i="1" s="1"/>
  <c r="G94" i="1"/>
  <c r="H94" i="1" s="1"/>
  <c r="G88" i="1"/>
  <c r="H88" i="1" s="1"/>
  <c r="G87" i="1"/>
  <c r="H87" i="1" s="1"/>
  <c r="G15" i="1"/>
  <c r="H15" i="1" s="1"/>
  <c r="G112" i="1" l="1"/>
  <c r="H112" i="1" l="1"/>
  <c r="F115" i="1" s="1"/>
  <c r="F114" i="1"/>
  <c r="F116" i="1" l="1"/>
  <c r="F117" i="1" s="1"/>
</calcChain>
</file>

<file path=xl/sharedStrings.xml><?xml version="1.0" encoding="utf-8"?>
<sst xmlns="http://schemas.openxmlformats.org/spreadsheetml/2006/main" count="300" uniqueCount="229">
  <si>
    <t>Název Objektu</t>
  </si>
  <si>
    <t>DSC</t>
  </si>
  <si>
    <t>NS Čelakovice</t>
  </si>
  <si>
    <t>NS Karlštejn</t>
  </si>
  <si>
    <t>NS Roztoky</t>
  </si>
  <si>
    <t>NS Roztoky - 110kV</t>
  </si>
  <si>
    <t>NS St. Boleslav</t>
  </si>
  <si>
    <t>NS Vraňany</t>
  </si>
  <si>
    <t>SP Kolín</t>
  </si>
  <si>
    <t>NZZ Kolin Depo</t>
  </si>
  <si>
    <t>OTV Poříčany</t>
  </si>
  <si>
    <t>RT Benešov</t>
  </si>
  <si>
    <t>Paradox</t>
  </si>
  <si>
    <t>NS/TM Nymburk</t>
  </si>
  <si>
    <t>NS/TM Strančice</t>
  </si>
  <si>
    <t>RD Skály</t>
  </si>
  <si>
    <t>RZZ a 6kV Běchovice</t>
  </si>
  <si>
    <t>RZZ a 6kV Blatov</t>
  </si>
  <si>
    <t>SpS Lysá n.L.</t>
  </si>
  <si>
    <t>TS Masarykovo nádr.</t>
  </si>
  <si>
    <t>TS1 Beroun</t>
  </si>
  <si>
    <t>PTM Beroun</t>
  </si>
  <si>
    <t>Galaxy</t>
  </si>
  <si>
    <t>TT/NS Zdice</t>
  </si>
  <si>
    <t>NS / TT Benešov</t>
  </si>
  <si>
    <t>Siemens</t>
  </si>
  <si>
    <t>OTV Olbramovice</t>
  </si>
  <si>
    <t>OTV H.Počernice</t>
  </si>
  <si>
    <t>Jablotron</t>
  </si>
  <si>
    <t>OTV Kolín</t>
  </si>
  <si>
    <t>Satel</t>
  </si>
  <si>
    <t>Olbramovice Ves, parc. 343/1</t>
  </si>
  <si>
    <t>Újezd u Hořovic, st.p. 403</t>
  </si>
  <si>
    <t>Zahradnice, parc. 201/4</t>
  </si>
  <si>
    <t>Jičínská u trati za č 1677/25</t>
  </si>
  <si>
    <t>Praha 1, Havlíčkova 1014/2</t>
  </si>
  <si>
    <t>Příběnická 2865/3, Praha 3</t>
  </si>
  <si>
    <t>ED Křenovka</t>
  </si>
  <si>
    <t>Podnikatelská 55, Praha Běchovice</t>
  </si>
  <si>
    <t>Adresa / GPS souřadnice (s.š.;v.d)</t>
  </si>
  <si>
    <t>50,0126275;15,2310105556</t>
  </si>
  <si>
    <t>49,7703647222;14,6889261111</t>
  </si>
  <si>
    <t>NS Rostoklaty</t>
  </si>
  <si>
    <t>50,1546263889;14,7528202778</t>
  </si>
  <si>
    <t>50,1725272222;15,0872072222</t>
  </si>
  <si>
    <t>50,2051080556;14,702715</t>
  </si>
  <si>
    <t>50,3304458333;14,3637705556</t>
  </si>
  <si>
    <t>50,1553688889;14,3971808333</t>
  </si>
  <si>
    <t>50,1463997222;14,3963069444</t>
  </si>
  <si>
    <t>49,930325;14,1583305556</t>
  </si>
  <si>
    <t>50,0230183333;14,3916808333</t>
  </si>
  <si>
    <t>49,9525219444;14,6632725</t>
  </si>
  <si>
    <t>50,0140097222;15,2324583333</t>
  </si>
  <si>
    <t>50,0792966667;14,8147669444</t>
  </si>
  <si>
    <t>50,1134630556;14,5753280556</t>
  </si>
  <si>
    <t>49,7800105556;14,6819608333</t>
  </si>
  <si>
    <t>50,0818283333;14,5984988889</t>
  </si>
  <si>
    <t>50,0849525;14,6371116667</t>
  </si>
  <si>
    <t>50,0242030556;15,215685</t>
  </si>
  <si>
    <t>50,1022586111;14,4970480556</t>
  </si>
  <si>
    <t>50,1966588889;14,8320544444</t>
  </si>
  <si>
    <t>50,1115308;14,9308669</t>
  </si>
  <si>
    <t>50,0935089;15,0123847</t>
  </si>
  <si>
    <t>50,1169869444;14,6154933333</t>
  </si>
  <si>
    <t>49,9042608333;13,9694033333</t>
  </si>
  <si>
    <t>50,1119219444;14,9286719444</t>
  </si>
  <si>
    <t>49,9585025;14,0761597</t>
  </si>
  <si>
    <t>49,955968;14,069893</t>
  </si>
  <si>
    <t>49,953527;14,085115</t>
  </si>
  <si>
    <t>49,955635;14,067078</t>
  </si>
  <si>
    <t>Typ ústředny</t>
  </si>
  <si>
    <t>Objekty u Oblastního ředitelství Praha</t>
  </si>
  <si>
    <t>Objekty u Správy elektrotechniky a energetiky</t>
  </si>
  <si>
    <t>Objekty u Správy tratí Praha západ</t>
  </si>
  <si>
    <t>Objekty u Správy tratí Praha východ</t>
  </si>
  <si>
    <t>Objekty u Správy sdělovací a zabezpečovací techniky Praha západ</t>
  </si>
  <si>
    <t>Objekty u Správy sdělovací a zabezpečovací techniky Praha východ</t>
  </si>
  <si>
    <t>TO Kolín</t>
  </si>
  <si>
    <t>Kolín, Starokolínská 975</t>
  </si>
  <si>
    <t>Paradox HD 192</t>
  </si>
  <si>
    <t>TO Český Brod</t>
  </si>
  <si>
    <t>Praha 9 Běchovice, Českobrodská 473</t>
  </si>
  <si>
    <t>Jablotron 100</t>
  </si>
  <si>
    <t>Nádražní 43, Neratovice</t>
  </si>
  <si>
    <t>areál žst., Kralupy nad Vltavou</t>
  </si>
  <si>
    <t>Sklady SSZT PV</t>
  </si>
  <si>
    <t>Poděbradská 50.1898586N, 15.0599336E, Nymburk</t>
  </si>
  <si>
    <t>Premier I-electronics line</t>
  </si>
  <si>
    <t>Praha hl.n., Nová provozní budova, Seifertova ul., Praha 3, 50.0852217N, 14.4391950E</t>
  </si>
  <si>
    <t>Rokonet</t>
  </si>
  <si>
    <t>Provozní středisko Kladno</t>
  </si>
  <si>
    <t>U Masokombinátu, Jutská ul., Kladno,50.1219703N, 14.1172794E</t>
  </si>
  <si>
    <t>ProSys 128</t>
  </si>
  <si>
    <t>Nádraží Libeň, ul. Českomoravská - vjezd, Praha 9, 50.1019797N, 14.4973736E</t>
  </si>
  <si>
    <t>Praha hl.n., Fantova budova, Wilsonova 300/8, Praha 2, 50.0828475N, 14.4362258E</t>
  </si>
  <si>
    <t>Okrsek Slaný</t>
  </si>
  <si>
    <t>Wilsonova 539, Slaný, 50.2279061N, 14.0757272E</t>
  </si>
  <si>
    <t>ProSys 140</t>
  </si>
  <si>
    <t>Administrativní budova, Prokopova 34, Kralupy nad Vltavou, 50.2388136N, 14.3110531E</t>
  </si>
  <si>
    <t>Nádraží Vršovice, výpravní budova</t>
  </si>
  <si>
    <t>Nádraží Vršovice, Ukrajinská 304/2b, Praha 10, 50.0648325N, 14.4478592E</t>
  </si>
  <si>
    <t>Spectrum</t>
  </si>
  <si>
    <t>OTV Kralupy, SP Kralupy</t>
  </si>
  <si>
    <t xml:space="preserve"> Ke Kocandě, Kralupy nad Vltavou</t>
  </si>
  <si>
    <t>Nákladové nádraží Kolín, 50.0144128N, 15.2240892E</t>
  </si>
  <si>
    <t>není</t>
  </si>
  <si>
    <t>OTV Lysá nad Labem</t>
  </si>
  <si>
    <t>OTV Karlštejn</t>
  </si>
  <si>
    <t>AC 948</t>
  </si>
  <si>
    <t>Karlštejn Poučník bez č.p. - 49ᵒ55’50.947“N‘14ᵒ10‘1.495“E</t>
  </si>
  <si>
    <t>Lysá nad Labem, Švermova bez č.p. - 50ᵒ11’44.961“N‘14ᵒ50‘13.585“E</t>
  </si>
  <si>
    <t>Zpracováno:</t>
  </si>
  <si>
    <t>Zpracovatel:</t>
  </si>
  <si>
    <t>Zadavatel:</t>
  </si>
  <si>
    <t>Správa železnic, státní organizace; OŘ Praha, Přednosta SEE Praha; Mgr. Fiala František</t>
  </si>
  <si>
    <t>Množství</t>
  </si>
  <si>
    <t>Jednotková cena</t>
  </si>
  <si>
    <t>TS Kladno</t>
  </si>
  <si>
    <t>50,1267886N 14,1102647E</t>
  </si>
  <si>
    <t>SpS Nymburk</t>
  </si>
  <si>
    <t>Jednotková cena (měsíční)</t>
  </si>
  <si>
    <t>Administrativní budova</t>
  </si>
  <si>
    <t>Praha hl.n., Fantova budova</t>
  </si>
  <si>
    <t>Praha hlavní nádraží</t>
  </si>
  <si>
    <t>Nádraží Libeň</t>
  </si>
  <si>
    <t>Cena za rok</t>
  </si>
  <si>
    <t>Předpokládaný počet výjezdů</t>
  </si>
  <si>
    <t>Název akce:</t>
  </si>
  <si>
    <t>Dohled nad EZS u technol. objektů v obvodu OŘ Praha</t>
  </si>
  <si>
    <t>Cena dohledu EZS u technologických objektů</t>
  </si>
  <si>
    <t>NS Mělník</t>
  </si>
  <si>
    <t>50.3504192N, 14.5058278E</t>
  </si>
  <si>
    <t>Risco RP128</t>
  </si>
  <si>
    <t>NS Kolín</t>
  </si>
  <si>
    <t>50.0095372N, 15.2519028E</t>
  </si>
  <si>
    <t>Oasis JA83K</t>
  </si>
  <si>
    <t>50.2359144N, 14.3279892E</t>
  </si>
  <si>
    <t>Objekt trafostanice TS 3 včetně kanceláří</t>
  </si>
  <si>
    <t>Chodovská 237/8, Praha, 50.0530211N, 14.4753314E</t>
  </si>
  <si>
    <t>Objekty u Odboru energetiky a služeb</t>
  </si>
  <si>
    <t>50.063071N; 14.499704E</t>
  </si>
  <si>
    <t>TO Tunel Mezno</t>
  </si>
  <si>
    <t>49.5421622N, 14.6228650E</t>
  </si>
  <si>
    <t xml:space="preserve">TO Tunel Deboreč 	</t>
  </si>
  <si>
    <t>49.5773900N, 14.5979042E</t>
  </si>
  <si>
    <t xml:space="preserve">SpS Heřmaničky 	</t>
  </si>
  <si>
    <t>49.6097556N, 14.5876456E</t>
  </si>
  <si>
    <t xml:space="preserve">TS4 (bývalá TS 12)	</t>
  </si>
  <si>
    <t>50.0598564N, 14.4596439E</t>
  </si>
  <si>
    <t>50.0654128N, 14.4458383E</t>
  </si>
  <si>
    <t>50.0656811N, 14.4705383E</t>
  </si>
  <si>
    <t>49.5581639N, 14.6145247E</t>
  </si>
  <si>
    <t>50.078651N; 14.798490E</t>
  </si>
  <si>
    <t xml:space="preserve">Poříčany TO 0.111 zhlaví Praha - technologický objekt </t>
  </si>
  <si>
    <t xml:space="preserve">50.1093044N;14.9176867E         </t>
  </si>
  <si>
    <t xml:space="preserve">Poříčany TS 0.112 Poříčany - trafostanice (v Žst.) </t>
  </si>
  <si>
    <t>50.1109994N;14.9231425E</t>
  </si>
  <si>
    <t xml:space="preserve">Poříčany TO 0.113 zhlaví Kolín - technologický objekt </t>
  </si>
  <si>
    <t>50.1112953N;14.9324469E</t>
  </si>
  <si>
    <t>SpS Poříčany</t>
  </si>
  <si>
    <t>Není EZS</t>
  </si>
  <si>
    <t>50.11192519564721, 14.493120270237776</t>
  </si>
  <si>
    <t>NS/PM M.Chuchle</t>
  </si>
  <si>
    <t>NS/TM /PM Běchovice</t>
  </si>
  <si>
    <t>NS/TS Pečky</t>
  </si>
  <si>
    <t xml:space="preserve">50.0655233N, 14.4703828E                                                                       </t>
  </si>
  <si>
    <t xml:space="preserve">SPS ONJ                            </t>
  </si>
  <si>
    <t xml:space="preserve">50.0594953N, 14.4587742E                                                                       </t>
  </si>
  <si>
    <t xml:space="preserve">EPZ Beroun                       </t>
  </si>
  <si>
    <t xml:space="preserve">49.9589603N, 14.0844450E         </t>
  </si>
  <si>
    <t>Aparát SEE Husitská,sklad, SP a garáže</t>
  </si>
  <si>
    <t>DSC/Satel</t>
  </si>
  <si>
    <t>Husitská 70/24, Praha 3 50,0868378;14,4430750</t>
  </si>
  <si>
    <t>TS2 Beroun</t>
  </si>
  <si>
    <t>TS Tetín</t>
  </si>
  <si>
    <t>SpS Osek u Hořovic</t>
  </si>
  <si>
    <t>TO Zahradnický tunel</t>
  </si>
  <si>
    <t xml:space="preserve">SPS Eden                           </t>
  </si>
  <si>
    <t>Kolín STS 1227 6kV</t>
  </si>
  <si>
    <t>50.0226906N, 15.2213878E</t>
  </si>
  <si>
    <t>Kolín STS 1228 6kV</t>
  </si>
  <si>
    <t>50.0256089N, 15.2118042E</t>
  </si>
  <si>
    <t>odb. Hradišťko  STS 1234 6kV</t>
  </si>
  <si>
    <t>50.0589544N, 15.2032414E</t>
  </si>
  <si>
    <t>Úvaly STS 0055 6kV</t>
  </si>
  <si>
    <t>50.0749558N, 14.7222731E</t>
  </si>
  <si>
    <t>50.0849292N, 14.6370197E</t>
  </si>
  <si>
    <t>50.0818622N, 14.5984347E</t>
  </si>
  <si>
    <t>50.1076125N, 14.4038378E</t>
  </si>
  <si>
    <t xml:space="preserve">TS6 Eden / 6kV STS 0104		</t>
  </si>
  <si>
    <t xml:space="preserve">TS5 Vršovice / 6kV STS 0102	</t>
  </si>
  <si>
    <t xml:space="preserve">NS Zahradní Město /TS7 Zahradní město / 6kV STS 0106	</t>
  </si>
  <si>
    <t>Praha odb. Závodiště STS 0502</t>
  </si>
  <si>
    <t>50.0214264N, 14.3914394E</t>
  </si>
  <si>
    <t xml:space="preserve">Praha Běchovice STS 0069 SP/6kV </t>
  </si>
  <si>
    <t>Praha Běchovice-Blatov STS 0063 6kV</t>
  </si>
  <si>
    <t>Praha Bubeneč STS 0395</t>
  </si>
  <si>
    <t xml:space="preserve">Praha Vysočany TS 22kV, STS 0087 6kV </t>
  </si>
  <si>
    <t>SP Praha Libeň</t>
  </si>
  <si>
    <t>Kolín TS4</t>
  </si>
  <si>
    <t>Středisko TO Vysočany (Neratovice)</t>
  </si>
  <si>
    <t>Kancelář a sklady střediska TO Vysočany (Neratovice)</t>
  </si>
  <si>
    <t>ŽST. Neratovice, 50,2622408333;14,5193286111</t>
  </si>
  <si>
    <t>mechanizační středisko Kralupy nad Vltavou</t>
  </si>
  <si>
    <t>TO Kladno</t>
  </si>
  <si>
    <t>ŽST. Kladno, 50,1227377778;14,1168961111</t>
  </si>
  <si>
    <t>Hala TO Kralupy nad Vltavou</t>
  </si>
  <si>
    <t>SSP Praha Hlavní nádraží</t>
  </si>
  <si>
    <t>RD 0021 Hořany / 6kV</t>
  </si>
  <si>
    <t>RD 0048 Rostoklaty / 6kV</t>
  </si>
  <si>
    <t>50.1060569N, 14.9558125E</t>
  </si>
  <si>
    <t xml:space="preserve">TO ŽST. Červený Újezd 	</t>
  </si>
  <si>
    <t>50.0999147N, 14.4790475E</t>
  </si>
  <si>
    <t xml:space="preserve">Technologický domek Cerhenice (výhybna)  </t>
  </si>
  <si>
    <t>50°4'46.168"N 15°4'22.903"E</t>
  </si>
  <si>
    <t xml:space="preserve">Technologický domek Tatce (výhybna) </t>
  </si>
  <si>
    <t>50°5'58.791"N 14°59'3.692"E</t>
  </si>
  <si>
    <t>NS Balabenka (Nová) od 5/2024</t>
  </si>
  <si>
    <t>50,1022280556;14,4813836111</t>
  </si>
  <si>
    <t>NS Balabenka/ TS 22kV/6kV</t>
  </si>
  <si>
    <t>Cena za plnění smlouvy 4 roky</t>
  </si>
  <si>
    <t>Cena za plnění smlouvy  4 roky</t>
  </si>
  <si>
    <t>Položkový soupis prací (PSP)</t>
  </si>
  <si>
    <t>Výše DPH</t>
  </si>
  <si>
    <t xml:space="preserve">Celková nabídková cena za rok bez DPH </t>
  </si>
  <si>
    <t>Celková nabídková cena za plnění smlouvy 4 roky bez DPH</t>
  </si>
  <si>
    <t>Celková nabídková cena za plnění smlouvy 4 roky včetně DPH</t>
  </si>
  <si>
    <t>*</t>
  </si>
  <si>
    <t>Objekt NS Balabenka (Nová) bude střežen od 05/2024. Uchazeč uvede nabídkovou cenu za 1 měsíc. Celková cena bude automaticky ponížena o dobu, o kterou uvedený objekt nebude střežen.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</si>
</sst>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"/>
    <numFmt numFmtId="165" formatCode="#,##0.00\ &quot;Kč&quot;"/>
  </numFmts>
  <fonts count="18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8"/>
      <color theme="1"/>
      <name val="Verdana"/>
      <family val="2"/>
      <charset val="238"/>
    </font>
    <font>
      <sz val="10"/>
      <name val="Arial CE"/>
      <family val="2"/>
      <charset val="238"/>
    </font>
    <font>
      <b/>
      <sz val="11"/>
      <name val="Verdana"/>
      <family val="2"/>
      <charset val="238"/>
    </font>
    <font>
      <sz val="10"/>
      <name val="Verdana"/>
      <family val="2"/>
      <charset val="238"/>
    </font>
    <font>
      <b/>
      <u/>
      <sz val="10"/>
      <name val="Verdana"/>
      <family val="2"/>
      <charset val="238"/>
    </font>
    <font>
      <b/>
      <sz val="10"/>
      <name val="Verdana"/>
      <family val="2"/>
      <charset val="238"/>
    </font>
    <font>
      <b/>
      <u/>
      <sz val="14"/>
      <name val="Verdana"/>
      <family val="2"/>
      <charset val="238"/>
    </font>
    <font>
      <sz val="11"/>
      <name val="Verdana"/>
      <family val="2"/>
      <charset val="238"/>
    </font>
    <font>
      <b/>
      <sz val="14"/>
      <name val="Verdana"/>
      <family val="2"/>
      <charset val="238"/>
    </font>
    <font>
      <b/>
      <sz val="14"/>
      <name val="Arial CE"/>
      <family val="2"/>
      <charset val="238"/>
    </font>
    <font>
      <i/>
      <sz val="10"/>
      <name val="Verdana"/>
      <family val="2"/>
      <charset val="238"/>
    </font>
    <font>
      <b/>
      <sz val="12"/>
      <name val="Verdana"/>
      <family val="2"/>
      <charset val="238"/>
    </font>
    <font>
      <sz val="12"/>
      <color theme="1"/>
      <name val="Calibri"/>
      <family val="2"/>
      <scheme val="minor"/>
    </font>
    <font>
      <sz val="12"/>
      <name val="Verdana"/>
      <family val="2"/>
      <charset val="238"/>
    </font>
    <font>
      <b/>
      <sz val="16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87">
    <xf numFmtId="0" fontId="0" fillId="0" borderId="0" xfId="0"/>
    <xf numFmtId="0" fontId="0" fillId="3" borderId="1" xfId="0" applyFill="1" applyBorder="1"/>
    <xf numFmtId="0" fontId="0" fillId="3" borderId="2" xfId="0" applyFill="1" applyBorder="1"/>
    <xf numFmtId="0" fontId="6" fillId="0" borderId="0" xfId="0" applyFont="1"/>
    <xf numFmtId="0" fontId="6" fillId="0" borderId="0" xfId="0" applyFont="1" applyAlignment="1">
      <alignment horizontal="center"/>
    </xf>
    <xf numFmtId="49" fontId="7" fillId="0" borderId="0" xfId="1" applyNumberFormat="1" applyFont="1" applyAlignment="1">
      <alignment horizontal="center" vertical="center" wrapText="1"/>
    </xf>
    <xf numFmtId="49" fontId="10" fillId="0" borderId="0" xfId="1" applyNumberFormat="1" applyFont="1" applyAlignment="1">
      <alignment vertical="center"/>
    </xf>
    <xf numFmtId="49" fontId="10" fillId="6" borderId="0" xfId="1" applyNumberFormat="1" applyFont="1" applyFill="1" applyAlignment="1">
      <alignment vertical="center"/>
    </xf>
    <xf numFmtId="49" fontId="9" fillId="0" borderId="0" xfId="1" applyNumberFormat="1" applyFont="1" applyAlignment="1">
      <alignment vertical="center"/>
    </xf>
    <xf numFmtId="0" fontId="12" fillId="0" borderId="0" xfId="1" applyFont="1"/>
    <xf numFmtId="0" fontId="13" fillId="0" borderId="0" xfId="1" applyFont="1"/>
    <xf numFmtId="0" fontId="6" fillId="0" borderId="0" xfId="1" applyFont="1"/>
    <xf numFmtId="164" fontId="6" fillId="0" borderId="0" xfId="1" applyNumberFormat="1" applyFont="1" applyAlignment="1">
      <alignment horizontal="right"/>
    </xf>
    <xf numFmtId="0" fontId="6" fillId="0" borderId="0" xfId="1" applyFont="1" applyAlignment="1">
      <alignment horizontal="center" vertical="center"/>
    </xf>
    <xf numFmtId="0" fontId="6" fillId="0" borderId="0" xfId="1" applyFont="1" applyAlignment="1">
      <alignment vertical="center" wrapText="1"/>
    </xf>
    <xf numFmtId="0" fontId="4" fillId="0" borderId="0" xfId="1"/>
    <xf numFmtId="0" fontId="8" fillId="0" borderId="4" xfId="1" applyFont="1" applyBorder="1"/>
    <xf numFmtId="0" fontId="8" fillId="0" borderId="3" xfId="1" applyFont="1" applyBorder="1"/>
    <xf numFmtId="0" fontId="0" fillId="3" borderId="2" xfId="0" applyFill="1" applyBorder="1" applyAlignment="1">
      <alignment horizontal="center"/>
    </xf>
    <xf numFmtId="165" fontId="6" fillId="7" borderId="9" xfId="1" applyNumberFormat="1" applyFont="1" applyFill="1" applyBorder="1" applyAlignment="1">
      <alignment horizontal="center"/>
    </xf>
    <xf numFmtId="0" fontId="15" fillId="0" borderId="5" xfId="0" applyFont="1" applyBorder="1"/>
    <xf numFmtId="165" fontId="16" fillId="7" borderId="9" xfId="1" applyNumberFormat="1" applyFont="1" applyFill="1" applyBorder="1" applyAlignment="1">
      <alignment horizontal="center"/>
    </xf>
    <xf numFmtId="0" fontId="0" fillId="3" borderId="12" xfId="0" applyFill="1" applyBorder="1"/>
    <xf numFmtId="0" fontId="2" fillId="3" borderId="13" xfId="0" applyFont="1" applyFill="1" applyBorder="1"/>
    <xf numFmtId="0" fontId="2" fillId="0" borderId="7" xfId="0" applyFont="1" applyBorder="1"/>
    <xf numFmtId="0" fontId="0" fillId="0" borderId="0" xfId="0" applyAlignment="1">
      <alignment horizontal="center"/>
    </xf>
    <xf numFmtId="0" fontId="0" fillId="0" borderId="10" xfId="0" applyBorder="1"/>
    <xf numFmtId="165" fontId="0" fillId="0" borderId="18" xfId="0" applyNumberFormat="1" applyBorder="1" applyAlignment="1">
      <alignment horizontal="center"/>
    </xf>
    <xf numFmtId="165" fontId="0" fillId="0" borderId="19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0" fontId="0" fillId="3" borderId="3" xfId="0" applyFill="1" applyBorder="1"/>
    <xf numFmtId="0" fontId="0" fillId="3" borderId="9" xfId="0" applyFill="1" applyBorder="1" applyAlignment="1">
      <alignment horizontal="center" vertical="center"/>
    </xf>
    <xf numFmtId="0" fontId="0" fillId="3" borderId="9" xfId="0" applyFill="1" applyBorder="1"/>
    <xf numFmtId="49" fontId="7" fillId="6" borderId="0" xfId="1" applyNumberFormat="1" applyFont="1" applyFill="1" applyAlignment="1">
      <alignment horizontal="center" vertical="center" wrapText="1"/>
    </xf>
    <xf numFmtId="0" fontId="5" fillId="6" borderId="0" xfId="1" applyFont="1" applyFill="1"/>
    <xf numFmtId="0" fontId="6" fillId="6" borderId="0" xfId="0" applyFont="1" applyFill="1"/>
    <xf numFmtId="0" fontId="8" fillId="0" borderId="0" xfId="0" applyFont="1"/>
    <xf numFmtId="165" fontId="0" fillId="0" borderId="1" xfId="0" applyNumberFormat="1" applyBorder="1" applyAlignment="1" applyProtection="1">
      <alignment horizontal="center"/>
      <protection locked="0"/>
    </xf>
    <xf numFmtId="165" fontId="0" fillId="0" borderId="18" xfId="0" applyNumberFormat="1" applyBorder="1" applyAlignment="1" applyProtection="1">
      <alignment horizontal="center"/>
      <protection locked="0"/>
    </xf>
    <xf numFmtId="0" fontId="0" fillId="0" borderId="7" xfId="0" applyBorder="1"/>
    <xf numFmtId="165" fontId="0" fillId="0" borderId="14" xfId="0" applyNumberFormat="1" applyBorder="1" applyAlignment="1">
      <alignment horizontal="center"/>
    </xf>
    <xf numFmtId="0" fontId="0" fillId="6" borderId="18" xfId="0" applyFill="1" applyBorder="1" applyAlignment="1">
      <alignment horizontal="center" vertical="center"/>
    </xf>
    <xf numFmtId="49" fontId="5" fillId="6" borderId="0" xfId="1" applyNumberFormat="1" applyFont="1" applyFill="1" applyAlignment="1">
      <alignment horizontal="right" vertical="center" wrapText="1"/>
    </xf>
    <xf numFmtId="0" fontId="17" fillId="3" borderId="16" xfId="0" applyFont="1" applyFill="1" applyBorder="1" applyAlignment="1">
      <alignment horizontal="center" vertical="center"/>
    </xf>
    <xf numFmtId="0" fontId="17" fillId="3" borderId="6" xfId="0" applyFont="1" applyFill="1" applyBorder="1" applyAlignment="1">
      <alignment horizontal="center" vertical="center"/>
    </xf>
    <xf numFmtId="0" fontId="17" fillId="3" borderId="11" xfId="0" applyFont="1" applyFill="1" applyBorder="1" applyAlignment="1">
      <alignment horizontal="center" vertical="center"/>
    </xf>
    <xf numFmtId="0" fontId="17" fillId="3" borderId="17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20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49" fontId="11" fillId="6" borderId="0" xfId="1" applyNumberFormat="1" applyFont="1" applyFill="1" applyAlignment="1">
      <alignment horizontal="center" vertical="center"/>
    </xf>
    <xf numFmtId="0" fontId="14" fillId="0" borderId="3" xfId="1" applyFont="1" applyBorder="1" applyAlignment="1">
      <alignment horizontal="left"/>
    </xf>
    <xf numFmtId="0" fontId="14" fillId="0" borderId="4" xfId="1" applyFont="1" applyBorder="1" applyAlignment="1">
      <alignment horizontal="left"/>
    </xf>
    <xf numFmtId="0" fontId="14" fillId="0" borderId="5" xfId="1" applyFont="1" applyBorder="1" applyAlignment="1">
      <alignment horizontal="left"/>
    </xf>
    <xf numFmtId="0" fontId="14" fillId="0" borderId="11" xfId="1" applyFont="1" applyBorder="1" applyAlignment="1">
      <alignment horizontal="left"/>
    </xf>
    <xf numFmtId="0" fontId="14" fillId="0" borderId="26" xfId="1" applyFont="1" applyBorder="1" applyAlignment="1">
      <alignment horizontal="left"/>
    </xf>
    <xf numFmtId="0" fontId="14" fillId="0" borderId="27" xfId="1" applyFont="1" applyBorder="1" applyAlignment="1">
      <alignment horizontal="left"/>
    </xf>
    <xf numFmtId="0" fontId="2" fillId="3" borderId="13" xfId="0" applyFont="1" applyFill="1" applyBorder="1" applyAlignment="1">
      <alignment wrapText="1"/>
    </xf>
    <xf numFmtId="0" fontId="0" fillId="3" borderId="1" xfId="0" applyFill="1" applyBorder="1" applyAlignment="1">
      <alignment wrapText="1"/>
    </xf>
    <xf numFmtId="165" fontId="0" fillId="0" borderId="1" xfId="0" applyNumberFormat="1" applyBorder="1" applyAlignment="1" applyProtection="1">
      <alignment horizontal="center" wrapText="1"/>
      <protection locked="0"/>
    </xf>
    <xf numFmtId="165" fontId="0" fillId="0" borderId="23" xfId="0" applyNumberFormat="1" applyBorder="1" applyAlignment="1">
      <alignment horizontal="center" wrapText="1"/>
    </xf>
    <xf numFmtId="165" fontId="0" fillId="0" borderId="24" xfId="0" applyNumberFormat="1" applyBorder="1" applyAlignment="1">
      <alignment horizontal="center" wrapText="1"/>
    </xf>
    <xf numFmtId="0" fontId="2" fillId="3" borderId="15" xfId="0" applyFont="1" applyFill="1" applyBorder="1" applyAlignment="1">
      <alignment wrapText="1"/>
    </xf>
    <xf numFmtId="0" fontId="0" fillId="3" borderId="2" xfId="0" applyFill="1" applyBorder="1" applyAlignment="1">
      <alignment wrapText="1"/>
    </xf>
    <xf numFmtId="165" fontId="0" fillId="6" borderId="14" xfId="0" applyNumberFormat="1" applyFill="1" applyBorder="1" applyAlignment="1">
      <alignment horizontal="center" wrapText="1"/>
    </xf>
    <xf numFmtId="165" fontId="0" fillId="0" borderId="14" xfId="0" applyNumberFormat="1" applyBorder="1" applyAlignment="1">
      <alignment horizontal="center" wrapText="1"/>
    </xf>
    <xf numFmtId="0" fontId="2" fillId="3" borderId="22" xfId="0" applyFont="1" applyFill="1" applyBorder="1" applyAlignment="1">
      <alignment wrapText="1"/>
    </xf>
    <xf numFmtId="0" fontId="0" fillId="3" borderId="8" xfId="0" applyFill="1" applyBorder="1" applyAlignment="1">
      <alignment wrapText="1"/>
    </xf>
    <xf numFmtId="165" fontId="0" fillId="0" borderId="1" xfId="0" applyNumberFormat="1" applyBorder="1" applyAlignment="1">
      <alignment horizontal="center" wrapText="1"/>
    </xf>
    <xf numFmtId="0" fontId="2" fillId="3" borderId="7" xfId="0" applyFont="1" applyFill="1" applyBorder="1" applyAlignment="1">
      <alignment wrapText="1"/>
    </xf>
    <xf numFmtId="0" fontId="0" fillId="3" borderId="0" xfId="0" applyFill="1" applyAlignment="1">
      <alignment wrapText="1"/>
    </xf>
    <xf numFmtId="0" fontId="0" fillId="3" borderId="25" xfId="0" applyFill="1" applyBorder="1" applyAlignment="1">
      <alignment wrapText="1"/>
    </xf>
    <xf numFmtId="165" fontId="0" fillId="0" borderId="8" xfId="0" applyNumberFormat="1" applyBorder="1" applyAlignment="1" applyProtection="1">
      <alignment horizontal="center" wrapText="1"/>
      <protection locked="0"/>
    </xf>
    <xf numFmtId="165" fontId="14" fillId="7" borderId="9" xfId="1" applyNumberFormat="1" applyFont="1" applyFill="1" applyBorder="1" applyAlignment="1">
      <alignment horizontal="center"/>
    </xf>
    <xf numFmtId="0" fontId="0" fillId="8" borderId="0" xfId="0" applyFill="1"/>
    <xf numFmtId="0" fontId="6" fillId="8" borderId="0" xfId="1" applyFont="1" applyFill="1"/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22"/>
  <sheetViews>
    <sheetView tabSelected="1" topLeftCell="A3" workbookViewId="0">
      <selection activeCell="F17" sqref="F17"/>
    </sheetView>
  </sheetViews>
  <sheetFormatPr defaultRowHeight="15" x14ac:dyDescent="0.25"/>
  <cols>
    <col min="3" max="3" width="50.28515625" customWidth="1"/>
    <col min="4" max="4" width="62.28515625" customWidth="1"/>
    <col min="5" max="5" width="23" customWidth="1"/>
    <col min="6" max="6" width="30" customWidth="1"/>
    <col min="7" max="7" width="17" customWidth="1"/>
    <col min="8" max="8" width="27.7109375" customWidth="1"/>
  </cols>
  <sheetData>
    <row r="1" spans="1:11" x14ac:dyDescent="0.25">
      <c r="A1" s="34"/>
      <c r="B1" s="35"/>
      <c r="C1" s="3"/>
      <c r="D1" s="5"/>
      <c r="E1" s="4"/>
      <c r="F1" s="4"/>
      <c r="G1" s="4"/>
      <c r="H1" s="3"/>
      <c r="I1" s="3"/>
    </row>
    <row r="2" spans="1:11" ht="18" x14ac:dyDescent="0.25">
      <c r="A2" s="36"/>
      <c r="B2" s="3"/>
      <c r="C2" s="3"/>
      <c r="D2" s="8" t="s">
        <v>222</v>
      </c>
      <c r="E2" s="8"/>
      <c r="F2" s="8"/>
      <c r="G2" s="8"/>
      <c r="H2" s="3"/>
      <c r="I2" s="3"/>
    </row>
    <row r="3" spans="1:11" x14ac:dyDescent="0.25">
      <c r="A3" s="36"/>
      <c r="B3" s="3"/>
      <c r="C3" s="3"/>
      <c r="D3" s="5"/>
      <c r="H3" s="3"/>
      <c r="I3" s="3"/>
    </row>
    <row r="4" spans="1:11" ht="37.5" customHeight="1" x14ac:dyDescent="0.25">
      <c r="A4" s="42" t="s">
        <v>127</v>
      </c>
      <c r="B4" s="42"/>
      <c r="C4" s="42"/>
      <c r="D4" s="61" t="s">
        <v>128</v>
      </c>
      <c r="E4" s="61"/>
      <c r="H4" s="3"/>
      <c r="I4" s="3"/>
    </row>
    <row r="5" spans="1:11" ht="0.75" customHeight="1" x14ac:dyDescent="0.25">
      <c r="A5" s="42"/>
      <c r="B5" s="42"/>
      <c r="C5" s="42"/>
      <c r="D5" s="33"/>
      <c r="H5" s="3"/>
      <c r="I5" s="3"/>
    </row>
    <row r="6" spans="1:11" ht="18" customHeight="1" x14ac:dyDescent="0.25">
      <c r="A6" s="6" t="s">
        <v>111</v>
      </c>
      <c r="B6" s="3"/>
      <c r="C6" s="6"/>
      <c r="D6" s="6"/>
      <c r="H6" s="3"/>
      <c r="I6" s="3"/>
    </row>
    <row r="7" spans="1:11" x14ac:dyDescent="0.25">
      <c r="A7" s="6" t="s">
        <v>112</v>
      </c>
      <c r="B7" s="6"/>
      <c r="C7" s="6"/>
      <c r="D7" s="6"/>
      <c r="H7" s="3"/>
      <c r="I7" s="3"/>
    </row>
    <row r="8" spans="1:11" x14ac:dyDescent="0.25">
      <c r="A8" s="6" t="s">
        <v>113</v>
      </c>
      <c r="B8" s="6"/>
      <c r="C8" s="7" t="s">
        <v>114</v>
      </c>
      <c r="D8" s="7"/>
      <c r="E8" s="4"/>
      <c r="F8" s="4"/>
      <c r="G8" s="4"/>
      <c r="H8" s="3"/>
      <c r="I8" s="3"/>
    </row>
    <row r="10" spans="1:11" ht="15.75" thickBot="1" x14ac:dyDescent="0.3"/>
    <row r="11" spans="1:11" ht="23.25" thickBot="1" x14ac:dyDescent="0.3">
      <c r="C11" s="53" t="s">
        <v>71</v>
      </c>
      <c r="D11" s="54"/>
      <c r="E11" s="54"/>
      <c r="F11" s="54"/>
      <c r="G11" s="54"/>
      <c r="H11" s="55"/>
    </row>
    <row r="12" spans="1:11" ht="23.25" thickBot="1" x14ac:dyDescent="0.3">
      <c r="C12" s="50" t="s">
        <v>72</v>
      </c>
      <c r="D12" s="51"/>
      <c r="E12" s="51"/>
      <c r="F12" s="51"/>
      <c r="G12" s="51"/>
      <c r="H12" s="52"/>
    </row>
    <row r="13" spans="1:11" ht="19.5" thickBot="1" x14ac:dyDescent="0.35">
      <c r="C13" s="59" t="s">
        <v>0</v>
      </c>
      <c r="D13" s="59" t="s">
        <v>39</v>
      </c>
      <c r="E13" s="59" t="s">
        <v>70</v>
      </c>
      <c r="F13" s="56" t="s">
        <v>129</v>
      </c>
      <c r="G13" s="57"/>
      <c r="H13" s="58"/>
    </row>
    <row r="14" spans="1:11" ht="15.75" thickBot="1" x14ac:dyDescent="0.3">
      <c r="C14" s="60"/>
      <c r="D14" s="60"/>
      <c r="E14" s="60"/>
      <c r="F14" s="30" t="s">
        <v>120</v>
      </c>
      <c r="G14" s="31" t="s">
        <v>125</v>
      </c>
      <c r="H14" s="32" t="s">
        <v>220</v>
      </c>
    </row>
    <row r="15" spans="1:11" x14ac:dyDescent="0.25">
      <c r="C15" s="68" t="s">
        <v>170</v>
      </c>
      <c r="D15" s="69" t="s">
        <v>172</v>
      </c>
      <c r="E15" s="69" t="s">
        <v>171</v>
      </c>
      <c r="F15" s="70">
        <v>0</v>
      </c>
      <c r="G15" s="71">
        <f>F15*12</f>
        <v>0</v>
      </c>
      <c r="H15" s="72">
        <f>G15*4</f>
        <v>0</v>
      </c>
      <c r="K15" s="25"/>
    </row>
    <row r="16" spans="1:11" x14ac:dyDescent="0.25">
      <c r="B16" s="85" t="s">
        <v>227</v>
      </c>
      <c r="C16" s="73" t="s">
        <v>217</v>
      </c>
      <c r="D16" s="74" t="s">
        <v>212</v>
      </c>
      <c r="E16" s="74" t="s">
        <v>22</v>
      </c>
      <c r="F16" s="70">
        <v>0</v>
      </c>
      <c r="G16" s="71">
        <f>F16*12</f>
        <v>0</v>
      </c>
      <c r="H16" s="75">
        <f>G16*4-6*F16</f>
        <v>0</v>
      </c>
    </row>
    <row r="17" spans="3:8" x14ac:dyDescent="0.25">
      <c r="C17" s="73" t="s">
        <v>219</v>
      </c>
      <c r="D17" s="74" t="s">
        <v>218</v>
      </c>
      <c r="E17" s="74" t="s">
        <v>1</v>
      </c>
      <c r="F17" s="70">
        <v>0</v>
      </c>
      <c r="G17" s="71">
        <f t="shared" ref="G17:G79" si="0">F17*12</f>
        <v>0</v>
      </c>
      <c r="H17" s="76">
        <f t="shared" ref="H17:H79" si="1">G17*4</f>
        <v>0</v>
      </c>
    </row>
    <row r="18" spans="3:8" x14ac:dyDescent="0.25">
      <c r="C18" s="73" t="s">
        <v>2</v>
      </c>
      <c r="D18" s="74" t="s">
        <v>43</v>
      </c>
      <c r="E18" s="74" t="s">
        <v>1</v>
      </c>
      <c r="F18" s="70">
        <v>0</v>
      </c>
      <c r="G18" s="71">
        <f t="shared" si="0"/>
        <v>0</v>
      </c>
      <c r="H18" s="76">
        <f t="shared" si="1"/>
        <v>0</v>
      </c>
    </row>
    <row r="19" spans="3:8" x14ac:dyDescent="0.25">
      <c r="C19" s="73" t="s">
        <v>3</v>
      </c>
      <c r="D19" s="74" t="s">
        <v>49</v>
      </c>
      <c r="E19" s="74" t="s">
        <v>1</v>
      </c>
      <c r="F19" s="70">
        <v>0</v>
      </c>
      <c r="G19" s="71">
        <f t="shared" si="0"/>
        <v>0</v>
      </c>
      <c r="H19" s="76">
        <f t="shared" si="1"/>
        <v>0</v>
      </c>
    </row>
    <row r="20" spans="3:8" x14ac:dyDescent="0.25">
      <c r="C20" s="73" t="s">
        <v>162</v>
      </c>
      <c r="D20" s="74" t="s">
        <v>50</v>
      </c>
      <c r="E20" s="74" t="s">
        <v>22</v>
      </c>
      <c r="F20" s="70">
        <v>0</v>
      </c>
      <c r="G20" s="71">
        <f t="shared" si="0"/>
        <v>0</v>
      </c>
      <c r="H20" s="76">
        <f t="shared" si="1"/>
        <v>0</v>
      </c>
    </row>
    <row r="21" spans="3:8" x14ac:dyDescent="0.25">
      <c r="C21" s="73" t="s">
        <v>42</v>
      </c>
      <c r="D21" s="74" t="s">
        <v>152</v>
      </c>
      <c r="E21" s="74" t="s">
        <v>1</v>
      </c>
      <c r="F21" s="70">
        <v>0</v>
      </c>
      <c r="G21" s="71">
        <f t="shared" si="0"/>
        <v>0</v>
      </c>
      <c r="H21" s="76">
        <f t="shared" si="1"/>
        <v>0</v>
      </c>
    </row>
    <row r="22" spans="3:8" x14ac:dyDescent="0.25">
      <c r="C22" s="73" t="s">
        <v>4</v>
      </c>
      <c r="D22" s="74" t="s">
        <v>47</v>
      </c>
      <c r="E22" s="74" t="s">
        <v>1</v>
      </c>
      <c r="F22" s="70">
        <v>0</v>
      </c>
      <c r="G22" s="71">
        <f t="shared" si="0"/>
        <v>0</v>
      </c>
      <c r="H22" s="76">
        <f t="shared" si="1"/>
        <v>0</v>
      </c>
    </row>
    <row r="23" spans="3:8" x14ac:dyDescent="0.25">
      <c r="C23" s="73" t="s">
        <v>5</v>
      </c>
      <c r="D23" s="74" t="s">
        <v>48</v>
      </c>
      <c r="E23" s="74" t="s">
        <v>1</v>
      </c>
      <c r="F23" s="70">
        <v>0</v>
      </c>
      <c r="G23" s="71">
        <f t="shared" si="0"/>
        <v>0</v>
      </c>
      <c r="H23" s="76">
        <f t="shared" si="1"/>
        <v>0</v>
      </c>
    </row>
    <row r="24" spans="3:8" x14ac:dyDescent="0.25">
      <c r="C24" s="73" t="s">
        <v>6</v>
      </c>
      <c r="D24" s="74" t="s">
        <v>45</v>
      </c>
      <c r="E24" s="74" t="s">
        <v>1</v>
      </c>
      <c r="F24" s="70">
        <v>0</v>
      </c>
      <c r="G24" s="71">
        <f t="shared" si="0"/>
        <v>0</v>
      </c>
      <c r="H24" s="76">
        <f t="shared" si="1"/>
        <v>0</v>
      </c>
    </row>
    <row r="25" spans="3:8" x14ac:dyDescent="0.25">
      <c r="C25" s="73" t="s">
        <v>7</v>
      </c>
      <c r="D25" s="74" t="s">
        <v>46</v>
      </c>
      <c r="E25" s="74" t="s">
        <v>1</v>
      </c>
      <c r="F25" s="70">
        <v>0</v>
      </c>
      <c r="G25" s="71">
        <f t="shared" si="0"/>
        <v>0</v>
      </c>
      <c r="H25" s="76">
        <f t="shared" si="1"/>
        <v>0</v>
      </c>
    </row>
    <row r="26" spans="3:8" x14ac:dyDescent="0.25">
      <c r="C26" s="73" t="s">
        <v>130</v>
      </c>
      <c r="D26" s="74" t="s">
        <v>131</v>
      </c>
      <c r="E26" s="74" t="s">
        <v>132</v>
      </c>
      <c r="F26" s="70">
        <v>0</v>
      </c>
      <c r="G26" s="71">
        <f t="shared" si="0"/>
        <v>0</v>
      </c>
      <c r="H26" s="76">
        <f t="shared" si="1"/>
        <v>0</v>
      </c>
    </row>
    <row r="27" spans="3:8" x14ac:dyDescent="0.25">
      <c r="C27" s="73" t="s">
        <v>133</v>
      </c>
      <c r="D27" s="74" t="s">
        <v>134</v>
      </c>
      <c r="E27" s="74" t="s">
        <v>135</v>
      </c>
      <c r="F27" s="70">
        <v>0</v>
      </c>
      <c r="G27" s="71">
        <f t="shared" si="0"/>
        <v>0</v>
      </c>
      <c r="H27" s="76">
        <f t="shared" si="1"/>
        <v>0</v>
      </c>
    </row>
    <row r="28" spans="3:8" x14ac:dyDescent="0.25">
      <c r="C28" s="73" t="s">
        <v>164</v>
      </c>
      <c r="D28" s="74" t="s">
        <v>62</v>
      </c>
      <c r="E28" s="74" t="s">
        <v>25</v>
      </c>
      <c r="F28" s="70">
        <v>0</v>
      </c>
      <c r="G28" s="71">
        <f t="shared" si="0"/>
        <v>0</v>
      </c>
      <c r="H28" s="76">
        <f t="shared" si="1"/>
        <v>0</v>
      </c>
    </row>
    <row r="29" spans="3:8" x14ac:dyDescent="0.25">
      <c r="C29" s="73" t="s">
        <v>21</v>
      </c>
      <c r="D29" s="74" t="s">
        <v>67</v>
      </c>
      <c r="E29" s="74" t="s">
        <v>22</v>
      </c>
      <c r="F29" s="70">
        <v>0</v>
      </c>
      <c r="G29" s="71">
        <f t="shared" si="0"/>
        <v>0</v>
      </c>
      <c r="H29" s="76">
        <f t="shared" si="1"/>
        <v>0</v>
      </c>
    </row>
    <row r="30" spans="3:8" x14ac:dyDescent="0.25">
      <c r="C30" s="73" t="s">
        <v>168</v>
      </c>
      <c r="D30" s="74" t="s">
        <v>169</v>
      </c>
      <c r="E30" s="74" t="s">
        <v>22</v>
      </c>
      <c r="F30" s="70">
        <v>0</v>
      </c>
      <c r="G30" s="71">
        <f t="shared" si="0"/>
        <v>0</v>
      </c>
      <c r="H30" s="76">
        <f t="shared" si="1"/>
        <v>0</v>
      </c>
    </row>
    <row r="31" spans="3:8" x14ac:dyDescent="0.25">
      <c r="C31" s="73" t="s">
        <v>23</v>
      </c>
      <c r="D31" s="74" t="s">
        <v>64</v>
      </c>
      <c r="E31" s="74" t="s">
        <v>25</v>
      </c>
      <c r="F31" s="70">
        <v>0</v>
      </c>
      <c r="G31" s="71">
        <f t="shared" si="0"/>
        <v>0</v>
      </c>
      <c r="H31" s="76">
        <f t="shared" si="1"/>
        <v>0</v>
      </c>
    </row>
    <row r="32" spans="3:8" x14ac:dyDescent="0.25">
      <c r="C32" s="73" t="s">
        <v>24</v>
      </c>
      <c r="D32" s="74" t="s">
        <v>41</v>
      </c>
      <c r="E32" s="74" t="s">
        <v>25</v>
      </c>
      <c r="F32" s="70">
        <v>0</v>
      </c>
      <c r="G32" s="71">
        <f t="shared" si="0"/>
        <v>0</v>
      </c>
      <c r="H32" s="76">
        <f t="shared" si="1"/>
        <v>0</v>
      </c>
    </row>
    <row r="33" spans="3:8" ht="15" customHeight="1" x14ac:dyDescent="0.25">
      <c r="C33" s="73" t="s">
        <v>191</v>
      </c>
      <c r="D33" s="74" t="s">
        <v>140</v>
      </c>
      <c r="E33" s="74" t="s">
        <v>22</v>
      </c>
      <c r="F33" s="70">
        <v>0</v>
      </c>
      <c r="G33" s="71">
        <f t="shared" si="0"/>
        <v>0</v>
      </c>
      <c r="H33" s="76">
        <f t="shared" si="1"/>
        <v>0</v>
      </c>
    </row>
    <row r="34" spans="3:8" x14ac:dyDescent="0.25">
      <c r="C34" s="73" t="s">
        <v>163</v>
      </c>
      <c r="D34" s="74" t="s">
        <v>38</v>
      </c>
      <c r="E34" s="74" t="s">
        <v>22</v>
      </c>
      <c r="F34" s="70">
        <v>0</v>
      </c>
      <c r="G34" s="71">
        <f t="shared" si="0"/>
        <v>0</v>
      </c>
      <c r="H34" s="76">
        <f t="shared" si="1"/>
        <v>0</v>
      </c>
    </row>
    <row r="35" spans="3:8" x14ac:dyDescent="0.25">
      <c r="C35" s="73" t="s">
        <v>13</v>
      </c>
      <c r="D35" s="74" t="s">
        <v>44</v>
      </c>
      <c r="E35" s="74" t="s">
        <v>22</v>
      </c>
      <c r="F35" s="70">
        <v>0</v>
      </c>
      <c r="G35" s="71">
        <f t="shared" si="0"/>
        <v>0</v>
      </c>
      <c r="H35" s="76">
        <f t="shared" si="1"/>
        <v>0</v>
      </c>
    </row>
    <row r="36" spans="3:8" ht="16.5" customHeight="1" x14ac:dyDescent="0.25">
      <c r="C36" s="73" t="s">
        <v>14</v>
      </c>
      <c r="D36" s="74" t="s">
        <v>51</v>
      </c>
      <c r="E36" s="74" t="s">
        <v>22</v>
      </c>
      <c r="F36" s="70">
        <v>0</v>
      </c>
      <c r="G36" s="71">
        <f t="shared" si="0"/>
        <v>0</v>
      </c>
      <c r="H36" s="76">
        <f t="shared" si="1"/>
        <v>0</v>
      </c>
    </row>
    <row r="37" spans="3:8" x14ac:dyDescent="0.25">
      <c r="C37" s="73" t="s">
        <v>9</v>
      </c>
      <c r="D37" s="74" t="s">
        <v>52</v>
      </c>
      <c r="E37" s="74" t="s">
        <v>12</v>
      </c>
      <c r="F37" s="70">
        <v>0</v>
      </c>
      <c r="G37" s="71">
        <f t="shared" si="0"/>
        <v>0</v>
      </c>
      <c r="H37" s="76">
        <f t="shared" si="1"/>
        <v>0</v>
      </c>
    </row>
    <row r="38" spans="3:8" x14ac:dyDescent="0.25">
      <c r="C38" s="73" t="s">
        <v>178</v>
      </c>
      <c r="D38" s="74" t="s">
        <v>179</v>
      </c>
      <c r="E38" s="74" t="s">
        <v>22</v>
      </c>
      <c r="F38" s="70">
        <v>0</v>
      </c>
      <c r="G38" s="71">
        <f t="shared" si="0"/>
        <v>0</v>
      </c>
      <c r="H38" s="76">
        <f t="shared" si="1"/>
        <v>0</v>
      </c>
    </row>
    <row r="39" spans="3:8" x14ac:dyDescent="0.25">
      <c r="C39" s="73" t="s">
        <v>180</v>
      </c>
      <c r="D39" s="74" t="s">
        <v>181</v>
      </c>
      <c r="E39" s="74" t="s">
        <v>22</v>
      </c>
      <c r="F39" s="70">
        <v>0</v>
      </c>
      <c r="G39" s="71">
        <f t="shared" si="0"/>
        <v>0</v>
      </c>
      <c r="H39" s="76">
        <f t="shared" si="1"/>
        <v>0</v>
      </c>
    </row>
    <row r="40" spans="3:8" x14ac:dyDescent="0.25">
      <c r="C40" s="73" t="s">
        <v>182</v>
      </c>
      <c r="D40" s="74" t="s">
        <v>183</v>
      </c>
      <c r="E40" s="74" t="s">
        <v>22</v>
      </c>
      <c r="F40" s="70">
        <v>0</v>
      </c>
      <c r="G40" s="71">
        <f t="shared" si="0"/>
        <v>0</v>
      </c>
      <c r="H40" s="76">
        <f t="shared" si="1"/>
        <v>0</v>
      </c>
    </row>
    <row r="41" spans="3:8" x14ac:dyDescent="0.25">
      <c r="C41" s="73" t="s">
        <v>184</v>
      </c>
      <c r="D41" s="74" t="s">
        <v>185</v>
      </c>
      <c r="E41" s="74" t="s">
        <v>22</v>
      </c>
      <c r="F41" s="70">
        <v>0</v>
      </c>
      <c r="G41" s="71">
        <f t="shared" si="0"/>
        <v>0</v>
      </c>
      <c r="H41" s="76">
        <f t="shared" si="1"/>
        <v>0</v>
      </c>
    </row>
    <row r="42" spans="3:8" x14ac:dyDescent="0.25">
      <c r="C42" s="73" t="s">
        <v>195</v>
      </c>
      <c r="D42" s="74" t="s">
        <v>186</v>
      </c>
      <c r="E42" s="74" t="s">
        <v>22</v>
      </c>
      <c r="F42" s="70">
        <v>0</v>
      </c>
      <c r="G42" s="71">
        <f t="shared" si="0"/>
        <v>0</v>
      </c>
      <c r="H42" s="76">
        <f t="shared" si="1"/>
        <v>0</v>
      </c>
    </row>
    <row r="43" spans="3:8" x14ac:dyDescent="0.25">
      <c r="C43" s="73" t="s">
        <v>194</v>
      </c>
      <c r="D43" s="74" t="s">
        <v>187</v>
      </c>
      <c r="E43" s="74" t="s">
        <v>22</v>
      </c>
      <c r="F43" s="70">
        <v>0</v>
      </c>
      <c r="G43" s="71">
        <f t="shared" si="0"/>
        <v>0</v>
      </c>
      <c r="H43" s="76">
        <f t="shared" si="1"/>
        <v>0</v>
      </c>
    </row>
    <row r="44" spans="3:8" x14ac:dyDescent="0.25">
      <c r="C44" s="73" t="s">
        <v>196</v>
      </c>
      <c r="D44" s="74" t="s">
        <v>188</v>
      </c>
      <c r="E44" s="74" t="s">
        <v>22</v>
      </c>
      <c r="F44" s="70">
        <v>0</v>
      </c>
      <c r="G44" s="71">
        <f t="shared" si="0"/>
        <v>0</v>
      </c>
      <c r="H44" s="76">
        <f t="shared" si="1"/>
        <v>0</v>
      </c>
    </row>
    <row r="45" spans="3:8" x14ac:dyDescent="0.25">
      <c r="C45" s="73" t="s">
        <v>208</v>
      </c>
      <c r="D45" s="74" t="s">
        <v>210</v>
      </c>
      <c r="E45" s="74" t="s">
        <v>22</v>
      </c>
      <c r="F45" s="70">
        <v>0</v>
      </c>
      <c r="G45" s="71">
        <f t="shared" si="0"/>
        <v>0</v>
      </c>
      <c r="H45" s="76">
        <f t="shared" si="1"/>
        <v>0</v>
      </c>
    </row>
    <row r="46" spans="3:8" x14ac:dyDescent="0.25">
      <c r="C46" s="73" t="s">
        <v>209</v>
      </c>
      <c r="D46" s="74" t="s">
        <v>53</v>
      </c>
      <c r="E46" s="74" t="s">
        <v>12</v>
      </c>
      <c r="F46" s="70">
        <v>0</v>
      </c>
      <c r="G46" s="71">
        <f t="shared" si="0"/>
        <v>0</v>
      </c>
      <c r="H46" s="76">
        <f t="shared" si="1"/>
        <v>0</v>
      </c>
    </row>
    <row r="47" spans="3:8" x14ac:dyDescent="0.25">
      <c r="C47" s="73" t="s">
        <v>11</v>
      </c>
      <c r="D47" s="74" t="s">
        <v>55</v>
      </c>
      <c r="E47" s="74" t="s">
        <v>12</v>
      </c>
      <c r="F47" s="70">
        <v>0</v>
      </c>
      <c r="G47" s="71">
        <f t="shared" si="0"/>
        <v>0</v>
      </c>
      <c r="H47" s="76">
        <f t="shared" si="1"/>
        <v>0</v>
      </c>
    </row>
    <row r="48" spans="3:8" x14ac:dyDescent="0.25">
      <c r="C48" s="73" t="s">
        <v>117</v>
      </c>
      <c r="D48" s="74" t="s">
        <v>118</v>
      </c>
      <c r="E48" s="74" t="s">
        <v>12</v>
      </c>
      <c r="F48" s="70">
        <v>0</v>
      </c>
      <c r="G48" s="71">
        <f t="shared" si="0"/>
        <v>0</v>
      </c>
      <c r="H48" s="76">
        <f t="shared" si="1"/>
        <v>0</v>
      </c>
    </row>
    <row r="49" spans="3:8" x14ac:dyDescent="0.25">
      <c r="C49" s="73" t="s">
        <v>37</v>
      </c>
      <c r="D49" s="74" t="s">
        <v>36</v>
      </c>
      <c r="E49" s="74" t="s">
        <v>22</v>
      </c>
      <c r="F49" s="70">
        <v>0</v>
      </c>
      <c r="G49" s="71">
        <f t="shared" si="0"/>
        <v>0</v>
      </c>
      <c r="H49" s="76">
        <f t="shared" si="1"/>
        <v>0</v>
      </c>
    </row>
    <row r="50" spans="3:8" x14ac:dyDescent="0.25">
      <c r="C50" s="73" t="s">
        <v>15</v>
      </c>
      <c r="D50" s="74" t="s">
        <v>54</v>
      </c>
      <c r="E50" s="74" t="s">
        <v>22</v>
      </c>
      <c r="F50" s="70">
        <v>0</v>
      </c>
      <c r="G50" s="71">
        <f t="shared" si="0"/>
        <v>0</v>
      </c>
      <c r="H50" s="76">
        <f t="shared" si="1"/>
        <v>0</v>
      </c>
    </row>
    <row r="51" spans="3:8" x14ac:dyDescent="0.25">
      <c r="C51" s="73" t="s">
        <v>197</v>
      </c>
      <c r="D51" s="74" t="s">
        <v>161</v>
      </c>
      <c r="E51" s="74" t="s">
        <v>22</v>
      </c>
      <c r="F51" s="70">
        <v>0</v>
      </c>
      <c r="G51" s="71">
        <f t="shared" si="0"/>
        <v>0</v>
      </c>
      <c r="H51" s="76">
        <f t="shared" si="1"/>
        <v>0</v>
      </c>
    </row>
    <row r="52" spans="3:8" x14ac:dyDescent="0.25">
      <c r="C52" s="73" t="s">
        <v>119</v>
      </c>
      <c r="D52" s="74" t="s">
        <v>34</v>
      </c>
      <c r="E52" s="74" t="s">
        <v>22</v>
      </c>
      <c r="F52" s="70">
        <v>0</v>
      </c>
      <c r="G52" s="71">
        <f t="shared" si="0"/>
        <v>0</v>
      </c>
      <c r="H52" s="76">
        <f t="shared" si="1"/>
        <v>0</v>
      </c>
    </row>
    <row r="53" spans="3:8" x14ac:dyDescent="0.25">
      <c r="C53" s="73" t="s">
        <v>159</v>
      </c>
      <c r="D53" s="74" t="s">
        <v>61</v>
      </c>
      <c r="E53" s="74" t="s">
        <v>22</v>
      </c>
      <c r="F53" s="70">
        <v>0</v>
      </c>
      <c r="G53" s="71">
        <f t="shared" si="0"/>
        <v>0</v>
      </c>
      <c r="H53" s="76">
        <f t="shared" si="1"/>
        <v>0</v>
      </c>
    </row>
    <row r="54" spans="3:8" x14ac:dyDescent="0.25">
      <c r="C54" s="73" t="s">
        <v>18</v>
      </c>
      <c r="D54" s="74" t="s">
        <v>60</v>
      </c>
      <c r="E54" s="74" t="s">
        <v>22</v>
      </c>
      <c r="F54" s="70">
        <v>0</v>
      </c>
      <c r="G54" s="71">
        <f t="shared" si="0"/>
        <v>0</v>
      </c>
      <c r="H54" s="76">
        <f t="shared" si="1"/>
        <v>0</v>
      </c>
    </row>
    <row r="55" spans="3:8" x14ac:dyDescent="0.25">
      <c r="C55" s="73" t="s">
        <v>175</v>
      </c>
      <c r="D55" s="74" t="s">
        <v>32</v>
      </c>
      <c r="E55" s="74" t="s">
        <v>25</v>
      </c>
      <c r="F55" s="70">
        <v>0</v>
      </c>
      <c r="G55" s="71">
        <f t="shared" si="0"/>
        <v>0</v>
      </c>
      <c r="H55" s="76">
        <f t="shared" si="1"/>
        <v>0</v>
      </c>
    </row>
    <row r="56" spans="3:8" x14ac:dyDescent="0.25">
      <c r="C56" s="73" t="s">
        <v>145</v>
      </c>
      <c r="D56" s="74" t="s">
        <v>146</v>
      </c>
      <c r="E56" s="74" t="s">
        <v>22</v>
      </c>
      <c r="F56" s="70">
        <v>0</v>
      </c>
      <c r="G56" s="71">
        <f t="shared" si="0"/>
        <v>0</v>
      </c>
      <c r="H56" s="76">
        <f t="shared" si="1"/>
        <v>0</v>
      </c>
    </row>
    <row r="57" spans="3:8" x14ac:dyDescent="0.25">
      <c r="C57" s="73" t="s">
        <v>177</v>
      </c>
      <c r="D57" s="74" t="s">
        <v>165</v>
      </c>
      <c r="E57" s="74" t="s">
        <v>22</v>
      </c>
      <c r="F57" s="70">
        <v>0</v>
      </c>
      <c r="G57" s="71">
        <f t="shared" si="0"/>
        <v>0</v>
      </c>
      <c r="H57" s="76">
        <f t="shared" si="1"/>
        <v>0</v>
      </c>
    </row>
    <row r="58" spans="3:8" x14ac:dyDescent="0.25">
      <c r="C58" s="73" t="s">
        <v>166</v>
      </c>
      <c r="D58" s="74" t="s">
        <v>167</v>
      </c>
      <c r="E58" s="74" t="s">
        <v>22</v>
      </c>
      <c r="F58" s="70">
        <v>0</v>
      </c>
      <c r="G58" s="71">
        <f t="shared" si="0"/>
        <v>0</v>
      </c>
      <c r="H58" s="76">
        <f t="shared" si="1"/>
        <v>0</v>
      </c>
    </row>
    <row r="59" spans="3:8" x14ac:dyDescent="0.25">
      <c r="C59" s="73" t="s">
        <v>213</v>
      </c>
      <c r="D59" s="74" t="s">
        <v>214</v>
      </c>
      <c r="E59" s="74" t="s">
        <v>22</v>
      </c>
      <c r="F59" s="70">
        <v>0</v>
      </c>
      <c r="G59" s="71">
        <f t="shared" si="0"/>
        <v>0</v>
      </c>
      <c r="H59" s="76">
        <f t="shared" si="1"/>
        <v>0</v>
      </c>
    </row>
    <row r="60" spans="3:8" x14ac:dyDescent="0.25">
      <c r="C60" s="73" t="s">
        <v>215</v>
      </c>
      <c r="D60" s="74" t="s">
        <v>216</v>
      </c>
      <c r="E60" s="74" t="s">
        <v>22</v>
      </c>
      <c r="F60" s="70">
        <v>0</v>
      </c>
      <c r="G60" s="71">
        <f t="shared" si="0"/>
        <v>0</v>
      </c>
      <c r="H60" s="76">
        <f t="shared" si="1"/>
        <v>0</v>
      </c>
    </row>
    <row r="61" spans="3:8" x14ac:dyDescent="0.25">
      <c r="C61" s="73" t="s">
        <v>153</v>
      </c>
      <c r="D61" s="74" t="s">
        <v>154</v>
      </c>
      <c r="E61" s="74" t="s">
        <v>22</v>
      </c>
      <c r="F61" s="70">
        <v>0</v>
      </c>
      <c r="G61" s="71">
        <f t="shared" si="0"/>
        <v>0</v>
      </c>
      <c r="H61" s="76">
        <f t="shared" si="1"/>
        <v>0</v>
      </c>
    </row>
    <row r="62" spans="3:8" x14ac:dyDescent="0.25">
      <c r="C62" s="73" t="s">
        <v>155</v>
      </c>
      <c r="D62" s="74" t="s">
        <v>156</v>
      </c>
      <c r="E62" s="74" t="s">
        <v>22</v>
      </c>
      <c r="F62" s="70">
        <v>0</v>
      </c>
      <c r="G62" s="71">
        <f t="shared" si="0"/>
        <v>0</v>
      </c>
      <c r="H62" s="76">
        <f t="shared" si="1"/>
        <v>0</v>
      </c>
    </row>
    <row r="63" spans="3:8" x14ac:dyDescent="0.25">
      <c r="C63" s="73" t="s">
        <v>157</v>
      </c>
      <c r="D63" s="74" t="s">
        <v>158</v>
      </c>
      <c r="E63" s="74" t="s">
        <v>22</v>
      </c>
      <c r="F63" s="70">
        <v>0</v>
      </c>
      <c r="G63" s="71">
        <f t="shared" si="0"/>
        <v>0</v>
      </c>
      <c r="H63" s="76">
        <f t="shared" si="1"/>
        <v>0</v>
      </c>
    </row>
    <row r="64" spans="3:8" x14ac:dyDescent="0.25">
      <c r="C64" s="73" t="s">
        <v>19</v>
      </c>
      <c r="D64" s="74" t="s">
        <v>35</v>
      </c>
      <c r="E64" s="74" t="s">
        <v>22</v>
      </c>
      <c r="F64" s="70">
        <v>0</v>
      </c>
      <c r="G64" s="71">
        <f t="shared" si="0"/>
        <v>0</v>
      </c>
      <c r="H64" s="76">
        <f t="shared" si="1"/>
        <v>0</v>
      </c>
    </row>
    <row r="65" spans="3:8" x14ac:dyDescent="0.25">
      <c r="C65" s="73" t="s">
        <v>192</v>
      </c>
      <c r="D65" s="74" t="s">
        <v>193</v>
      </c>
      <c r="E65" s="74" t="s">
        <v>22</v>
      </c>
      <c r="F65" s="70">
        <v>0</v>
      </c>
      <c r="G65" s="71">
        <f t="shared" si="0"/>
        <v>0</v>
      </c>
      <c r="H65" s="76">
        <f t="shared" si="1"/>
        <v>0</v>
      </c>
    </row>
    <row r="66" spans="3:8" x14ac:dyDescent="0.25">
      <c r="C66" s="73" t="s">
        <v>20</v>
      </c>
      <c r="D66" s="74" t="s">
        <v>66</v>
      </c>
      <c r="E66" s="74" t="s">
        <v>22</v>
      </c>
      <c r="F66" s="70">
        <v>0</v>
      </c>
      <c r="G66" s="71">
        <f t="shared" si="0"/>
        <v>0</v>
      </c>
      <c r="H66" s="76">
        <f t="shared" si="1"/>
        <v>0</v>
      </c>
    </row>
    <row r="67" spans="3:8" ht="15" customHeight="1" x14ac:dyDescent="0.25">
      <c r="C67" s="73" t="s">
        <v>173</v>
      </c>
      <c r="D67" s="74" t="s">
        <v>69</v>
      </c>
      <c r="E67" s="74" t="s">
        <v>22</v>
      </c>
      <c r="F67" s="70">
        <v>0</v>
      </c>
      <c r="G67" s="71">
        <f t="shared" si="0"/>
        <v>0</v>
      </c>
      <c r="H67" s="76">
        <f t="shared" si="1"/>
        <v>0</v>
      </c>
    </row>
    <row r="68" spans="3:8" x14ac:dyDescent="0.25">
      <c r="C68" s="73" t="s">
        <v>174</v>
      </c>
      <c r="D68" s="74" t="s">
        <v>68</v>
      </c>
      <c r="E68" s="74" t="s">
        <v>22</v>
      </c>
      <c r="F68" s="70">
        <v>0</v>
      </c>
      <c r="G68" s="71">
        <f t="shared" si="0"/>
        <v>0</v>
      </c>
      <c r="H68" s="76">
        <f t="shared" si="1"/>
        <v>0</v>
      </c>
    </row>
    <row r="69" spans="3:8" x14ac:dyDescent="0.25">
      <c r="C69" s="73" t="s">
        <v>141</v>
      </c>
      <c r="D69" s="74" t="s">
        <v>142</v>
      </c>
      <c r="E69" s="74" t="s">
        <v>22</v>
      </c>
      <c r="F69" s="70">
        <v>0</v>
      </c>
      <c r="G69" s="71">
        <f t="shared" si="0"/>
        <v>0</v>
      </c>
      <c r="H69" s="76">
        <f t="shared" si="1"/>
        <v>0</v>
      </c>
    </row>
    <row r="70" spans="3:8" x14ac:dyDescent="0.25">
      <c r="C70" s="73" t="s">
        <v>143</v>
      </c>
      <c r="D70" s="74" t="s">
        <v>144</v>
      </c>
      <c r="E70" s="74" t="s">
        <v>22</v>
      </c>
      <c r="F70" s="70">
        <v>0</v>
      </c>
      <c r="G70" s="71">
        <f t="shared" si="0"/>
        <v>0</v>
      </c>
      <c r="H70" s="76">
        <f t="shared" si="1"/>
        <v>0</v>
      </c>
    </row>
    <row r="71" spans="3:8" x14ac:dyDescent="0.25">
      <c r="C71" s="73" t="s">
        <v>176</v>
      </c>
      <c r="D71" s="74" t="s">
        <v>33</v>
      </c>
      <c r="E71" s="74" t="s">
        <v>22</v>
      </c>
      <c r="F71" s="70">
        <v>0</v>
      </c>
      <c r="G71" s="71">
        <f t="shared" si="0"/>
        <v>0</v>
      </c>
      <c r="H71" s="76">
        <f t="shared" si="1"/>
        <v>0</v>
      </c>
    </row>
    <row r="72" spans="3:8" x14ac:dyDescent="0.25">
      <c r="C72" s="73" t="s">
        <v>147</v>
      </c>
      <c r="D72" s="74" t="s">
        <v>148</v>
      </c>
      <c r="E72" s="74" t="s">
        <v>160</v>
      </c>
      <c r="F72" s="70">
        <v>0</v>
      </c>
      <c r="G72" s="71">
        <f t="shared" si="0"/>
        <v>0</v>
      </c>
      <c r="H72" s="76">
        <f t="shared" si="1"/>
        <v>0</v>
      </c>
    </row>
    <row r="73" spans="3:8" x14ac:dyDescent="0.25">
      <c r="C73" s="73" t="s">
        <v>190</v>
      </c>
      <c r="D73" s="74" t="s">
        <v>149</v>
      </c>
      <c r="E73" s="74" t="s">
        <v>22</v>
      </c>
      <c r="F73" s="70">
        <v>0</v>
      </c>
      <c r="G73" s="71">
        <f t="shared" si="0"/>
        <v>0</v>
      </c>
      <c r="H73" s="76">
        <f t="shared" si="1"/>
        <v>0</v>
      </c>
    </row>
    <row r="74" spans="3:8" x14ac:dyDescent="0.25">
      <c r="C74" s="73" t="s">
        <v>189</v>
      </c>
      <c r="D74" s="74" t="s">
        <v>150</v>
      </c>
      <c r="E74" s="74" t="s">
        <v>22</v>
      </c>
      <c r="F74" s="70">
        <v>0</v>
      </c>
      <c r="G74" s="71">
        <f t="shared" si="0"/>
        <v>0</v>
      </c>
      <c r="H74" s="76">
        <f t="shared" si="1"/>
        <v>0</v>
      </c>
    </row>
    <row r="75" spans="3:8" x14ac:dyDescent="0.25">
      <c r="C75" s="73" t="s">
        <v>211</v>
      </c>
      <c r="D75" s="74" t="s">
        <v>151</v>
      </c>
      <c r="E75" s="74" t="s">
        <v>22</v>
      </c>
      <c r="F75" s="70">
        <v>0</v>
      </c>
      <c r="G75" s="71">
        <f t="shared" si="0"/>
        <v>0</v>
      </c>
      <c r="H75" s="76">
        <f t="shared" si="1"/>
        <v>0</v>
      </c>
    </row>
    <row r="76" spans="3:8" x14ac:dyDescent="0.25">
      <c r="C76" s="73" t="s">
        <v>26</v>
      </c>
      <c r="D76" s="74" t="s">
        <v>31</v>
      </c>
      <c r="E76" s="74" t="s">
        <v>28</v>
      </c>
      <c r="F76" s="70">
        <v>0</v>
      </c>
      <c r="G76" s="71">
        <f t="shared" si="0"/>
        <v>0</v>
      </c>
      <c r="H76" s="76">
        <f t="shared" si="1"/>
        <v>0</v>
      </c>
    </row>
    <row r="77" spans="3:8" x14ac:dyDescent="0.25">
      <c r="C77" s="73" t="s">
        <v>27</v>
      </c>
      <c r="D77" s="74" t="s">
        <v>63</v>
      </c>
      <c r="E77" s="74" t="s">
        <v>28</v>
      </c>
      <c r="F77" s="70">
        <v>0</v>
      </c>
      <c r="G77" s="71">
        <f t="shared" si="0"/>
        <v>0</v>
      </c>
      <c r="H77" s="76">
        <f t="shared" si="1"/>
        <v>0</v>
      </c>
    </row>
    <row r="78" spans="3:8" x14ac:dyDescent="0.25">
      <c r="C78" s="73" t="s">
        <v>29</v>
      </c>
      <c r="D78" s="74" t="s">
        <v>40</v>
      </c>
      <c r="E78" s="74" t="s">
        <v>30</v>
      </c>
      <c r="F78" s="70">
        <v>0</v>
      </c>
      <c r="G78" s="71">
        <f t="shared" si="0"/>
        <v>0</v>
      </c>
      <c r="H78" s="76">
        <f t="shared" si="1"/>
        <v>0</v>
      </c>
    </row>
    <row r="79" spans="3:8" x14ac:dyDescent="0.25">
      <c r="C79" s="73" t="s">
        <v>10</v>
      </c>
      <c r="D79" s="74" t="s">
        <v>65</v>
      </c>
      <c r="E79" s="74" t="s">
        <v>12</v>
      </c>
      <c r="F79" s="70">
        <v>0</v>
      </c>
      <c r="G79" s="71">
        <f t="shared" si="0"/>
        <v>0</v>
      </c>
      <c r="H79" s="76">
        <f t="shared" si="1"/>
        <v>0</v>
      </c>
    </row>
    <row r="80" spans="3:8" x14ac:dyDescent="0.25">
      <c r="C80" s="73" t="s">
        <v>102</v>
      </c>
      <c r="D80" s="74" t="s">
        <v>103</v>
      </c>
      <c r="E80" s="74" t="s">
        <v>22</v>
      </c>
      <c r="F80" s="70">
        <v>0</v>
      </c>
      <c r="G80" s="71">
        <f t="shared" ref="G80:G85" si="2">F80*12</f>
        <v>0</v>
      </c>
      <c r="H80" s="76">
        <f t="shared" ref="H80:H109" si="3">G80*4</f>
        <v>0</v>
      </c>
    </row>
    <row r="81" spans="3:9" x14ac:dyDescent="0.25">
      <c r="C81" s="73" t="s">
        <v>106</v>
      </c>
      <c r="D81" s="74" t="s">
        <v>110</v>
      </c>
      <c r="E81" s="74" t="s">
        <v>105</v>
      </c>
      <c r="F81" s="70">
        <v>0</v>
      </c>
      <c r="G81" s="71">
        <f t="shared" si="2"/>
        <v>0</v>
      </c>
      <c r="H81" s="76">
        <f t="shared" si="3"/>
        <v>0</v>
      </c>
    </row>
    <row r="82" spans="3:9" x14ac:dyDescent="0.25">
      <c r="C82" s="77" t="s">
        <v>107</v>
      </c>
      <c r="D82" s="78" t="s">
        <v>109</v>
      </c>
      <c r="E82" s="78" t="s">
        <v>108</v>
      </c>
      <c r="F82" s="70">
        <v>0</v>
      </c>
      <c r="G82" s="71">
        <f t="shared" si="2"/>
        <v>0</v>
      </c>
      <c r="H82" s="76">
        <f t="shared" si="3"/>
        <v>0</v>
      </c>
    </row>
    <row r="83" spans="3:9" x14ac:dyDescent="0.25">
      <c r="C83" s="73" t="s">
        <v>199</v>
      </c>
      <c r="D83" s="74" t="s">
        <v>104</v>
      </c>
      <c r="E83" s="74" t="s">
        <v>105</v>
      </c>
      <c r="F83" s="70">
        <v>0</v>
      </c>
      <c r="G83" s="71">
        <f t="shared" si="2"/>
        <v>0</v>
      </c>
      <c r="H83" s="76">
        <f t="shared" si="3"/>
        <v>0</v>
      </c>
    </row>
    <row r="84" spans="3:9" ht="16.5" customHeight="1" x14ac:dyDescent="0.25">
      <c r="C84" s="73" t="s">
        <v>8</v>
      </c>
      <c r="D84" s="74" t="s">
        <v>58</v>
      </c>
      <c r="E84" s="74" t="s">
        <v>1</v>
      </c>
      <c r="F84" s="70">
        <v>0</v>
      </c>
      <c r="G84" s="71">
        <f t="shared" si="2"/>
        <v>0</v>
      </c>
      <c r="H84" s="76">
        <f t="shared" si="3"/>
        <v>0</v>
      </c>
    </row>
    <row r="85" spans="3:9" ht="15.75" thickBot="1" x14ac:dyDescent="0.3">
      <c r="C85" s="73" t="s">
        <v>198</v>
      </c>
      <c r="D85" s="74" t="s">
        <v>59</v>
      </c>
      <c r="E85" s="74" t="s">
        <v>12</v>
      </c>
      <c r="F85" s="70">
        <v>0</v>
      </c>
      <c r="G85" s="71">
        <f t="shared" si="2"/>
        <v>0</v>
      </c>
      <c r="H85" s="76">
        <f t="shared" si="3"/>
        <v>0</v>
      </c>
    </row>
    <row r="86" spans="3:9" ht="23.25" thickBot="1" x14ac:dyDescent="0.3">
      <c r="C86" s="47" t="s">
        <v>73</v>
      </c>
      <c r="D86" s="48"/>
      <c r="E86" s="48"/>
      <c r="F86" s="48"/>
      <c r="G86" s="48"/>
      <c r="H86" s="49"/>
    </row>
    <row r="87" spans="3:9" x14ac:dyDescent="0.25">
      <c r="C87" s="68" t="s">
        <v>201</v>
      </c>
      <c r="D87" s="69" t="s">
        <v>83</v>
      </c>
      <c r="E87" s="69" t="s">
        <v>1</v>
      </c>
      <c r="F87" s="70">
        <v>0</v>
      </c>
      <c r="G87" s="79">
        <f>F87*12</f>
        <v>0</v>
      </c>
      <c r="H87" s="76">
        <f t="shared" si="3"/>
        <v>0</v>
      </c>
    </row>
    <row r="88" spans="3:9" x14ac:dyDescent="0.25">
      <c r="C88" s="73" t="s">
        <v>200</v>
      </c>
      <c r="D88" s="74" t="s">
        <v>202</v>
      </c>
      <c r="E88" s="74" t="s">
        <v>1</v>
      </c>
      <c r="F88" s="70">
        <v>0</v>
      </c>
      <c r="G88" s="79">
        <f t="shared" ref="G88:G92" si="4">F88*12</f>
        <v>0</v>
      </c>
      <c r="H88" s="76">
        <f t="shared" si="3"/>
        <v>0</v>
      </c>
    </row>
    <row r="89" spans="3:9" x14ac:dyDescent="0.25">
      <c r="C89" s="73" t="s">
        <v>203</v>
      </c>
      <c r="D89" s="74" t="s">
        <v>84</v>
      </c>
      <c r="E89" s="74" t="s">
        <v>1</v>
      </c>
      <c r="F89" s="70">
        <v>0</v>
      </c>
      <c r="G89" s="79">
        <f t="shared" si="4"/>
        <v>0</v>
      </c>
      <c r="H89" s="76">
        <f t="shared" si="3"/>
        <v>0</v>
      </c>
    </row>
    <row r="90" spans="3:9" x14ac:dyDescent="0.25">
      <c r="C90" s="73" t="s">
        <v>204</v>
      </c>
      <c r="D90" s="78" t="s">
        <v>205</v>
      </c>
      <c r="E90" s="78" t="s">
        <v>12</v>
      </c>
      <c r="F90" s="70">
        <v>0</v>
      </c>
      <c r="G90" s="79">
        <f t="shared" si="4"/>
        <v>0</v>
      </c>
      <c r="H90" s="76">
        <f t="shared" si="3"/>
        <v>0</v>
      </c>
    </row>
    <row r="91" spans="3:9" x14ac:dyDescent="0.25">
      <c r="C91" s="80" t="s">
        <v>206</v>
      </c>
      <c r="D91" s="74" t="s">
        <v>136</v>
      </c>
      <c r="E91" s="74"/>
      <c r="F91" s="70">
        <v>0</v>
      </c>
      <c r="G91" s="79">
        <f t="shared" si="4"/>
        <v>0</v>
      </c>
      <c r="H91" s="76">
        <f t="shared" si="3"/>
        <v>0</v>
      </c>
      <c r="I91" s="39"/>
    </row>
    <row r="92" spans="3:9" ht="30.75" thickBot="1" x14ac:dyDescent="0.3">
      <c r="C92" s="77" t="s">
        <v>207</v>
      </c>
      <c r="D92" s="81" t="s">
        <v>88</v>
      </c>
      <c r="E92" s="82"/>
      <c r="F92" s="70">
        <v>0</v>
      </c>
      <c r="G92" s="79">
        <f t="shared" si="4"/>
        <v>0</v>
      </c>
      <c r="H92" s="76">
        <f t="shared" si="3"/>
        <v>0</v>
      </c>
    </row>
    <row r="93" spans="3:9" ht="23.25" thickBot="1" x14ac:dyDescent="0.3">
      <c r="C93" s="47" t="s">
        <v>74</v>
      </c>
      <c r="D93" s="48"/>
      <c r="E93" s="48"/>
      <c r="F93" s="48"/>
      <c r="G93" s="48"/>
      <c r="H93" s="49"/>
    </row>
    <row r="94" spans="3:9" x14ac:dyDescent="0.25">
      <c r="C94" s="68" t="s">
        <v>77</v>
      </c>
      <c r="D94" s="69" t="s">
        <v>78</v>
      </c>
      <c r="E94" s="69" t="s">
        <v>79</v>
      </c>
      <c r="F94" s="70">
        <v>0</v>
      </c>
      <c r="G94" s="79">
        <f>F94*12</f>
        <v>0</v>
      </c>
      <c r="H94" s="76">
        <f t="shared" si="3"/>
        <v>0</v>
      </c>
    </row>
    <row r="95" spans="3:9" ht="15.75" thickBot="1" x14ac:dyDescent="0.3">
      <c r="C95" s="77" t="s">
        <v>80</v>
      </c>
      <c r="D95" s="78" t="s">
        <v>81</v>
      </c>
      <c r="E95" s="78" t="s">
        <v>82</v>
      </c>
      <c r="F95" s="83">
        <v>0</v>
      </c>
      <c r="G95" s="79">
        <f>F95*12</f>
        <v>0</v>
      </c>
      <c r="H95" s="76">
        <f t="shared" si="3"/>
        <v>0</v>
      </c>
    </row>
    <row r="96" spans="3:9" ht="22.5" customHeight="1" thickBot="1" x14ac:dyDescent="0.3">
      <c r="C96" s="47" t="s">
        <v>75</v>
      </c>
      <c r="D96" s="48"/>
      <c r="E96" s="48"/>
      <c r="F96" s="48"/>
      <c r="G96" s="48"/>
      <c r="H96" s="49"/>
    </row>
    <row r="97" spans="3:8" ht="18" customHeight="1" x14ac:dyDescent="0.25">
      <c r="C97" s="68" t="s">
        <v>123</v>
      </c>
      <c r="D97" s="69" t="s">
        <v>88</v>
      </c>
      <c r="E97" s="69" t="s">
        <v>89</v>
      </c>
      <c r="F97" s="70">
        <v>0</v>
      </c>
      <c r="G97" s="79">
        <f>F97*12</f>
        <v>0</v>
      </c>
      <c r="H97" s="76">
        <f t="shared" si="3"/>
        <v>0</v>
      </c>
    </row>
    <row r="98" spans="3:8" x14ac:dyDescent="0.25">
      <c r="C98" s="73" t="s">
        <v>90</v>
      </c>
      <c r="D98" s="74" t="s">
        <v>91</v>
      </c>
      <c r="E98" s="74" t="s">
        <v>92</v>
      </c>
      <c r="F98" s="70">
        <v>0</v>
      </c>
      <c r="G98" s="79">
        <f t="shared" ref="G98:G105" si="5">F98*12</f>
        <v>0</v>
      </c>
      <c r="H98" s="76">
        <f t="shared" si="3"/>
        <v>0</v>
      </c>
    </row>
    <row r="99" spans="3:8" ht="30" x14ac:dyDescent="0.25">
      <c r="C99" s="73" t="s">
        <v>124</v>
      </c>
      <c r="D99" s="74" t="s">
        <v>93</v>
      </c>
      <c r="E99" s="74" t="s">
        <v>89</v>
      </c>
      <c r="F99" s="70">
        <v>0</v>
      </c>
      <c r="G99" s="79">
        <f t="shared" si="5"/>
        <v>0</v>
      </c>
      <c r="H99" s="76">
        <f t="shared" si="3"/>
        <v>0</v>
      </c>
    </row>
    <row r="100" spans="3:8" ht="30" x14ac:dyDescent="0.25">
      <c r="C100" s="73" t="s">
        <v>122</v>
      </c>
      <c r="D100" s="74" t="s">
        <v>94</v>
      </c>
      <c r="E100" s="74" t="s">
        <v>89</v>
      </c>
      <c r="F100" s="70">
        <v>0</v>
      </c>
      <c r="G100" s="79">
        <f t="shared" si="5"/>
        <v>0</v>
      </c>
      <c r="H100" s="76">
        <f t="shared" si="3"/>
        <v>0</v>
      </c>
    </row>
    <row r="101" spans="3:8" x14ac:dyDescent="0.25">
      <c r="C101" s="73" t="s">
        <v>95</v>
      </c>
      <c r="D101" s="74" t="s">
        <v>96</v>
      </c>
      <c r="E101" s="74" t="s">
        <v>97</v>
      </c>
      <c r="F101" s="70">
        <v>0</v>
      </c>
      <c r="G101" s="79">
        <f t="shared" si="5"/>
        <v>0</v>
      </c>
      <c r="H101" s="76">
        <f t="shared" si="3"/>
        <v>0</v>
      </c>
    </row>
    <row r="102" spans="3:8" ht="30" x14ac:dyDescent="0.25">
      <c r="C102" s="73" t="s">
        <v>121</v>
      </c>
      <c r="D102" s="74" t="s">
        <v>98</v>
      </c>
      <c r="E102" s="74" t="s">
        <v>89</v>
      </c>
      <c r="F102" s="70">
        <v>0</v>
      </c>
      <c r="G102" s="79">
        <f t="shared" si="5"/>
        <v>0</v>
      </c>
      <c r="H102" s="76">
        <f t="shared" si="3"/>
        <v>0</v>
      </c>
    </row>
    <row r="103" spans="3:8" ht="30" x14ac:dyDescent="0.25">
      <c r="C103" s="73" t="s">
        <v>99</v>
      </c>
      <c r="D103" s="74" t="s">
        <v>100</v>
      </c>
      <c r="E103" s="74" t="s">
        <v>101</v>
      </c>
      <c r="F103" s="70">
        <v>0</v>
      </c>
      <c r="G103" s="79">
        <f t="shared" si="5"/>
        <v>0</v>
      </c>
      <c r="H103" s="76">
        <f t="shared" si="3"/>
        <v>0</v>
      </c>
    </row>
    <row r="104" spans="3:8" x14ac:dyDescent="0.25">
      <c r="C104" s="73" t="s">
        <v>16</v>
      </c>
      <c r="D104" s="74" t="s">
        <v>56</v>
      </c>
      <c r="E104" s="74" t="s">
        <v>22</v>
      </c>
      <c r="F104" s="70">
        <v>0</v>
      </c>
      <c r="G104" s="79">
        <f t="shared" si="5"/>
        <v>0</v>
      </c>
      <c r="H104" s="76">
        <f t="shared" si="3"/>
        <v>0</v>
      </c>
    </row>
    <row r="105" spans="3:8" ht="15.75" thickBot="1" x14ac:dyDescent="0.3">
      <c r="C105" s="77" t="s">
        <v>17</v>
      </c>
      <c r="D105" s="78" t="s">
        <v>57</v>
      </c>
      <c r="E105" s="78" t="s">
        <v>22</v>
      </c>
      <c r="F105" s="70">
        <v>0</v>
      </c>
      <c r="G105" s="79">
        <f t="shared" si="5"/>
        <v>0</v>
      </c>
      <c r="H105" s="76">
        <f t="shared" si="3"/>
        <v>0</v>
      </c>
    </row>
    <row r="106" spans="3:8" ht="22.5" customHeight="1" thickBot="1" x14ac:dyDescent="0.3">
      <c r="C106" s="47" t="s">
        <v>76</v>
      </c>
      <c r="D106" s="48"/>
      <c r="E106" s="48"/>
      <c r="F106" s="48"/>
      <c r="G106" s="48"/>
      <c r="H106" s="49"/>
    </row>
    <row r="107" spans="3:8" ht="15.75" thickBot="1" x14ac:dyDescent="0.3">
      <c r="C107" s="23" t="s">
        <v>85</v>
      </c>
      <c r="D107" s="1" t="s">
        <v>86</v>
      </c>
      <c r="E107" s="1" t="s">
        <v>87</v>
      </c>
      <c r="F107" s="37">
        <v>0</v>
      </c>
      <c r="G107" s="29">
        <f>F107*12</f>
        <v>0</v>
      </c>
      <c r="H107" s="40">
        <f t="shared" si="3"/>
        <v>0</v>
      </c>
    </row>
    <row r="108" spans="3:8" ht="22.5" customHeight="1" thickBot="1" x14ac:dyDescent="0.3">
      <c r="C108" s="47" t="s">
        <v>139</v>
      </c>
      <c r="D108" s="48"/>
      <c r="E108" s="48"/>
      <c r="F108" s="48"/>
      <c r="G108" s="48"/>
      <c r="H108" s="49"/>
    </row>
    <row r="109" spans="3:8" x14ac:dyDescent="0.25">
      <c r="C109" s="23" t="s">
        <v>137</v>
      </c>
      <c r="D109" s="1" t="s">
        <v>138</v>
      </c>
      <c r="E109" s="1"/>
      <c r="F109" s="37">
        <v>0</v>
      </c>
      <c r="G109" s="29">
        <f t="shared" ref="G109" si="6">F109*12</f>
        <v>0</v>
      </c>
      <c r="H109" s="40">
        <f t="shared" si="3"/>
        <v>0</v>
      </c>
    </row>
    <row r="110" spans="3:8" x14ac:dyDescent="0.25">
      <c r="C110" s="24"/>
      <c r="G110" s="25"/>
      <c r="H110" s="26"/>
    </row>
    <row r="111" spans="3:8" x14ac:dyDescent="0.25">
      <c r="C111" s="43" t="s">
        <v>126</v>
      </c>
      <c r="D111" s="44"/>
      <c r="E111" s="18" t="s">
        <v>115</v>
      </c>
      <c r="F111" s="2" t="s">
        <v>116</v>
      </c>
      <c r="G111" s="18" t="s">
        <v>125</v>
      </c>
      <c r="H111" s="22" t="s">
        <v>221</v>
      </c>
    </row>
    <row r="112" spans="3:8" ht="15.75" thickBot="1" x14ac:dyDescent="0.3">
      <c r="C112" s="45"/>
      <c r="D112" s="46"/>
      <c r="E112" s="41">
        <v>500</v>
      </c>
      <c r="F112" s="38">
        <v>0</v>
      </c>
      <c r="G112" s="27">
        <f>E112*F112</f>
        <v>0</v>
      </c>
      <c r="H112" s="28">
        <f>G112*4</f>
        <v>0</v>
      </c>
    </row>
    <row r="113" spans="1:10" ht="15.75" thickBot="1" x14ac:dyDescent="0.3"/>
    <row r="114" spans="1:10" ht="15.75" thickBot="1" x14ac:dyDescent="0.3">
      <c r="C114" s="17" t="s">
        <v>224</v>
      </c>
      <c r="D114" s="16"/>
      <c r="E114" s="16"/>
      <c r="F114" s="19">
        <f>SUM(G15:G112)</f>
        <v>0</v>
      </c>
    </row>
    <row r="115" spans="1:10" ht="24.75" customHeight="1" thickBot="1" x14ac:dyDescent="0.3">
      <c r="C115" s="62" t="s">
        <v>225</v>
      </c>
      <c r="D115" s="63"/>
      <c r="E115" s="20"/>
      <c r="F115" s="84">
        <f>SUM(H15:H112)</f>
        <v>0</v>
      </c>
      <c r="G115" s="11"/>
      <c r="H115" s="13"/>
      <c r="I115" s="11"/>
    </row>
    <row r="116" spans="1:10" ht="18.75" thickBot="1" x14ac:dyDescent="0.3">
      <c r="A116" s="9"/>
      <c r="B116" s="9"/>
      <c r="C116" s="62" t="s">
        <v>223</v>
      </c>
      <c r="D116" s="63"/>
      <c r="E116" s="64"/>
      <c r="F116" s="21">
        <f>F115/100*21</f>
        <v>0</v>
      </c>
      <c r="G116" s="9"/>
    </row>
    <row r="117" spans="1:10" ht="16.5" thickBot="1" x14ac:dyDescent="0.3">
      <c r="A117" s="10"/>
      <c r="B117" s="10"/>
      <c r="C117" s="65" t="s">
        <v>226</v>
      </c>
      <c r="D117" s="66"/>
      <c r="E117" s="67"/>
      <c r="F117" s="21">
        <f>F115+F116</f>
        <v>0</v>
      </c>
      <c r="G117" s="12"/>
      <c r="J117" s="11"/>
    </row>
    <row r="118" spans="1:10" ht="15" customHeight="1" x14ac:dyDescent="0.25">
      <c r="A118" s="11"/>
      <c r="B118" s="11"/>
      <c r="C118" s="11"/>
      <c r="D118" s="11"/>
      <c r="I118" s="13"/>
      <c r="J118" s="11"/>
    </row>
    <row r="119" spans="1:10" x14ac:dyDescent="0.25">
      <c r="A119" s="11"/>
      <c r="B119" s="86" t="s">
        <v>227</v>
      </c>
      <c r="C119" s="11" t="s">
        <v>228</v>
      </c>
      <c r="D119" s="14"/>
      <c r="F119" s="14"/>
      <c r="G119" s="14"/>
      <c r="I119" s="14"/>
      <c r="J119" s="11"/>
    </row>
    <row r="120" spans="1:10" x14ac:dyDescent="0.25">
      <c r="A120" s="11"/>
      <c r="C120" s="11"/>
      <c r="D120" s="14"/>
      <c r="F120" s="14"/>
      <c r="G120" s="14"/>
      <c r="I120" s="14"/>
      <c r="J120" s="11"/>
    </row>
    <row r="121" spans="1:10" x14ac:dyDescent="0.25">
      <c r="A121" s="15"/>
      <c r="B121" s="15"/>
      <c r="C121" s="15"/>
      <c r="D121" s="14"/>
      <c r="F121" s="14"/>
      <c r="G121" s="14"/>
      <c r="I121" s="14"/>
      <c r="J121" s="14"/>
    </row>
    <row r="122" spans="1:10" x14ac:dyDescent="0.25">
      <c r="F122" s="14"/>
      <c r="G122" s="14"/>
    </row>
  </sheetData>
  <sheetProtection algorithmName="SHA-512" hashValue="Sv3SU0kL0ed4tVHl0jR1DJB98zUo2CCXwcMF7LDGx/LpYbgBbbOAjWMkneD5vd4gXct6IcJqv2Kj+PHlBeQhwA==" saltValue="FHaZn3mSFxrpp2hDWUA+rw==" spinCount="100000" sheet="1" objects="1" scenarios="1"/>
  <protectedRanges>
    <protectedRange sqref="F112" name="Oblast8"/>
    <protectedRange sqref="F109" name="Oblast7"/>
    <protectedRange sqref="F107" name="Oblast6"/>
    <protectedRange sqref="F97:F105" name="Oblast5"/>
    <protectedRange sqref="F94:F95" name="Oblast4"/>
    <protectedRange sqref="F87:F92" name="Oblast3"/>
    <protectedRange sqref="F15:F85" name="Oblast2"/>
  </protectedRanges>
  <mergeCells count="17">
    <mergeCell ref="C115:D115"/>
    <mergeCell ref="C116:E116"/>
    <mergeCell ref="C117:E117"/>
    <mergeCell ref="A4:C5"/>
    <mergeCell ref="C111:D112"/>
    <mergeCell ref="C96:H96"/>
    <mergeCell ref="C106:H106"/>
    <mergeCell ref="C12:H12"/>
    <mergeCell ref="C11:H11"/>
    <mergeCell ref="C86:H86"/>
    <mergeCell ref="C93:H93"/>
    <mergeCell ref="F13:H13"/>
    <mergeCell ref="E13:E14"/>
    <mergeCell ref="D13:D14"/>
    <mergeCell ref="C13:C14"/>
    <mergeCell ref="D4:E4"/>
    <mergeCell ref="C108:H108"/>
  </mergeCells>
  <pageMargins left="0.7" right="0.7" top="0.75" bottom="0.75" header="0.3" footer="0.3"/>
  <pageSetup paperSize="8" scale="8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2023-09-14T12:27:35Z</dcterms:modified>
</cp:coreProperties>
</file>