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PZS v km 96,682 (..." sheetId="2" r:id="rId2"/>
    <sheet name="01 - Venkovní prky - tech..." sheetId="3" r:id="rId3"/>
    <sheet name="02 - Venkovní prvky - sta..." sheetId="4" r:id="rId4"/>
    <sheet name="03 - Vnitřní technologie PZS" sheetId="5" r:id="rId5"/>
    <sheet name="PS 02 - PZS v km 99,698 (..." sheetId="6" r:id="rId6"/>
    <sheet name="01 - Venkovní prky - tech..._01" sheetId="7" r:id="rId7"/>
    <sheet name="02 - Venkovní prvky - sta..._01" sheetId="8" r:id="rId8"/>
    <sheet name="03 - Vnitřní technologie PZS_01" sheetId="9" r:id="rId9"/>
    <sheet name="PS 03 - PZS v km 111,536 ..." sheetId="10" r:id="rId10"/>
    <sheet name="01 - Venkovní prky - tech..._02" sheetId="11" r:id="rId11"/>
    <sheet name="02 - Venkovní prvky - sta..._02" sheetId="12" r:id="rId12"/>
    <sheet name="03 - Vnitřní technologie PZS_02" sheetId="13" r:id="rId13"/>
    <sheet name="PS 04 - PZS v km 126,305 ..." sheetId="14" r:id="rId14"/>
    <sheet name="01 - Venkovní prky - tech..._03" sheetId="15" r:id="rId15"/>
    <sheet name="02 - Venkovní prvky - sta..._03" sheetId="16" r:id="rId16"/>
    <sheet name="03 - Vnitřní technologie PZS_03" sheetId="17" r:id="rId17"/>
    <sheet name="PS 05 - PZS v km 126,755 ..." sheetId="18" r:id="rId18"/>
    <sheet name="01 - Venkovní prky - tech..._04" sheetId="19" r:id="rId19"/>
    <sheet name="02 - Venkovní prvky - sta..._04" sheetId="20" r:id="rId20"/>
    <sheet name="03 - Vnitřní technologie PZS_04" sheetId="21" r:id="rId21"/>
    <sheet name="PS 01 - PZS v km 96,82 (P..." sheetId="22" r:id="rId22"/>
    <sheet name="PS 02 - PZS v km 99,698 (..._01" sheetId="23" r:id="rId23"/>
    <sheet name="PS 03 - PZS v km 111,536 ..._01" sheetId="24" r:id="rId24"/>
    <sheet name="PS 04 - PZS v km 126,305 ..._01" sheetId="25" r:id="rId25"/>
    <sheet name="PS 05 - PZS v km 126,755 ..._01" sheetId="26" r:id="rId26"/>
  </sheets>
  <definedNames>
    <definedName name="_xlnm.Print_Area" localSheetId="0">'Rekapitulace stavby'!$D$4:$AO$76,'Rekapitulace stavby'!$C$82:$AQ$126</definedName>
    <definedName name="_xlnm.Print_Titles" localSheetId="0">'Rekapitulace stavby'!$92:$92</definedName>
    <definedName name="_xlnm._FilterDatabase" localSheetId="1" hidden="1">'PS 01 - PZS v km 96,682 (...'!$C$116:$K$118</definedName>
    <definedName name="_xlnm.Print_Area" localSheetId="1">'PS 01 - PZS v km 96,682 (...'!$C$4:$J$76,'PS 01 - PZS v km 96,682 (...'!$C$82:$J$98,'PS 01 - PZS v km 96,682 (...'!$C$104:$K$118</definedName>
    <definedName name="_xlnm.Print_Titles" localSheetId="1">'PS 01 - PZS v km 96,682 (...'!$116:$116</definedName>
    <definedName name="_xlnm._FilterDatabase" localSheetId="2" hidden="1">'01 - Venkovní prky - tech...'!$C$120:$K$148</definedName>
    <definedName name="_xlnm.Print_Area" localSheetId="2">'01 - Venkovní prky - tech...'!$C$4:$J$76,'01 - Venkovní prky - tech...'!$C$82:$J$100,'01 - Venkovní prky - tech...'!$C$106:$K$148</definedName>
    <definedName name="_xlnm.Print_Titles" localSheetId="2">'01 - Venkovní prky - tech...'!$120:$120</definedName>
    <definedName name="_xlnm._FilterDatabase" localSheetId="3" hidden="1">'02 - Venkovní prvky - sta...'!$C$119:$K$144</definedName>
    <definedName name="_xlnm.Print_Area" localSheetId="3">'02 - Venkovní prvky - sta...'!$C$4:$J$76,'02 - Venkovní prvky - sta...'!$C$82:$J$99,'02 - Venkovní prvky - sta...'!$C$105:$K$144</definedName>
    <definedName name="_xlnm.Print_Titles" localSheetId="3">'02 - Venkovní prvky - sta...'!$119:$119</definedName>
    <definedName name="_xlnm._FilterDatabase" localSheetId="4" hidden="1">'03 - Vnitřní technologie PZS'!$C$120:$K$164</definedName>
    <definedName name="_xlnm.Print_Area" localSheetId="4">'03 - Vnitřní technologie PZS'!$C$4:$J$76,'03 - Vnitřní technologie PZS'!$C$82:$J$100,'03 - Vnitřní technologie PZS'!$C$106:$K$164</definedName>
    <definedName name="_xlnm.Print_Titles" localSheetId="4">'03 - Vnitřní technologie PZS'!$120:$120</definedName>
    <definedName name="_xlnm._FilterDatabase" localSheetId="5" hidden="1">'PS 02 - PZS v km 99,698 (...'!$C$116:$K$118</definedName>
    <definedName name="_xlnm.Print_Area" localSheetId="5">'PS 02 - PZS v km 99,698 (...'!$C$4:$J$76,'PS 02 - PZS v km 99,698 (...'!$C$82:$J$98,'PS 02 - PZS v km 99,698 (...'!$C$104:$K$118</definedName>
    <definedName name="_xlnm.Print_Titles" localSheetId="5">'PS 02 - PZS v km 99,698 (...'!$116:$116</definedName>
    <definedName name="_xlnm._FilterDatabase" localSheetId="6" hidden="1">'01 - Venkovní prky - tech..._01'!$C$120:$K$148</definedName>
    <definedName name="_xlnm.Print_Area" localSheetId="6">'01 - Venkovní prky - tech..._01'!$C$4:$J$76,'01 - Venkovní prky - tech..._01'!$C$82:$J$100,'01 - Venkovní prky - tech..._01'!$C$106:$K$148</definedName>
    <definedName name="_xlnm.Print_Titles" localSheetId="6">'01 - Venkovní prky - tech..._01'!$120:$120</definedName>
    <definedName name="_xlnm._FilterDatabase" localSheetId="7" hidden="1">'02 - Venkovní prvky - sta..._01'!$C$119:$K$144</definedName>
    <definedName name="_xlnm.Print_Area" localSheetId="7">'02 - Venkovní prvky - sta..._01'!$C$4:$J$76,'02 - Venkovní prvky - sta..._01'!$C$82:$J$99,'02 - Venkovní prvky - sta..._01'!$C$105:$K$144</definedName>
    <definedName name="_xlnm.Print_Titles" localSheetId="7">'02 - Venkovní prvky - sta..._01'!$119:$119</definedName>
    <definedName name="_xlnm._FilterDatabase" localSheetId="8" hidden="1">'03 - Vnitřní technologie PZS_01'!$C$120:$K$160</definedName>
    <definedName name="_xlnm.Print_Area" localSheetId="8">'03 - Vnitřní technologie PZS_01'!$C$4:$J$76,'03 - Vnitřní technologie PZS_01'!$C$82:$J$100,'03 - Vnitřní technologie PZS_01'!$C$106:$K$160</definedName>
    <definedName name="_xlnm.Print_Titles" localSheetId="8">'03 - Vnitřní technologie PZS_01'!$120:$120</definedName>
    <definedName name="_xlnm._FilterDatabase" localSheetId="9" hidden="1">'PS 03 - PZS v km 111,536 ...'!$C$116:$K$118</definedName>
    <definedName name="_xlnm.Print_Area" localSheetId="9">'PS 03 - PZS v km 111,536 ...'!$C$4:$J$76,'PS 03 - PZS v km 111,536 ...'!$C$82:$J$98,'PS 03 - PZS v km 111,536 ...'!$C$104:$K$118</definedName>
    <definedName name="_xlnm.Print_Titles" localSheetId="9">'PS 03 - PZS v km 111,536 ...'!$116:$116</definedName>
    <definedName name="_xlnm._FilterDatabase" localSheetId="10" hidden="1">'01 - Venkovní prky - tech..._02'!$C$120:$K$148</definedName>
    <definedName name="_xlnm.Print_Area" localSheetId="10">'01 - Venkovní prky - tech..._02'!$C$4:$J$76,'01 - Venkovní prky - tech..._02'!$C$82:$J$100,'01 - Venkovní prky - tech..._02'!$C$106:$K$148</definedName>
    <definedName name="_xlnm.Print_Titles" localSheetId="10">'01 - Venkovní prky - tech..._02'!$120:$120</definedName>
    <definedName name="_xlnm._FilterDatabase" localSheetId="11" hidden="1">'02 - Venkovní prvky - sta..._02'!$C$119:$K$148</definedName>
    <definedName name="_xlnm.Print_Area" localSheetId="11">'02 - Venkovní prvky - sta..._02'!$C$4:$J$76,'02 - Venkovní prvky - sta..._02'!$C$82:$J$99,'02 - Venkovní prvky - sta..._02'!$C$105:$K$148</definedName>
    <definedName name="_xlnm.Print_Titles" localSheetId="11">'02 - Venkovní prvky - sta..._02'!$119:$119</definedName>
    <definedName name="_xlnm._FilterDatabase" localSheetId="12" hidden="1">'03 - Vnitřní technologie PZS_02'!$C$120:$K$161</definedName>
    <definedName name="_xlnm.Print_Area" localSheetId="12">'03 - Vnitřní technologie PZS_02'!$C$4:$J$76,'03 - Vnitřní technologie PZS_02'!$C$82:$J$100,'03 - Vnitřní technologie PZS_02'!$C$106:$K$161</definedName>
    <definedName name="_xlnm.Print_Titles" localSheetId="12">'03 - Vnitřní technologie PZS_02'!$120:$120</definedName>
    <definedName name="_xlnm._FilterDatabase" localSheetId="13" hidden="1">'PS 04 - PZS v km 126,305 ...'!$C$116:$K$118</definedName>
    <definedName name="_xlnm.Print_Area" localSheetId="13">'PS 04 - PZS v km 126,305 ...'!$C$4:$J$76,'PS 04 - PZS v km 126,305 ...'!$C$82:$J$98,'PS 04 - PZS v km 126,305 ...'!$C$104:$K$118</definedName>
    <definedName name="_xlnm.Print_Titles" localSheetId="13">'PS 04 - PZS v km 126,305 ...'!$116:$116</definedName>
    <definedName name="_xlnm._FilterDatabase" localSheetId="14" hidden="1">'01 - Venkovní prky - tech..._03'!$C$120:$K$146</definedName>
    <definedName name="_xlnm.Print_Area" localSheetId="14">'01 - Venkovní prky - tech..._03'!$C$4:$J$76,'01 - Venkovní prky - tech..._03'!$C$82:$J$100,'01 - Venkovní prky - tech..._03'!$C$106:$K$146</definedName>
    <definedName name="_xlnm.Print_Titles" localSheetId="14">'01 - Venkovní prky - tech..._03'!$120:$120</definedName>
    <definedName name="_xlnm._FilterDatabase" localSheetId="15" hidden="1">'02 - Venkovní prvky - sta..._03'!$C$119:$K$141</definedName>
    <definedName name="_xlnm.Print_Area" localSheetId="15">'02 - Venkovní prvky - sta..._03'!$C$4:$J$76,'02 - Venkovní prvky - sta..._03'!$C$82:$J$99,'02 - Venkovní prvky - sta..._03'!$C$105:$K$141</definedName>
    <definedName name="_xlnm.Print_Titles" localSheetId="15">'02 - Venkovní prvky - sta..._03'!$119:$119</definedName>
    <definedName name="_xlnm._FilterDatabase" localSheetId="16" hidden="1">'03 - Vnitřní technologie PZS_03'!$C$120:$K$165</definedName>
    <definedName name="_xlnm.Print_Area" localSheetId="16">'03 - Vnitřní technologie PZS_03'!$C$4:$J$76,'03 - Vnitřní technologie PZS_03'!$C$82:$J$100,'03 - Vnitřní technologie PZS_03'!$C$106:$K$165</definedName>
    <definedName name="_xlnm.Print_Titles" localSheetId="16">'03 - Vnitřní technologie PZS_03'!$120:$120</definedName>
    <definedName name="_xlnm._FilterDatabase" localSheetId="17" hidden="1">'PS 05 - PZS v km 126,755 ...'!$C$116:$K$118</definedName>
    <definedName name="_xlnm.Print_Area" localSheetId="17">'PS 05 - PZS v km 126,755 ...'!$C$4:$J$76,'PS 05 - PZS v km 126,755 ...'!$C$82:$J$98,'PS 05 - PZS v km 126,755 ...'!$C$104:$K$118</definedName>
    <definedName name="_xlnm.Print_Titles" localSheetId="17">'PS 05 - PZS v km 126,755 ...'!$116:$116</definedName>
    <definedName name="_xlnm._FilterDatabase" localSheetId="18" hidden="1">'01 - Venkovní prky - tech..._04'!$C$120:$K$150</definedName>
    <definedName name="_xlnm.Print_Area" localSheetId="18">'01 - Venkovní prky - tech..._04'!$C$4:$J$76,'01 - Venkovní prky - tech..._04'!$C$82:$J$100,'01 - Venkovní prky - tech..._04'!$C$106:$K$150</definedName>
    <definedName name="_xlnm.Print_Titles" localSheetId="18">'01 - Venkovní prky - tech..._04'!$120:$120</definedName>
    <definedName name="_xlnm._FilterDatabase" localSheetId="19" hidden="1">'02 - Venkovní prvky - sta..._04'!$C$119:$K$139</definedName>
    <definedName name="_xlnm.Print_Area" localSheetId="19">'02 - Venkovní prvky - sta..._04'!$C$4:$J$76,'02 - Venkovní prvky - sta..._04'!$C$82:$J$99,'02 - Venkovní prvky - sta..._04'!$C$105:$K$139</definedName>
    <definedName name="_xlnm.Print_Titles" localSheetId="19">'02 - Venkovní prvky - sta..._04'!$119:$119</definedName>
    <definedName name="_xlnm._FilterDatabase" localSheetId="20" hidden="1">'03 - Vnitřní technologie PZS_04'!$C$120:$K$162</definedName>
    <definedName name="_xlnm.Print_Area" localSheetId="20">'03 - Vnitřní technologie PZS_04'!$C$4:$J$76,'03 - Vnitřní technologie PZS_04'!$C$82:$J$100,'03 - Vnitřní technologie PZS_04'!$C$106:$K$162</definedName>
    <definedName name="_xlnm.Print_Titles" localSheetId="20">'03 - Vnitřní technologie PZS_04'!$120:$120</definedName>
    <definedName name="_xlnm._FilterDatabase" localSheetId="21" hidden="1">'PS 01 - PZS v km 96,82 (P...'!$C$120:$K$125</definedName>
    <definedName name="_xlnm.Print_Area" localSheetId="21">'PS 01 - PZS v km 96,82 (P...'!$C$4:$J$76,'PS 01 - PZS v km 96,82 (P...'!$C$82:$J$100,'PS 01 - PZS v km 96,82 (P...'!$C$106:$K$125</definedName>
    <definedName name="_xlnm.Print_Titles" localSheetId="21">'PS 01 - PZS v km 96,82 (P...'!$120:$120</definedName>
    <definedName name="_xlnm._FilterDatabase" localSheetId="22" hidden="1">'PS 02 - PZS v km 99,698 (..._01'!$C$120:$K$125</definedName>
    <definedName name="_xlnm.Print_Area" localSheetId="22">'PS 02 - PZS v km 99,698 (..._01'!$C$4:$J$76,'PS 02 - PZS v km 99,698 (..._01'!$C$82:$J$100,'PS 02 - PZS v km 99,698 (..._01'!$C$106:$K$125</definedName>
    <definedName name="_xlnm.Print_Titles" localSheetId="22">'PS 02 - PZS v km 99,698 (..._01'!$120:$120</definedName>
    <definedName name="_xlnm._FilterDatabase" localSheetId="23" hidden="1">'PS 03 - PZS v km 111,536 ..._01'!$C$120:$K$125</definedName>
    <definedName name="_xlnm.Print_Area" localSheetId="23">'PS 03 - PZS v km 111,536 ..._01'!$C$4:$J$76,'PS 03 - PZS v km 111,536 ..._01'!$C$82:$J$100,'PS 03 - PZS v km 111,536 ..._01'!$C$106:$K$125</definedName>
    <definedName name="_xlnm.Print_Titles" localSheetId="23">'PS 03 - PZS v km 111,536 ..._01'!$120:$120</definedName>
    <definedName name="_xlnm._FilterDatabase" localSheetId="24" hidden="1">'PS 04 - PZS v km 126,305 ..._01'!$C$120:$K$125</definedName>
    <definedName name="_xlnm.Print_Area" localSheetId="24">'PS 04 - PZS v km 126,305 ..._01'!$C$4:$J$76,'PS 04 - PZS v km 126,305 ..._01'!$C$82:$J$100,'PS 04 - PZS v km 126,305 ..._01'!$C$106:$K$125</definedName>
    <definedName name="_xlnm.Print_Titles" localSheetId="24">'PS 04 - PZS v km 126,305 ..._01'!$120:$120</definedName>
    <definedName name="_xlnm._FilterDatabase" localSheetId="25" hidden="1">'PS 05 - PZS v km 126,755 ..._01'!$C$120:$K$125</definedName>
    <definedName name="_xlnm.Print_Area" localSheetId="25">'PS 05 - PZS v km 126,755 ..._01'!$C$4:$J$76,'PS 05 - PZS v km 126,755 ..._01'!$C$82:$J$100,'PS 05 - PZS v km 126,755 ..._01'!$C$106:$K$125</definedName>
    <definedName name="_xlnm.Print_Titles" localSheetId="25">'PS 05 - PZS v km 126,755 ..._01'!$120:$120</definedName>
  </definedNames>
  <calcPr/>
</workbook>
</file>

<file path=xl/calcChain.xml><?xml version="1.0" encoding="utf-8"?>
<calcChain xmlns="http://schemas.openxmlformats.org/spreadsheetml/2006/main">
  <c i="26" l="1" r="J39"/>
  <c r="J38"/>
  <c i="1" r="AY125"/>
  <c i="26" r="J37"/>
  <c i="1" r="AX125"/>
  <c i="26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93"/>
  <c r="J22"/>
  <c r="J20"/>
  <c r="E20"/>
  <c r="F94"/>
  <c r="J19"/>
  <c r="J17"/>
  <c r="E17"/>
  <c r="F93"/>
  <c r="J16"/>
  <c r="J14"/>
  <c r="J115"/>
  <c r="E7"/>
  <c r="E85"/>
  <c i="25" r="J39"/>
  <c r="J38"/>
  <c i="1" r="AY124"/>
  <c i="25" r="J37"/>
  <c i="1" r="AX124"/>
  <c i="25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93"/>
  <c r="J22"/>
  <c r="J20"/>
  <c r="E20"/>
  <c r="F94"/>
  <c r="J19"/>
  <c r="J17"/>
  <c r="E17"/>
  <c r="F117"/>
  <c r="J16"/>
  <c r="J14"/>
  <c r="J91"/>
  <c r="E7"/>
  <c r="E85"/>
  <c i="24" r="J39"/>
  <c r="J38"/>
  <c i="1" r="AY123"/>
  <c i="24" r="J37"/>
  <c i="1" r="AX123"/>
  <c i="24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93"/>
  <c r="J22"/>
  <c r="J20"/>
  <c r="E20"/>
  <c r="F94"/>
  <c r="J19"/>
  <c r="J17"/>
  <c r="E17"/>
  <c r="F93"/>
  <c r="J16"/>
  <c r="J14"/>
  <c r="J115"/>
  <c r="E7"/>
  <c r="E85"/>
  <c i="23" r="J39"/>
  <c r="J38"/>
  <c i="1" r="AY122"/>
  <c i="23" r="J37"/>
  <c i="1" r="AX122"/>
  <c i="23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118"/>
  <c r="J19"/>
  <c r="J17"/>
  <c r="E17"/>
  <c r="F117"/>
  <c r="J16"/>
  <c r="J14"/>
  <c r="J91"/>
  <c r="E7"/>
  <c r="E109"/>
  <c i="22" r="J39"/>
  <c r="J38"/>
  <c i="1" r="AY121"/>
  <c i="22" r="J37"/>
  <c i="1" r="AX121"/>
  <c i="22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93"/>
  <c r="J22"/>
  <c r="J20"/>
  <c r="E20"/>
  <c r="F94"/>
  <c r="J19"/>
  <c r="J17"/>
  <c r="E17"/>
  <c r="F93"/>
  <c r="J16"/>
  <c r="J14"/>
  <c r="J115"/>
  <c r="E7"/>
  <c r="E109"/>
  <c i="21" r="J39"/>
  <c r="J38"/>
  <c i="1" r="AY119"/>
  <c i="21" r="J37"/>
  <c i="1" r="AX119"/>
  <c i="21"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118"/>
  <c r="J19"/>
  <c r="J17"/>
  <c r="E17"/>
  <c r="F117"/>
  <c r="J16"/>
  <c r="J14"/>
  <c r="J91"/>
  <c r="E7"/>
  <c r="E85"/>
  <c i="20" r="J39"/>
  <c r="J38"/>
  <c i="1" r="AY118"/>
  <c i="20" r="J37"/>
  <c i="1" r="AX118"/>
  <c i="20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F114"/>
  <c r="E112"/>
  <c r="F91"/>
  <c r="E89"/>
  <c r="J26"/>
  <c r="E26"/>
  <c r="J117"/>
  <c r="J25"/>
  <c r="J23"/>
  <c r="E23"/>
  <c r="J116"/>
  <c r="J22"/>
  <c r="J20"/>
  <c r="E20"/>
  <c r="F117"/>
  <c r="J19"/>
  <c r="J17"/>
  <c r="E17"/>
  <c r="F93"/>
  <c r="J16"/>
  <c r="J14"/>
  <c r="J114"/>
  <c r="E7"/>
  <c r="E108"/>
  <c i="19" r="J39"/>
  <c r="J38"/>
  <c i="1" r="AY117"/>
  <c i="19" r="J37"/>
  <c i="1" r="AX117"/>
  <c i="19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94"/>
  <c r="J19"/>
  <c r="J17"/>
  <c r="E17"/>
  <c r="F93"/>
  <c r="J16"/>
  <c r="J14"/>
  <c r="J91"/>
  <c r="E7"/>
  <c r="E85"/>
  <c i="18" r="J118"/>
  <c r="T117"/>
  <c r="R117"/>
  <c r="P117"/>
  <c r="BK117"/>
  <c r="J117"/>
  <c i="1" r="AU116"/>
  <c i="18" r="J37"/>
  <c r="J36"/>
  <c i="1" r="AY116"/>
  <c i="18" r="J35"/>
  <c i="1" r="AX116"/>
  <c i="18" r="J97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85"/>
  <c i="17" r="J39"/>
  <c r="J38"/>
  <c i="1" r="AY114"/>
  <c i="17" r="J37"/>
  <c i="1" r="AX114"/>
  <c i="17"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93"/>
  <c r="J22"/>
  <c r="J20"/>
  <c r="E20"/>
  <c r="F94"/>
  <c r="J19"/>
  <c r="J17"/>
  <c r="E17"/>
  <c r="F93"/>
  <c r="J16"/>
  <c r="J14"/>
  <c r="J91"/>
  <c r="E7"/>
  <c r="E85"/>
  <c i="16" r="J39"/>
  <c r="J38"/>
  <c i="1" r="AY113"/>
  <c i="16" r="J37"/>
  <c i="1" r="AX113"/>
  <c i="16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F114"/>
  <c r="E112"/>
  <c r="F91"/>
  <c r="E89"/>
  <c r="J26"/>
  <c r="E26"/>
  <c r="J94"/>
  <c r="J25"/>
  <c r="J23"/>
  <c r="E23"/>
  <c r="J116"/>
  <c r="J22"/>
  <c r="J20"/>
  <c r="E20"/>
  <c r="F94"/>
  <c r="J19"/>
  <c r="J17"/>
  <c r="E17"/>
  <c r="F116"/>
  <c r="J16"/>
  <c r="J14"/>
  <c r="J114"/>
  <c r="E7"/>
  <c r="E108"/>
  <c i="15" r="J39"/>
  <c r="J38"/>
  <c i="1" r="AY112"/>
  <c i="15" r="J37"/>
  <c i="1" r="AX112"/>
  <c i="15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94"/>
  <c r="J19"/>
  <c r="J17"/>
  <c r="E17"/>
  <c r="F93"/>
  <c r="J16"/>
  <c r="J14"/>
  <c r="J91"/>
  <c r="E7"/>
  <c r="E109"/>
  <c i="14" r="J118"/>
  <c r="T117"/>
  <c r="R117"/>
  <c r="P117"/>
  <c r="BK117"/>
  <c r="J117"/>
  <c r="J96"/>
  <c i="1" r="AU111"/>
  <c i="14" r="J37"/>
  <c r="J36"/>
  <c i="1" r="AY111"/>
  <c i="14" r="J35"/>
  <c i="1" r="AX111"/>
  <c i="14" r="J97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91"/>
  <c r="J14"/>
  <c r="J12"/>
  <c r="J111"/>
  <c r="E7"/>
  <c r="E85"/>
  <c i="13" r="J39"/>
  <c r="J38"/>
  <c i="1" r="AY109"/>
  <c i="13" r="J37"/>
  <c i="1" r="AX109"/>
  <c i="13"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94"/>
  <c r="J19"/>
  <c r="J17"/>
  <c r="E17"/>
  <c r="F117"/>
  <c r="J16"/>
  <c r="J14"/>
  <c r="J115"/>
  <c r="E7"/>
  <c r="E85"/>
  <c i="12" r="J39"/>
  <c r="J38"/>
  <c i="1" r="AY108"/>
  <c i="12" r="J37"/>
  <c i="1" r="AX108"/>
  <c i="12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2"/>
  <c r="BH122"/>
  <c r="BG122"/>
  <c r="BF122"/>
  <c r="T122"/>
  <c r="R122"/>
  <c r="P122"/>
  <c r="BI121"/>
  <c r="BH121"/>
  <c r="BG121"/>
  <c r="BF121"/>
  <c r="T121"/>
  <c r="R121"/>
  <c r="P121"/>
  <c r="F114"/>
  <c r="E112"/>
  <c r="F91"/>
  <c r="E89"/>
  <c r="J26"/>
  <c r="E26"/>
  <c r="J117"/>
  <c r="J25"/>
  <c r="J23"/>
  <c r="E23"/>
  <c r="J116"/>
  <c r="J22"/>
  <c r="J20"/>
  <c r="E20"/>
  <c r="F117"/>
  <c r="J19"/>
  <c r="J17"/>
  <c r="E17"/>
  <c r="F116"/>
  <c r="J16"/>
  <c r="J14"/>
  <c r="J91"/>
  <c r="E7"/>
  <c r="E108"/>
  <c i="11" r="J39"/>
  <c r="J38"/>
  <c i="1" r="AY107"/>
  <c i="11" r="J37"/>
  <c i="1" r="AX107"/>
  <c i="11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94"/>
  <c r="J19"/>
  <c r="J17"/>
  <c r="E17"/>
  <c r="F117"/>
  <c r="J16"/>
  <c r="J14"/>
  <c r="J91"/>
  <c r="E7"/>
  <c r="E109"/>
  <c i="10" r="J118"/>
  <c r="T117"/>
  <c r="R117"/>
  <c r="P117"/>
  <c r="BK117"/>
  <c r="J117"/>
  <c i="1" r="AU106"/>
  <c i="10" r="J37"/>
  <c r="J36"/>
  <c i="1" r="AY106"/>
  <c i="10" r="J35"/>
  <c i="1" r="AX106"/>
  <c i="10" r="J97"/>
  <c r="F111"/>
  <c r="E109"/>
  <c r="F89"/>
  <c r="E87"/>
  <c r="J24"/>
  <c r="E24"/>
  <c r="J92"/>
  <c r="J23"/>
  <c r="J21"/>
  <c r="E21"/>
  <c r="J91"/>
  <c r="J20"/>
  <c r="J18"/>
  <c r="E18"/>
  <c r="F92"/>
  <c r="J17"/>
  <c r="J15"/>
  <c r="E15"/>
  <c r="F91"/>
  <c r="J14"/>
  <c r="J12"/>
  <c r="J111"/>
  <c r="E7"/>
  <c r="E85"/>
  <c i="9" r="J39"/>
  <c r="J38"/>
  <c i="1" r="AY104"/>
  <c i="9" r="J37"/>
  <c i="1" r="AX104"/>
  <c i="9"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93"/>
  <c r="J22"/>
  <c r="J20"/>
  <c r="E20"/>
  <c r="F118"/>
  <c r="J19"/>
  <c r="J17"/>
  <c r="E17"/>
  <c r="F117"/>
  <c r="J16"/>
  <c r="J14"/>
  <c r="J115"/>
  <c r="E7"/>
  <c r="E85"/>
  <c i="8" r="J39"/>
  <c r="J38"/>
  <c i="1" r="AY103"/>
  <c i="8" r="J37"/>
  <c i="1" r="AX103"/>
  <c i="8"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2"/>
  <c r="BH122"/>
  <c r="BG122"/>
  <c r="BF122"/>
  <c r="T122"/>
  <c r="R122"/>
  <c r="P122"/>
  <c r="BI121"/>
  <c r="BH121"/>
  <c r="BG121"/>
  <c r="BF121"/>
  <c r="T121"/>
  <c r="R121"/>
  <c r="P121"/>
  <c r="F114"/>
  <c r="E112"/>
  <c r="F91"/>
  <c r="E89"/>
  <c r="J26"/>
  <c r="E26"/>
  <c r="J94"/>
  <c r="J25"/>
  <c r="J23"/>
  <c r="E23"/>
  <c r="J116"/>
  <c r="J22"/>
  <c r="J20"/>
  <c r="E20"/>
  <c r="F117"/>
  <c r="J19"/>
  <c r="J17"/>
  <c r="E17"/>
  <c r="F93"/>
  <c r="J16"/>
  <c r="J14"/>
  <c r="J114"/>
  <c r="E7"/>
  <c r="E108"/>
  <c i="7" r="J39"/>
  <c r="J38"/>
  <c i="1" r="AY102"/>
  <c i="7" r="J37"/>
  <c i="1" r="AX102"/>
  <c i="7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118"/>
  <c r="J19"/>
  <c r="J17"/>
  <c r="E17"/>
  <c r="F93"/>
  <c r="J16"/>
  <c r="J14"/>
  <c r="J115"/>
  <c r="E7"/>
  <c r="E109"/>
  <c i="6" r="J118"/>
  <c r="T117"/>
  <c r="R117"/>
  <c r="P117"/>
  <c r="BK117"/>
  <c r="J117"/>
  <c i="1" r="AU101"/>
  <c i="6" r="J37"/>
  <c r="J36"/>
  <c i="1" r="AY101"/>
  <c i="6" r="J35"/>
  <c i="1" r="AX101"/>
  <c i="6" r="J97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89"/>
  <c r="E7"/>
  <c r="E85"/>
  <c i="5" r="J39"/>
  <c r="J38"/>
  <c i="1" r="AY99"/>
  <c i="5" r="J37"/>
  <c i="1" r="AX99"/>
  <c i="5"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93"/>
  <c r="J22"/>
  <c r="J20"/>
  <c r="E20"/>
  <c r="F118"/>
  <c r="J19"/>
  <c r="J17"/>
  <c r="E17"/>
  <c r="F93"/>
  <c r="J16"/>
  <c r="J14"/>
  <c r="J115"/>
  <c r="E7"/>
  <c r="E109"/>
  <c i="4" r="J39"/>
  <c r="J38"/>
  <c i="1" r="AY98"/>
  <c i="4" r="J37"/>
  <c i="1" r="AX98"/>
  <c i="4"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2"/>
  <c r="BH122"/>
  <c r="BG122"/>
  <c r="BF122"/>
  <c r="T122"/>
  <c r="R122"/>
  <c r="P122"/>
  <c r="BI121"/>
  <c r="BH121"/>
  <c r="BG121"/>
  <c r="BF121"/>
  <c r="T121"/>
  <c r="R121"/>
  <c r="P121"/>
  <c r="F114"/>
  <c r="E112"/>
  <c r="F91"/>
  <c r="E89"/>
  <c r="J26"/>
  <c r="E26"/>
  <c r="J94"/>
  <c r="J25"/>
  <c r="J23"/>
  <c r="E23"/>
  <c r="J93"/>
  <c r="J22"/>
  <c r="J20"/>
  <c r="E20"/>
  <c r="F117"/>
  <c r="J19"/>
  <c r="J17"/>
  <c r="E17"/>
  <c r="F116"/>
  <c r="J16"/>
  <c r="J14"/>
  <c r="J114"/>
  <c r="E7"/>
  <c r="E85"/>
  <c i="3" r="J39"/>
  <c r="J38"/>
  <c i="1" r="AY97"/>
  <c i="3" r="J37"/>
  <c i="1" r="AX97"/>
  <c i="3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94"/>
  <c r="J19"/>
  <c r="J17"/>
  <c r="E17"/>
  <c r="F117"/>
  <c r="J16"/>
  <c r="J14"/>
  <c r="J115"/>
  <c r="E7"/>
  <c r="E85"/>
  <c i="2" r="J118"/>
  <c r="T117"/>
  <c r="R117"/>
  <c r="P117"/>
  <c r="BK117"/>
  <c r="J117"/>
  <c i="1" r="AU96"/>
  <c i="2" r="J37"/>
  <c r="J36"/>
  <c i="1" r="AY96"/>
  <c i="2" r="J35"/>
  <c i="1" r="AX96"/>
  <c i="2" r="J97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F33"/>
  <c r="J33"/>
  <c i="3" r="J148"/>
  <c r="J142"/>
  <c r="BK133"/>
  <c r="J136"/>
  <c r="BK131"/>
  <c r="J127"/>
  <c r="J141"/>
  <c i="2" r="J30"/>
  <c i="4" r="BK122"/>
  <c r="BK135"/>
  <c r="J128"/>
  <c i="5" r="J141"/>
  <c r="BK157"/>
  <c r="J129"/>
  <c r="BK149"/>
  <c r="J134"/>
  <c r="BK129"/>
  <c r="BK147"/>
  <c i="6" r="F33"/>
  <c i="7" r="J139"/>
  <c r="BK133"/>
  <c r="J126"/>
  <c r="BK144"/>
  <c r="J133"/>
  <c r="BK129"/>
  <c r="J142"/>
  <c i="8" r="BK127"/>
  <c r="J143"/>
  <c r="J121"/>
  <c i="9" r="J159"/>
  <c r="BK145"/>
  <c r="J143"/>
  <c r="BK148"/>
  <c r="J141"/>
  <c r="J144"/>
  <c r="J128"/>
  <c r="J136"/>
  <c r="J124"/>
  <c r="BK137"/>
  <c r="BK128"/>
  <c i="10" r="F37"/>
  <c i="11" r="J128"/>
  <c r="BK128"/>
  <c r="J133"/>
  <c r="J144"/>
  <c r="J146"/>
  <c r="BK123"/>
  <c i="12" r="BK128"/>
  <c r="BK130"/>
  <c r="BK138"/>
  <c r="BK127"/>
  <c i="13" r="BK151"/>
  <c r="BK129"/>
  <c r="J130"/>
  <c r="BK142"/>
  <c r="BK150"/>
  <c r="BK156"/>
  <c r="J123"/>
  <c r="J146"/>
  <c r="J155"/>
  <c r="BK144"/>
  <c r="J133"/>
  <c i="15" r="J127"/>
  <c r="J125"/>
  <c r="J142"/>
  <c r="BK127"/>
  <c i="16" r="BK138"/>
  <c r="J122"/>
  <c i="19" r="J124"/>
  <c r="J140"/>
  <c r="J135"/>
  <c r="BK132"/>
  <c r="J141"/>
  <c r="J149"/>
  <c i="18" r="J30"/>
  <c i="20" r="J121"/>
  <c r="BK126"/>
  <c r="J125"/>
  <c i="21" r="J159"/>
  <c r="J154"/>
  <c r="J124"/>
  <c r="J137"/>
  <c r="BK150"/>
  <c r="BK161"/>
  <c r="BK139"/>
  <c r="BK157"/>
  <c r="BK154"/>
  <c r="BK130"/>
  <c i="23" r="BK125"/>
  <c i="24" r="BK125"/>
  <c i="25" r="J123"/>
  <c i="26" r="BK123"/>
  <c i="2" r="F35"/>
  <c i="1" r="AS120"/>
  <c i="3" r="BK132"/>
  <c r="BK146"/>
  <c r="J138"/>
  <c r="BK148"/>
  <c r="BK141"/>
  <c r="BK138"/>
  <c i="4" r="J142"/>
  <c r="BK121"/>
  <c r="J133"/>
  <c r="J141"/>
  <c i="5" r="J146"/>
  <c r="J133"/>
  <c r="J154"/>
  <c r="BK154"/>
  <c r="BK123"/>
  <c r="BK153"/>
  <c r="J127"/>
  <c r="BK155"/>
  <c r="J128"/>
  <c i="6" r="F34"/>
  <c i="7" r="F39"/>
  <c r="J137"/>
  <c r="J125"/>
  <c r="J144"/>
  <c r="BK141"/>
  <c i="8" r="J126"/>
  <c r="J129"/>
  <c r="BK121"/>
  <c r="BK139"/>
  <c i="9" r="BK154"/>
  <c r="BK136"/>
  <c r="J157"/>
  <c r="J153"/>
  <c r="J139"/>
  <c r="J125"/>
  <c r="BK159"/>
  <c r="J135"/>
  <c r="BK125"/>
  <c r="BK143"/>
  <c r="BK155"/>
  <c r="BK149"/>
  <c r="BK156"/>
  <c r="J154"/>
  <c r="BK132"/>
  <c r="BK123"/>
  <c i="10" r="F36"/>
  <c r="F33"/>
  <c i="11" r="BK133"/>
  <c r="J132"/>
  <c r="BK124"/>
  <c r="J129"/>
  <c r="J127"/>
  <c r="BK147"/>
  <c r="BK148"/>
  <c r="BK136"/>
  <c r="J142"/>
  <c i="12" r="J130"/>
  <c r="J121"/>
  <c r="J127"/>
  <c i="14" r="F33"/>
  <c i="15" r="J128"/>
  <c r="J131"/>
  <c r="BK132"/>
  <c r="J133"/>
  <c r="J143"/>
  <c r="J126"/>
  <c i="16" r="J140"/>
  <c r="BK121"/>
  <c r="J137"/>
  <c i="17" r="J128"/>
  <c r="J156"/>
  <c r="J136"/>
  <c r="BK164"/>
  <c r="BK157"/>
  <c r="BK131"/>
  <c r="BK137"/>
  <c r="BK140"/>
  <c r="J161"/>
  <c r="J131"/>
  <c r="J155"/>
  <c r="J148"/>
  <c r="BK134"/>
  <c i="18" r="F35"/>
  <c i="19" r="J143"/>
  <c r="J136"/>
  <c r="J134"/>
  <c r="J137"/>
  <c r="BK139"/>
  <c r="BK130"/>
  <c r="J126"/>
  <c r="BK126"/>
  <c i="20" r="J122"/>
  <c r="BK138"/>
  <c r="BK130"/>
  <c i="21" r="J123"/>
  <c r="BK123"/>
  <c r="BK136"/>
  <c r="BK149"/>
  <c r="J149"/>
  <c r="J125"/>
  <c r="J153"/>
  <c r="J148"/>
  <c r="J130"/>
  <c r="BK152"/>
  <c r="BK146"/>
  <c r="J127"/>
  <c i="22" r="J123"/>
  <c i="23" r="BK124"/>
  <c i="24" r="BK124"/>
  <c i="25" r="J125"/>
  <c i="1" r="AS95"/>
  <c i="3" r="J144"/>
  <c r="J124"/>
  <c r="BK144"/>
  <c r="J137"/>
  <c r="BK139"/>
  <c r="J130"/>
  <c r="BK125"/>
  <c r="J125"/>
  <c i="4" r="J122"/>
  <c r="J139"/>
  <c r="J140"/>
  <c r="BK143"/>
  <c i="5" r="BK131"/>
  <c r="BK132"/>
  <c r="J139"/>
  <c r="J157"/>
  <c r="J132"/>
  <c r="BK146"/>
  <c i="6" r="J34"/>
  <c i="7" r="BK135"/>
  <c r="BK142"/>
  <c r="J146"/>
  <c r="J129"/>
  <c r="J124"/>
  <c i="6" r="J30"/>
  <c i="8" r="BK141"/>
  <c r="J127"/>
  <c r="J139"/>
  <c i="11" r="BK137"/>
  <c r="BK126"/>
  <c r="J123"/>
  <c r="J141"/>
  <c r="J145"/>
  <c r="J148"/>
  <c i="12" r="J129"/>
  <c r="BK145"/>
  <c r="BK148"/>
  <c i="13" r="J147"/>
  <c r="BK130"/>
  <c r="BK134"/>
  <c r="BK133"/>
  <c r="J160"/>
  <c r="BK127"/>
  <c r="BK158"/>
  <c r="J125"/>
  <c r="BK152"/>
  <c r="BK138"/>
  <c r="J138"/>
  <c i="14" r="F35"/>
  <c i="15" r="BK136"/>
  <c r="BK139"/>
  <c r="J134"/>
  <c r="BK125"/>
  <c r="J145"/>
  <c r="J139"/>
  <c i="16" r="BK132"/>
  <c r="BK125"/>
  <c r="J139"/>
  <c i="17" r="BK160"/>
  <c r="J140"/>
  <c r="J147"/>
  <c r="J160"/>
  <c r="BK156"/>
  <c r="J134"/>
  <c r="J151"/>
  <c r="BK161"/>
  <c r="BK154"/>
  <c r="BK130"/>
  <c r="BK150"/>
  <c i="18" r="J34"/>
  <c i="19" r="J146"/>
  <c r="J129"/>
  <c r="BK134"/>
  <c r="BK140"/>
  <c r="J123"/>
  <c r="BK125"/>
  <c i="20" r="J132"/>
  <c r="J138"/>
  <c i="21" r="BK151"/>
  <c r="BK137"/>
  <c r="J132"/>
  <c r="BK125"/>
  <c r="J155"/>
  <c r="BK133"/>
  <c r="BK127"/>
  <c r="J133"/>
  <c r="BK145"/>
  <c i="22" r="J124"/>
  <c i="23" r="BK123"/>
  <c i="25" r="BK125"/>
  <c i="26" r="BK124"/>
  <c i="1" r="AS105"/>
  <c i="2" r="J34"/>
  <c i="3" r="J126"/>
  <c r="F38"/>
  <c i="4" r="BK133"/>
  <c r="J121"/>
  <c r="BK141"/>
  <c i="5" r="BK145"/>
  <c r="J163"/>
  <c r="BK138"/>
  <c r="J137"/>
  <c r="J149"/>
  <c r="BK128"/>
  <c r="BK133"/>
  <c i="6" r="F37"/>
  <c i="7" r="J136"/>
  <c r="J132"/>
  <c r="BK131"/>
  <c r="BK136"/>
  <c r="BK145"/>
  <c i="8" r="J135"/>
  <c r="J133"/>
  <c r="BK122"/>
  <c r="J140"/>
  <c i="11" r="BK130"/>
  <c r="J136"/>
  <c r="BK131"/>
  <c r="BK145"/>
  <c r="J138"/>
  <c i="10" r="J30"/>
  <c i="12" r="BK121"/>
  <c r="J145"/>
  <c r="BK136"/>
  <c i="13" r="J157"/>
  <c r="J144"/>
  <c r="BK125"/>
  <c r="BK123"/>
  <c r="BK132"/>
  <c r="J145"/>
  <c r="BK153"/>
  <c r="J150"/>
  <c r="J153"/>
  <c r="J142"/>
  <c r="BK124"/>
  <c i="14" r="F37"/>
  <c i="15" r="BK134"/>
  <c r="BK146"/>
  <c r="BK133"/>
  <c r="BK135"/>
  <c r="J140"/>
  <c r="BK140"/>
  <c r="BK131"/>
  <c i="16" r="BK139"/>
  <c r="BK136"/>
  <c r="BK130"/>
  <c r="BK140"/>
  <c i="17" r="J123"/>
  <c r="J138"/>
  <c r="BK158"/>
  <c r="BK123"/>
  <c r="BK138"/>
  <c r="BK162"/>
  <c r="J146"/>
  <c r="J144"/>
  <c r="BK152"/>
  <c r="BK133"/>
  <c i="18" r="F33"/>
  <c i="19" r="J150"/>
  <c r="J144"/>
  <c r="BK123"/>
  <c r="J132"/>
  <c r="J125"/>
  <c r="BK124"/>
  <c i="20" r="BK125"/>
  <c r="J130"/>
  <c r="BK136"/>
  <c i="21" r="J142"/>
  <c r="J152"/>
  <c r="J141"/>
  <c r="J157"/>
  <c r="BK142"/>
  <c r="BK153"/>
  <c r="J150"/>
  <c r="J146"/>
  <c r="J143"/>
  <c r="BK143"/>
  <c i="22" r="BK125"/>
  <c i="1" r="AS115"/>
  <c r="AS100"/>
  <c i="3" r="BK135"/>
  <c r="BK126"/>
  <c r="BK137"/>
  <c r="J133"/>
  <c i="4" r="BK139"/>
  <c r="J135"/>
  <c r="BK129"/>
  <c r="BK126"/>
  <c i="5" r="J159"/>
  <c r="BK161"/>
  <c r="J135"/>
  <c r="J155"/>
  <c r="J161"/>
  <c r="BK139"/>
  <c r="BK160"/>
  <c r="J145"/>
  <c i="6" r="F35"/>
  <c i="7" r="BK147"/>
  <c r="BK128"/>
  <c r="BK123"/>
  <c r="J145"/>
  <c r="BK126"/>
  <c r="BK139"/>
  <c r="J141"/>
  <c i="8" r="BK128"/>
  <c r="BK126"/>
  <c r="BK129"/>
  <c i="9" r="J152"/>
  <c r="BK144"/>
  <c r="J142"/>
  <c r="BK129"/>
  <c r="BK130"/>
  <c r="J133"/>
  <c r="BK150"/>
  <c r="J123"/>
  <c r="BK157"/>
  <c r="J151"/>
  <c r="J129"/>
  <c i="10" r="F34"/>
  <c i="11" r="BK138"/>
  <c r="J131"/>
  <c r="J126"/>
  <c r="J134"/>
  <c r="J135"/>
  <c r="BK134"/>
  <c i="12" r="J136"/>
  <c r="J147"/>
  <c r="BK146"/>
  <c r="BK129"/>
  <c i="13" r="BK136"/>
  <c r="BK154"/>
  <c r="J148"/>
  <c r="BK128"/>
  <c r="J140"/>
  <c r="J124"/>
  <c r="J131"/>
  <c i="14" r="J33"/>
  <c i="15" r="BK126"/>
  <c r="J146"/>
  <c r="BK129"/>
  <c r="J137"/>
  <c i="16" r="BK137"/>
  <c r="J130"/>
  <c i="17" r="BK144"/>
  <c r="BK153"/>
  <c r="J157"/>
  <c r="J125"/>
  <c r="BK139"/>
  <c r="BK149"/>
  <c r="BK147"/>
  <c r="J150"/>
  <c r="BK127"/>
  <c r="J139"/>
  <c i="18" r="J33"/>
  <c i="19" r="BK148"/>
  <c r="BK141"/>
  <c r="J127"/>
  <c r="J139"/>
  <c r="BK143"/>
  <c r="J130"/>
  <c i="21" r="BK124"/>
  <c i="23" r="J125"/>
  <c i="24" r="J125"/>
  <c i="26" r="J123"/>
  <c i="2" r="F34"/>
  <c i="3" r="J139"/>
  <c r="BK147"/>
  <c r="J36"/>
  <c i="4" r="J143"/>
  <c r="J129"/>
  <c i="5" r="J143"/>
  <c r="BK151"/>
  <c r="J151"/>
  <c r="BK141"/>
  <c r="BK134"/>
  <c r="J123"/>
  <c r="J125"/>
  <c r="BK130"/>
  <c r="J153"/>
  <c r="J144"/>
  <c r="J152"/>
  <c r="J148"/>
  <c r="BK127"/>
  <c i="6" r="J33"/>
  <c i="7" r="BK134"/>
  <c r="J131"/>
  <c r="J130"/>
  <c r="J135"/>
  <c r="BK146"/>
  <c r="J127"/>
  <c i="8" r="BK143"/>
  <c r="BK140"/>
  <c r="BK135"/>
  <c i="9" r="J145"/>
  <c r="BK126"/>
  <c r="BK131"/>
  <c r="J149"/>
  <c r="J155"/>
  <c r="J126"/>
  <c r="J137"/>
  <c r="BK152"/>
  <c r="BK146"/>
  <c r="J132"/>
  <c r="BK133"/>
  <c i="10" r="J34"/>
  <c i="11" r="BK139"/>
  <c r="BK125"/>
  <c r="J124"/>
  <c r="J139"/>
  <c i="12" r="J128"/>
  <c r="BK122"/>
  <c r="J141"/>
  <c i="13" r="J137"/>
  <c r="BK146"/>
  <c r="BK143"/>
  <c r="J143"/>
  <c r="J127"/>
  <c r="J154"/>
  <c r="J128"/>
  <c r="BK160"/>
  <c r="BK145"/>
  <c i="14" r="F36"/>
  <c i="15" r="J135"/>
  <c r="BK143"/>
  <c r="J136"/>
  <c r="J132"/>
  <c r="J144"/>
  <c r="BK128"/>
  <c r="J130"/>
  <c i="16" r="J132"/>
  <c r="J138"/>
  <c i="17" r="J129"/>
  <c r="J124"/>
  <c r="BK125"/>
  <c r="J130"/>
  <c r="BK142"/>
  <c r="BK136"/>
  <c r="J142"/>
  <c r="J152"/>
  <c r="J158"/>
  <c r="J137"/>
  <c i="18" r="F34"/>
  <c i="19" r="BK149"/>
  <c r="BK147"/>
  <c r="BK144"/>
  <c r="BK133"/>
  <c r="J148"/>
  <c r="BK136"/>
  <c r="BK138"/>
  <c i="20" r="J139"/>
  <c r="J136"/>
  <c r="J137"/>
  <c i="21" r="BK132"/>
  <c r="BK155"/>
  <c r="BK131"/>
  <c r="J144"/>
  <c r="J161"/>
  <c r="J128"/>
  <c r="J151"/>
  <c r="J147"/>
  <c r="J129"/>
  <c i="22" r="BK124"/>
  <c i="23" r="J123"/>
  <c i="25" r="J124"/>
  <c i="26" r="J125"/>
  <c i="2" r="F36"/>
  <c i="3" r="J134"/>
  <c r="BK123"/>
  <c r="J135"/>
  <c r="J128"/>
  <c r="J131"/>
  <c r="J123"/>
  <c r="BK127"/>
  <c r="J129"/>
  <c i="4" r="BK127"/>
  <c r="BK140"/>
  <c r="BK128"/>
  <c i="5" r="J138"/>
  <c r="J150"/>
  <c r="J147"/>
  <c r="BK143"/>
  <c r="J130"/>
  <c r="J124"/>
  <c r="J156"/>
  <c r="BK126"/>
  <c r="BK156"/>
  <c r="BK152"/>
  <c r="J131"/>
  <c r="J160"/>
  <c r="BK124"/>
  <c i="6" r="F36"/>
  <c i="7" r="BK137"/>
  <c r="BK127"/>
  <c r="BK124"/>
  <c r="BK125"/>
  <c r="J134"/>
  <c r="BK148"/>
  <c i="8" r="J142"/>
  <c r="J141"/>
  <c i="11" r="J147"/>
  <c r="BK127"/>
  <c r="BK135"/>
  <c r="BK129"/>
  <c r="BK141"/>
  <c r="BK144"/>
  <c r="BK146"/>
  <c i="12" r="J122"/>
  <c r="J146"/>
  <c r="BK141"/>
  <c r="BK147"/>
  <c i="13" r="J132"/>
  <c r="BK137"/>
  <c r="J149"/>
  <c r="J129"/>
  <c r="BK157"/>
  <c r="J152"/>
  <c r="J134"/>
  <c r="J158"/>
  <c r="BK147"/>
  <c r="J136"/>
  <c i="14" r="F34"/>
  <c i="15" r="BK124"/>
  <c r="BK137"/>
  <c r="BK123"/>
  <c r="J123"/>
  <c r="BK144"/>
  <c r="BK130"/>
  <c i="16" r="J126"/>
  <c r="J125"/>
  <c r="J136"/>
  <c i="17" r="J162"/>
  <c r="BK155"/>
  <c r="J133"/>
  <c r="BK146"/>
  <c r="BK148"/>
  <c r="J127"/>
  <c r="J149"/>
  <c r="BK124"/>
  <c r="BK151"/>
  <c i="18" r="F36"/>
  <c i="19" r="J147"/>
  <c r="BK146"/>
  <c r="J131"/>
  <c r="BK131"/>
  <c r="BK129"/>
  <c r="J133"/>
  <c r="J138"/>
  <c i="20" r="BK137"/>
  <c r="BK132"/>
  <c r="BK122"/>
  <c i="21" r="J145"/>
  <c r="BK144"/>
  <c r="J135"/>
  <c r="J131"/>
  <c r="BK135"/>
  <c r="BK147"/>
  <c r="BK148"/>
  <c i="22" r="J125"/>
  <c i="24" r="J123"/>
  <c r="BK123"/>
  <c i="25" r="BK123"/>
  <c i="26" r="J124"/>
  <c i="2" r="F37"/>
  <c i="1" r="AS110"/>
  <c i="3" r="BK129"/>
  <c r="J146"/>
  <c r="BK134"/>
  <c r="BK145"/>
  <c r="J145"/>
  <c r="J132"/>
  <c r="BK136"/>
  <c r="J147"/>
  <c r="BK142"/>
  <c r="BK128"/>
  <c r="BK130"/>
  <c r="BK124"/>
  <c i="4" r="J126"/>
  <c r="BK142"/>
  <c r="J127"/>
  <c i="5" r="BK137"/>
  <c r="J126"/>
  <c r="BK159"/>
  <c r="BK135"/>
  <c r="BK148"/>
  <c r="BK163"/>
  <c r="BK150"/>
  <c r="BK125"/>
  <c r="BK144"/>
  <c i="7" r="J138"/>
  <c r="BK132"/>
  <c r="BK130"/>
  <c r="J147"/>
  <c r="BK138"/>
  <c r="J123"/>
  <c r="J128"/>
  <c r="J148"/>
  <c i="8" r="BK133"/>
  <c r="J122"/>
  <c r="J128"/>
  <c r="BK142"/>
  <c i="9" r="BK153"/>
  <c r="J150"/>
  <c r="BK124"/>
  <c r="BK141"/>
  <c r="J147"/>
  <c r="J156"/>
  <c r="BK127"/>
  <c r="BK139"/>
  <c r="J127"/>
  <c r="J148"/>
  <c r="BK135"/>
  <c r="BK151"/>
  <c r="BK147"/>
  <c r="BK142"/>
  <c r="J131"/>
  <c r="J146"/>
  <c r="J130"/>
  <c i="10" r="F35"/>
  <c r="J33"/>
  <c i="11" r="BK132"/>
  <c r="J125"/>
  <c r="J137"/>
  <c r="BK142"/>
  <c r="J130"/>
  <c i="12" r="J138"/>
  <c r="J148"/>
  <c i="13" r="BK149"/>
  <c r="BK140"/>
  <c r="BK155"/>
  <c r="J156"/>
  <c r="BK131"/>
  <c r="J151"/>
  <c r="BK148"/>
  <c i="14" r="J34"/>
  <c i="15" r="J124"/>
  <c r="BK145"/>
  <c r="BK142"/>
  <c r="J129"/>
  <c i="16" r="J121"/>
  <c r="BK126"/>
  <c r="BK122"/>
  <c i="17" r="BK132"/>
  <c r="BK128"/>
  <c r="BK129"/>
  <c r="J153"/>
  <c r="J164"/>
  <c r="J132"/>
  <c r="J154"/>
  <c r="BK145"/>
  <c r="J145"/>
  <c i="18" r="F37"/>
  <c i="19" r="J128"/>
  <c r="BK137"/>
  <c r="BK150"/>
  <c r="BK135"/>
  <c r="BK128"/>
  <c r="BK127"/>
  <c i="20" r="J126"/>
  <c r="BK139"/>
  <c r="BK121"/>
  <c i="21" r="BK141"/>
  <c r="BK126"/>
  <c r="J139"/>
  <c r="J158"/>
  <c r="BK129"/>
  <c r="BK159"/>
  <c r="BK158"/>
  <c r="J126"/>
  <c r="BK128"/>
  <c r="J136"/>
  <c i="22" r="BK123"/>
  <c i="23" r="J124"/>
  <c i="24" r="J124"/>
  <c i="25" r="BK124"/>
  <c i="26" r="BK125"/>
  <c i="19" l="1" r="T122"/>
  <c r="T121"/>
  <c i="21" r="P122"/>
  <c r="P121"/>
  <c i="1" r="AU119"/>
  <c i="22" r="T122"/>
  <c r="T121"/>
  <c i="24" r="P122"/>
  <c r="P121"/>
  <c i="1" r="AU123"/>
  <c i="4" r="BK120"/>
  <c r="J120"/>
  <c i="5" r="BK122"/>
  <c r="J122"/>
  <c r="J99"/>
  <c i="12" r="P120"/>
  <c i="1" r="AU108"/>
  <c i="13" r="R122"/>
  <c r="R121"/>
  <c i="15" r="R122"/>
  <c r="R121"/>
  <c i="16" r="T120"/>
  <c i="23" r="T122"/>
  <c r="T121"/>
  <c i="3" r="BK122"/>
  <c r="J122"/>
  <c r="J99"/>
  <c i="4" r="P120"/>
  <c i="1" r="AU98"/>
  <c i="7" r="BK122"/>
  <c r="BK121"/>
  <c r="J121"/>
  <c i="9" r="T122"/>
  <c r="T121"/>
  <c i="11" r="T122"/>
  <c r="T121"/>
  <c i="13" r="T122"/>
  <c r="T121"/>
  <c i="16" r="R120"/>
  <c i="17" r="T122"/>
  <c r="T121"/>
  <c i="23" r="BK122"/>
  <c r="BK121"/>
  <c r="J121"/>
  <c i="24" r="R122"/>
  <c r="R121"/>
  <c i="9" r="P122"/>
  <c r="P121"/>
  <c i="1" r="AU104"/>
  <c i="12" r="BK120"/>
  <c r="J120"/>
  <c i="15" r="T122"/>
  <c r="T121"/>
  <c i="16" r="P120"/>
  <c i="1" r="AU113"/>
  <c i="20" r="R120"/>
  <c i="22" r="R122"/>
  <c r="R121"/>
  <c i="3" r="R122"/>
  <c r="R121"/>
  <c i="4" r="R120"/>
  <c i="8" r="P120"/>
  <c i="1" r="AU103"/>
  <c i="9" r="R122"/>
  <c r="R121"/>
  <c i="12" r="R120"/>
  <c i="13" r="BK122"/>
  <c r="J122"/>
  <c r="J99"/>
  <c i="20" r="BK120"/>
  <c r="J120"/>
  <c r="J98"/>
  <c i="22" r="BK122"/>
  <c r="J122"/>
  <c r="J99"/>
  <c i="24" r="T122"/>
  <c r="T121"/>
  <c i="17" r="P122"/>
  <c r="P121"/>
  <c i="1" r="AU114"/>
  <c i="21" r="R122"/>
  <c r="R121"/>
  <c i="22" r="P122"/>
  <c r="P121"/>
  <c i="1" r="AU121"/>
  <c i="23" r="P122"/>
  <c r="P121"/>
  <c i="1" r="AU122"/>
  <c i="3" r="P122"/>
  <c r="P121"/>
  <c i="1" r="AU97"/>
  <c i="4" r="T120"/>
  <c i="5" r="P122"/>
  <c r="P121"/>
  <c i="1" r="AU99"/>
  <c i="7" r="P122"/>
  <c r="P121"/>
  <c i="1" r="AU102"/>
  <c i="8" r="BK120"/>
  <c r="J120"/>
  <c r="J98"/>
  <c i="11" r="R122"/>
  <c r="R121"/>
  <c i="13" r="P122"/>
  <c r="P121"/>
  <c i="1" r="AU109"/>
  <c i="17" r="R122"/>
  <c r="R121"/>
  <c i="19" r="BK122"/>
  <c r="BK121"/>
  <c r="J121"/>
  <c r="J98"/>
  <c i="20" r="P120"/>
  <c i="1" r="AU118"/>
  <c i="23" r="R122"/>
  <c r="R121"/>
  <c i="25" r="BK122"/>
  <c r="J122"/>
  <c r="J99"/>
  <c i="5" r="T122"/>
  <c r="T121"/>
  <c i="11" r="P122"/>
  <c r="P121"/>
  <c i="1" r="AU107"/>
  <c i="15" r="P122"/>
  <c r="P121"/>
  <c i="1" r="AU112"/>
  <c i="25" r="R122"/>
  <c r="R121"/>
  <c i="26" r="BK122"/>
  <c r="J122"/>
  <c r="J99"/>
  <c i="3" r="T122"/>
  <c r="T121"/>
  <c i="5" r="R122"/>
  <c r="R121"/>
  <c i="8" r="R120"/>
  <c i="11" r="BK122"/>
  <c r="J122"/>
  <c r="J99"/>
  <c i="19" r="P122"/>
  <c r="P121"/>
  <c i="1" r="AU117"/>
  <c i="20" r="T120"/>
  <c i="21" r="T122"/>
  <c r="T121"/>
  <c i="25" r="P122"/>
  <c r="P121"/>
  <c i="1" r="AU124"/>
  <c i="24" r="BK122"/>
  <c r="J122"/>
  <c r="J99"/>
  <c i="26" r="T122"/>
  <c r="T121"/>
  <c i="7" r="T122"/>
  <c r="T121"/>
  <c i="8" r="T120"/>
  <c i="9" r="BK122"/>
  <c r="J122"/>
  <c r="J99"/>
  <c i="15" r="BK122"/>
  <c r="BK121"/>
  <c r="J121"/>
  <c r="J98"/>
  <c i="16" r="BK120"/>
  <c r="J120"/>
  <c r="J98"/>
  <c i="26" r="P122"/>
  <c r="P121"/>
  <c i="1" r="AU125"/>
  <c i="7" r="R122"/>
  <c r="R121"/>
  <c i="12" r="T120"/>
  <c i="17" r="BK122"/>
  <c r="J122"/>
  <c r="J99"/>
  <c i="19" r="R122"/>
  <c r="R121"/>
  <c i="21" r="BK122"/>
  <c r="BK121"/>
  <c r="J121"/>
  <c r="J98"/>
  <c i="25" r="T122"/>
  <c r="T121"/>
  <c i="26" r="R122"/>
  <c r="R121"/>
  <c r="E109"/>
  <c r="BE123"/>
  <c r="BE124"/>
  <c r="J91"/>
  <c r="F118"/>
  <c r="J117"/>
  <c i="25" r="BK121"/>
  <c r="J121"/>
  <c i="26" r="F117"/>
  <c r="J94"/>
  <c r="BE125"/>
  <c i="25" r="J115"/>
  <c r="F118"/>
  <c r="J118"/>
  <c r="BE125"/>
  <c r="E109"/>
  <c r="J117"/>
  <c i="24" r="BK121"/>
  <c r="J121"/>
  <c r="J98"/>
  <c i="25" r="F93"/>
  <c r="BE123"/>
  <c r="BE124"/>
  <c i="23" r="J98"/>
  <c i="24" r="E109"/>
  <c i="23" r="J122"/>
  <c r="J99"/>
  <c i="24" r="J117"/>
  <c r="BE124"/>
  <c r="BE123"/>
  <c r="J94"/>
  <c r="BE125"/>
  <c r="F117"/>
  <c r="J91"/>
  <c r="F118"/>
  <c i="23" r="F94"/>
  <c i="22" r="BK121"/>
  <c r="J121"/>
  <c i="23" r="F93"/>
  <c r="J93"/>
  <c r="J115"/>
  <c r="J118"/>
  <c r="BE124"/>
  <c r="E85"/>
  <c r="BE125"/>
  <c r="BE123"/>
  <c i="22" r="E85"/>
  <c r="F118"/>
  <c i="21" r="J122"/>
  <c r="J99"/>
  <c i="22" r="J117"/>
  <c r="J91"/>
  <c r="J118"/>
  <c r="F117"/>
  <c r="BE124"/>
  <c r="BE123"/>
  <c r="BE125"/>
  <c i="21" r="BE144"/>
  <c r="BE148"/>
  <c r="J93"/>
  <c r="J118"/>
  <c r="BE126"/>
  <c r="BE141"/>
  <c r="BE145"/>
  <c r="BE153"/>
  <c r="BE158"/>
  <c r="F93"/>
  <c r="J115"/>
  <c r="BE132"/>
  <c r="BE133"/>
  <c r="BE136"/>
  <c r="BE137"/>
  <c r="BE143"/>
  <c r="BE131"/>
  <c r="BE151"/>
  <c r="BE155"/>
  <c r="BE161"/>
  <c r="F94"/>
  <c r="BE127"/>
  <c r="E109"/>
  <c r="BE123"/>
  <c r="BE124"/>
  <c r="BE139"/>
  <c r="BE142"/>
  <c r="BE150"/>
  <c r="BE154"/>
  <c r="BE157"/>
  <c r="BE125"/>
  <c r="BE128"/>
  <c r="BE129"/>
  <c r="BE130"/>
  <c r="BE147"/>
  <c r="BE146"/>
  <c r="BE135"/>
  <c r="BE149"/>
  <c r="BE152"/>
  <c r="BE159"/>
  <c i="20" r="F116"/>
  <c r="BE125"/>
  <c r="BE126"/>
  <c r="BE130"/>
  <c r="BE137"/>
  <c i="19" r="J122"/>
  <c r="J99"/>
  <c i="20" r="E85"/>
  <c r="J93"/>
  <c r="BE122"/>
  <c r="BE132"/>
  <c r="BE138"/>
  <c r="J91"/>
  <c r="F94"/>
  <c r="BE139"/>
  <c r="BE136"/>
  <c r="J94"/>
  <c r="BE121"/>
  <c i="19" r="J115"/>
  <c r="BE150"/>
  <c r="BE147"/>
  <c r="E109"/>
  <c r="BE132"/>
  <c r="BE133"/>
  <c r="BE134"/>
  <c r="BE136"/>
  <c r="BE144"/>
  <c r="J94"/>
  <c r="BE126"/>
  <c r="BE138"/>
  <c i="18" r="J96"/>
  <c i="19" r="J93"/>
  <c r="F117"/>
  <c r="BE125"/>
  <c r="BE127"/>
  <c r="BE140"/>
  <c r="BE143"/>
  <c r="BE149"/>
  <c r="F118"/>
  <c r="BE128"/>
  <c r="BE129"/>
  <c r="BE137"/>
  <c r="BE123"/>
  <c r="BE124"/>
  <c r="BE130"/>
  <c r="BE141"/>
  <c r="BE146"/>
  <c r="BE139"/>
  <c r="BE148"/>
  <c r="BE131"/>
  <c r="BE135"/>
  <c i="18" r="J39"/>
  <c i="17" r="BK121"/>
  <c r="J121"/>
  <c i="18" r="F91"/>
  <c r="F92"/>
  <c r="J92"/>
  <c r="E107"/>
  <c r="J89"/>
  <c r="J91"/>
  <c i="1" r="AG116"/>
  <c r="AV116"/>
  <c r="AW116"/>
  <c r="AZ116"/>
  <c r="BA116"/>
  <c r="BB116"/>
  <c r="BC116"/>
  <c r="BD116"/>
  <c i="17" r="J94"/>
  <c r="BE142"/>
  <c r="E109"/>
  <c r="J117"/>
  <c r="BE140"/>
  <c r="BE146"/>
  <c r="BE162"/>
  <c r="J115"/>
  <c r="BE124"/>
  <c r="BE128"/>
  <c r="BE129"/>
  <c r="BE131"/>
  <c r="BE151"/>
  <c r="F118"/>
  <c r="BE123"/>
  <c r="BE150"/>
  <c r="BE152"/>
  <c r="BE153"/>
  <c r="F117"/>
  <c r="BE130"/>
  <c r="BE138"/>
  <c r="BE154"/>
  <c r="BE155"/>
  <c r="BE164"/>
  <c r="BE136"/>
  <c r="BE137"/>
  <c r="BE156"/>
  <c r="BE157"/>
  <c r="BE144"/>
  <c r="BE145"/>
  <c r="BE148"/>
  <c r="BE160"/>
  <c r="BE139"/>
  <c r="BE161"/>
  <c r="BE147"/>
  <c r="BE158"/>
  <c r="BE132"/>
  <c r="BE133"/>
  <c r="BE125"/>
  <c r="BE134"/>
  <c r="BE127"/>
  <c r="BE149"/>
  <c i="16" r="J91"/>
  <c r="F117"/>
  <c r="BE132"/>
  <c r="BE137"/>
  <c r="E85"/>
  <c r="J117"/>
  <c r="BE126"/>
  <c r="BE136"/>
  <c r="J93"/>
  <c r="BE121"/>
  <c r="BE122"/>
  <c r="BE125"/>
  <c r="BE139"/>
  <c i="15" r="J122"/>
  <c r="J99"/>
  <c i="16" r="BE138"/>
  <c r="F93"/>
  <c r="BE130"/>
  <c r="BE140"/>
  <c i="15" r="BE132"/>
  <c r="BE133"/>
  <c r="E85"/>
  <c r="F117"/>
  <c r="BE125"/>
  <c r="BE134"/>
  <c r="BE136"/>
  <c r="J115"/>
  <c r="BE123"/>
  <c r="BE143"/>
  <c r="BE146"/>
  <c r="J94"/>
  <c r="BE126"/>
  <c r="BE135"/>
  <c r="BE140"/>
  <c r="BE142"/>
  <c r="BE145"/>
  <c r="J93"/>
  <c r="BE127"/>
  <c r="BE128"/>
  <c r="BE129"/>
  <c r="BE130"/>
  <c r="BE124"/>
  <c r="F118"/>
  <c r="BE144"/>
  <c r="BE131"/>
  <c r="BE139"/>
  <c r="BE137"/>
  <c i="14" r="F92"/>
  <c r="J113"/>
  <c i="13" r="BK121"/>
  <c r="J121"/>
  <c r="J98"/>
  <c i="14" r="F113"/>
  <c r="J114"/>
  <c r="J89"/>
  <c r="E107"/>
  <c i="1" r="AV111"/>
  <c r="AW111"/>
  <c r="AZ111"/>
  <c r="BA111"/>
  <c r="BB111"/>
  <c r="BC111"/>
  <c r="BD111"/>
  <c i="13" r="BE143"/>
  <c r="BE145"/>
  <c r="BE150"/>
  <c r="F93"/>
  <c r="J91"/>
  <c r="BE130"/>
  <c i="12" r="J98"/>
  <c i="13" r="J94"/>
  <c r="F118"/>
  <c r="BE125"/>
  <c r="BE127"/>
  <c r="BE136"/>
  <c r="BE137"/>
  <c r="BE138"/>
  <c r="BE149"/>
  <c r="BE160"/>
  <c r="BE129"/>
  <c r="BE156"/>
  <c r="BE152"/>
  <c r="BE132"/>
  <c r="BE147"/>
  <c r="BE148"/>
  <c r="BE154"/>
  <c r="BE157"/>
  <c r="BE140"/>
  <c r="BE151"/>
  <c r="BE124"/>
  <c r="BE128"/>
  <c r="BE146"/>
  <c r="BE153"/>
  <c r="BE155"/>
  <c r="BE158"/>
  <c r="BE131"/>
  <c r="E109"/>
  <c r="BE123"/>
  <c r="BE134"/>
  <c r="BE142"/>
  <c r="J93"/>
  <c r="BE133"/>
  <c r="BE144"/>
  <c i="12" r="BE129"/>
  <c r="BE136"/>
  <c r="F93"/>
  <c r="J114"/>
  <c r="BE138"/>
  <c r="BE145"/>
  <c r="J93"/>
  <c r="BE141"/>
  <c r="BE146"/>
  <c i="11" r="BK121"/>
  <c r="J121"/>
  <c i="12" r="E85"/>
  <c r="F94"/>
  <c r="BE121"/>
  <c r="BE122"/>
  <c r="BE127"/>
  <c r="BE148"/>
  <c r="J94"/>
  <c r="BE147"/>
  <c r="BE130"/>
  <c r="BE128"/>
  <c i="11" r="BE123"/>
  <c r="BE125"/>
  <c r="J93"/>
  <c r="J118"/>
  <c r="BE131"/>
  <c r="BE133"/>
  <c r="BE135"/>
  <c r="E85"/>
  <c r="BE139"/>
  <c r="F93"/>
  <c r="F118"/>
  <c r="BE132"/>
  <c r="BE137"/>
  <c r="BE136"/>
  <c r="BE124"/>
  <c i="10" r="J96"/>
  <c i="11" r="J115"/>
  <c r="BE130"/>
  <c r="BE134"/>
  <c r="BE144"/>
  <c r="BE146"/>
  <c r="BE147"/>
  <c r="BE128"/>
  <c r="BE138"/>
  <c r="BE142"/>
  <c r="BE126"/>
  <c r="BE127"/>
  <c r="BE129"/>
  <c r="BE141"/>
  <c r="BE145"/>
  <c r="BE148"/>
  <c i="10" r="J39"/>
  <c i="9" r="BK121"/>
  <c r="J121"/>
  <c r="J98"/>
  <c i="10" r="J89"/>
  <c r="F114"/>
  <c r="J114"/>
  <c r="E107"/>
  <c r="J113"/>
  <c r="F113"/>
  <c i="1" r="BB106"/>
  <c r="AG106"/>
  <c r="AV106"/>
  <c r="AW106"/>
  <c r="AZ106"/>
  <c r="BA106"/>
  <c r="BC106"/>
  <c r="BD106"/>
  <c i="9" r="F94"/>
  <c r="BE148"/>
  <c r="J91"/>
  <c r="J117"/>
  <c r="BE124"/>
  <c r="BE125"/>
  <c r="BE126"/>
  <c r="BE129"/>
  <c r="BE146"/>
  <c r="BE149"/>
  <c r="BE152"/>
  <c r="BE159"/>
  <c r="E109"/>
  <c r="F93"/>
  <c r="BE123"/>
  <c r="BE150"/>
  <c r="BE141"/>
  <c r="BE145"/>
  <c r="J118"/>
  <c r="BE136"/>
  <c r="BE156"/>
  <c r="BE157"/>
  <c r="BE132"/>
  <c r="BE147"/>
  <c r="BE153"/>
  <c r="BE130"/>
  <c r="BE131"/>
  <c r="BE135"/>
  <c r="BE128"/>
  <c r="BE133"/>
  <c r="BE143"/>
  <c r="BE127"/>
  <c r="BE139"/>
  <c r="BE154"/>
  <c r="BE142"/>
  <c r="BE151"/>
  <c r="BE155"/>
  <c r="BE137"/>
  <c r="BE144"/>
  <c i="7" r="J122"/>
  <c r="J99"/>
  <c i="8" r="F116"/>
  <c r="BE121"/>
  <c r="BE126"/>
  <c r="BE122"/>
  <c r="BE128"/>
  <c r="E85"/>
  <c r="J91"/>
  <c r="BE135"/>
  <c r="J93"/>
  <c r="BE141"/>
  <c i="7" r="J98"/>
  <c i="8" r="J117"/>
  <c r="BE127"/>
  <c r="BE139"/>
  <c r="BE140"/>
  <c r="BE143"/>
  <c r="BE133"/>
  <c r="F94"/>
  <c r="BE142"/>
  <c r="BE129"/>
  <c i="7" r="J91"/>
  <c r="J94"/>
  <c r="BE129"/>
  <c r="BE145"/>
  <c r="BE124"/>
  <c r="F94"/>
  <c r="BE141"/>
  <c r="E85"/>
  <c r="F117"/>
  <c r="BE125"/>
  <c r="BE130"/>
  <c r="BE144"/>
  <c i="6" r="J96"/>
  <c i="7" r="BE127"/>
  <c r="BE131"/>
  <c r="BE135"/>
  <c r="BE139"/>
  <c r="J93"/>
  <c r="BE142"/>
  <c r="BE128"/>
  <c r="BE146"/>
  <c r="BE148"/>
  <c r="BE126"/>
  <c r="BE132"/>
  <c r="BE147"/>
  <c r="BE123"/>
  <c r="BE133"/>
  <c r="BE134"/>
  <c r="BE136"/>
  <c r="BE137"/>
  <c r="BE138"/>
  <c i="1" r="BD102"/>
  <c i="6" r="J39"/>
  <c i="5" r="BK121"/>
  <c r="J121"/>
  <c i="6" r="J91"/>
  <c r="E107"/>
  <c r="J111"/>
  <c r="F113"/>
  <c i="1" r="AG101"/>
  <c r="BA101"/>
  <c i="6" r="F92"/>
  <c r="J92"/>
  <c i="1" r="BB101"/>
  <c r="AV101"/>
  <c r="BD101"/>
  <c r="AW101"/>
  <c r="AZ101"/>
  <c r="BC101"/>
  <c i="5" r="F117"/>
  <c r="BE125"/>
  <c r="J91"/>
  <c r="F94"/>
  <c r="BE130"/>
  <c r="BE134"/>
  <c r="BE152"/>
  <c r="BE156"/>
  <c r="J117"/>
  <c r="BE149"/>
  <c r="BE155"/>
  <c i="4" r="J98"/>
  <c i="5" r="E85"/>
  <c r="BE123"/>
  <c r="BE135"/>
  <c r="BE159"/>
  <c r="BE141"/>
  <c r="BE144"/>
  <c r="BE146"/>
  <c r="BE138"/>
  <c r="BE143"/>
  <c r="BE145"/>
  <c r="BE131"/>
  <c r="BE133"/>
  <c r="BE153"/>
  <c r="J118"/>
  <c r="BE129"/>
  <c r="BE137"/>
  <c r="BE132"/>
  <c r="BE139"/>
  <c r="BE148"/>
  <c r="BE124"/>
  <c r="BE126"/>
  <c r="BE127"/>
  <c r="BE128"/>
  <c r="BE147"/>
  <c r="BE150"/>
  <c r="BE151"/>
  <c r="BE154"/>
  <c r="BE157"/>
  <c r="BE160"/>
  <c r="BE161"/>
  <c r="BE163"/>
  <c i="4" r="J116"/>
  <c r="BE128"/>
  <c r="BE142"/>
  <c r="BE122"/>
  <c r="BE133"/>
  <c r="BE135"/>
  <c r="F94"/>
  <c r="E108"/>
  <c r="J117"/>
  <c r="BE140"/>
  <c r="BE141"/>
  <c r="BE143"/>
  <c i="3" r="BK121"/>
  <c r="J121"/>
  <c r="J98"/>
  <c i="4" r="F93"/>
  <c r="BE127"/>
  <c r="BE139"/>
  <c r="BE121"/>
  <c r="BE129"/>
  <c r="J91"/>
  <c r="BE126"/>
  <c i="2" r="J96"/>
  <c i="3" r="J93"/>
  <c r="F118"/>
  <c r="BE132"/>
  <c r="BE133"/>
  <c r="BE136"/>
  <c r="BE137"/>
  <c r="BE145"/>
  <c r="J91"/>
  <c r="BE123"/>
  <c r="BE139"/>
  <c r="BE135"/>
  <c r="BE144"/>
  <c r="BE146"/>
  <c r="E109"/>
  <c r="BE128"/>
  <c r="F93"/>
  <c r="J118"/>
  <c r="BE129"/>
  <c r="BE148"/>
  <c r="BE134"/>
  <c r="BE142"/>
  <c r="BE124"/>
  <c r="BE125"/>
  <c r="BE141"/>
  <c r="BE138"/>
  <c r="BE126"/>
  <c r="BE127"/>
  <c r="BE130"/>
  <c r="BE131"/>
  <c r="BE147"/>
  <c i="1" r="AW97"/>
  <c r="BC97"/>
  <c i="2" r="J39"/>
  <c r="E85"/>
  <c r="J89"/>
  <c r="F114"/>
  <c r="F91"/>
  <c r="J92"/>
  <c r="J113"/>
  <c i="1" r="AG96"/>
  <c r="AV96"/>
  <c r="AW96"/>
  <c r="AZ96"/>
  <c r="BA96"/>
  <c r="BB96"/>
  <c r="BC96"/>
  <c r="BD96"/>
  <c i="4" r="F38"/>
  <c i="1" r="BC98"/>
  <c i="5" r="F39"/>
  <c i="1" r="BD99"/>
  <c i="9" r="F36"/>
  <c i="1" r="BA104"/>
  <c i="12" r="F36"/>
  <c i="1" r="BA108"/>
  <c i="14" r="J30"/>
  <c i="16" r="F36"/>
  <c i="1" r="BA113"/>
  <c i="17" r="F38"/>
  <c i="1" r="BC114"/>
  <c i="19" r="J32"/>
  <c i="20" r="J32"/>
  <c i="22" r="F39"/>
  <c i="1" r="BD121"/>
  <c i="22" r="J32"/>
  <c i="24" r="F36"/>
  <c i="1" r="BA123"/>
  <c i="26" r="F39"/>
  <c i="1" r="BD125"/>
  <c i="7" r="J32"/>
  <c r="F37"/>
  <c i="1" r="BB102"/>
  <c i="11" r="F39"/>
  <c i="1" r="BD107"/>
  <c i="15" r="F39"/>
  <c i="1" r="BD112"/>
  <c i="16" r="F37"/>
  <c i="1" r="BB113"/>
  <c i="20" r="F38"/>
  <c i="1" r="BC118"/>
  <c i="20" r="F37"/>
  <c i="1" r="BB118"/>
  <c i="23" r="F37"/>
  <c i="1" r="BB122"/>
  <c i="24" r="J36"/>
  <c i="1" r="AW123"/>
  <c i="25" r="J36"/>
  <c i="1" r="AW124"/>
  <c i="4" r="J32"/>
  <c i="12" r="J32"/>
  <c i="4" r="J36"/>
  <c i="1" r="AW98"/>
  <c i="5" r="J32"/>
  <c i="8" r="F37"/>
  <c i="1" r="BB103"/>
  <c i="9" r="J36"/>
  <c i="1" r="AW104"/>
  <c i="11" r="J32"/>
  <c i="13" r="F39"/>
  <c i="1" r="BD109"/>
  <c i="17" r="J36"/>
  <c i="1" r="AW114"/>
  <c i="21" r="F39"/>
  <c i="1" r="BD119"/>
  <c i="3" r="F37"/>
  <c i="1" r="BB97"/>
  <c i="7" r="F36"/>
  <c i="1" r="BA102"/>
  <c i="9" r="F39"/>
  <c i="1" r="BD104"/>
  <c i="13" r="F38"/>
  <c i="1" r="BC109"/>
  <c i="17" r="F36"/>
  <c i="1" r="BA114"/>
  <c i="20" r="J36"/>
  <c i="1" r="AW118"/>
  <c i="22" r="F38"/>
  <c i="1" r="BC121"/>
  <c i="23" r="J36"/>
  <c i="1" r="AW122"/>
  <c i="25" r="F37"/>
  <c i="1" r="BB124"/>
  <c i="25" r="J32"/>
  <c i="4" r="F36"/>
  <c i="1" r="BA98"/>
  <c i="5" r="F36"/>
  <c i="1" r="BA99"/>
  <c i="8" r="F36"/>
  <c i="1" r="BA103"/>
  <c i="8" r="J32"/>
  <c i="12" r="F39"/>
  <c i="1" r="BD108"/>
  <c i="13" r="F36"/>
  <c i="1" r="BA109"/>
  <c i="17" r="F39"/>
  <c i="1" r="BD114"/>
  <c i="21" r="F38"/>
  <c i="1" r="BC119"/>
  <c i="23" r="J32"/>
  <c i="4" r="F39"/>
  <c i="1" r="BD98"/>
  <c i="7" r="J36"/>
  <c i="1" r="AW102"/>
  <c i="9" r="F38"/>
  <c i="1" r="BC104"/>
  <c i="12" r="J36"/>
  <c i="1" r="AW108"/>
  <c i="15" r="F37"/>
  <c i="1" r="BB112"/>
  <c i="16" r="J32"/>
  <c i="19" r="F38"/>
  <c i="1" r="BC117"/>
  <c i="21" r="J36"/>
  <c i="1" r="AW119"/>
  <c i="26" r="F36"/>
  <c i="1" r="BA125"/>
  <c i="4" r="F37"/>
  <c i="1" r="BB98"/>
  <c i="5" r="F37"/>
  <c i="1" r="BB99"/>
  <c i="11" r="F37"/>
  <c i="1" r="BB107"/>
  <c i="13" r="J36"/>
  <c i="1" r="AW109"/>
  <c i="19" r="J36"/>
  <c i="1" r="AW117"/>
  <c i="21" r="F37"/>
  <c i="1" r="BB119"/>
  <c i="26" r="J36"/>
  <c i="1" r="AW125"/>
  <c i="3" r="F39"/>
  <c i="1" r="BD97"/>
  <c i="7" r="F38"/>
  <c i="1" r="BC102"/>
  <c i="9" r="F37"/>
  <c i="1" r="BB104"/>
  <c i="12" r="F37"/>
  <c i="1" r="BB108"/>
  <c i="15" r="J36"/>
  <c i="1" r="AW112"/>
  <c i="16" r="J36"/>
  <c i="1" r="AW113"/>
  <c i="17" r="J32"/>
  <c i="19" r="F37"/>
  <c i="1" r="BB117"/>
  <c i="20" r="F39"/>
  <c i="1" r="BD118"/>
  <c i="23" r="F36"/>
  <c i="1" r="BA122"/>
  <c i="24" r="F39"/>
  <c i="1" r="BD123"/>
  <c i="25" r="F36"/>
  <c i="1" r="BA124"/>
  <c r="AS94"/>
  <c i="5" r="F38"/>
  <c i="1" r="BC99"/>
  <c i="8" r="F39"/>
  <c i="1" r="BD103"/>
  <c i="11" r="J36"/>
  <c i="1" r="AW107"/>
  <c i="13" r="F37"/>
  <c i="1" r="BB109"/>
  <c i="15" r="J32"/>
  <c i="19" r="F36"/>
  <c i="1" r="BA117"/>
  <c i="21" r="F36"/>
  <c i="1" r="BA119"/>
  <c i="26" r="F37"/>
  <c i="1" r="BB125"/>
  <c i="11" r="F36"/>
  <c i="1" r="BA107"/>
  <c i="15" r="F38"/>
  <c i="1" r="BC112"/>
  <c i="16" r="F39"/>
  <c i="1" r="BD113"/>
  <c i="19" r="F39"/>
  <c i="1" r="BD117"/>
  <c i="22" r="F37"/>
  <c i="1" r="BB121"/>
  <c i="23" r="F38"/>
  <c i="1" r="BC122"/>
  <c i="24" r="F38"/>
  <c i="1" r="BC123"/>
  <c i="25" r="F39"/>
  <c i="1" r="BD124"/>
  <c i="3" r="F36"/>
  <c i="1" r="BA97"/>
  <c i="5" r="J36"/>
  <c i="1" r="AW99"/>
  <c i="8" r="F38"/>
  <c i="1" r="BC103"/>
  <c i="8" r="J36"/>
  <c i="1" r="AW103"/>
  <c i="11" r="F38"/>
  <c i="1" r="BC107"/>
  <c i="12" r="F38"/>
  <c i="1" r="BC108"/>
  <c i="15" r="F36"/>
  <c i="1" r="BA112"/>
  <c i="16" r="F38"/>
  <c i="1" r="BC113"/>
  <c i="17" r="F37"/>
  <c i="1" r="BB114"/>
  <c i="20" r="F36"/>
  <c i="1" r="BA118"/>
  <c i="22" r="F36"/>
  <c i="1" r="BA121"/>
  <c i="21" r="J32"/>
  <c i="22" r="J36"/>
  <c i="1" r="AW121"/>
  <c i="23" r="F39"/>
  <c i="1" r="BD122"/>
  <c i="24" r="F37"/>
  <c i="1" r="BB123"/>
  <c i="25" r="F38"/>
  <c i="1" r="BC124"/>
  <c i="26" r="F38"/>
  <c i="1" r="BC125"/>
  <c l="1" r="AG98"/>
  <c r="AG108"/>
  <c r="AG102"/>
  <c r="AG122"/>
  <c i="26" r="BK121"/>
  <c r="J121"/>
  <c i="1" r="AG124"/>
  <c i="25" r="J98"/>
  <c i="1" r="AG121"/>
  <c i="22" r="J98"/>
  <c i="1" r="AG119"/>
  <c r="AG118"/>
  <c r="AG117"/>
  <c r="AG114"/>
  <c i="17" r="J98"/>
  <c i="1" r="AG113"/>
  <c r="AG112"/>
  <c i="14" r="J39"/>
  <c i="1" r="AG111"/>
  <c r="AG107"/>
  <c i="11" r="J98"/>
  <c i="1" r="AG103"/>
  <c r="AG99"/>
  <c i="5" r="J98"/>
  <c i="26" r="J32"/>
  <c i="1" r="AG125"/>
  <c r="AU120"/>
  <c i="3" r="J32"/>
  <c i="1" r="AG97"/>
  <c r="AG95"/>
  <c r="BA95"/>
  <c i="7" r="F35"/>
  <c i="1" r="AZ102"/>
  <c i="11" r="J35"/>
  <c i="1" r="AV107"/>
  <c r="AT107"/>
  <c r="AN107"/>
  <c i="17" r="F35"/>
  <c i="1" r="AZ114"/>
  <c i="23" r="F35"/>
  <c i="1" r="AZ122"/>
  <c r="BB120"/>
  <c r="AX120"/>
  <c r="AU95"/>
  <c r="BD95"/>
  <c i="7" r="J35"/>
  <c i="1" r="AV102"/>
  <c r="AT102"/>
  <c r="AN102"/>
  <c r="BC105"/>
  <c r="AT111"/>
  <c r="AN111"/>
  <c r="BC110"/>
  <c r="AT116"/>
  <c r="AN116"/>
  <c i="21" r="F35"/>
  <c i="1" r="AZ119"/>
  <c r="AU115"/>
  <c r="BC95"/>
  <c r="AY95"/>
  <c i="8" r="F35"/>
  <c i="1" r="AZ103"/>
  <c i="12" r="F35"/>
  <c i="1" r="AZ108"/>
  <c r="BB110"/>
  <c i="19" r="F35"/>
  <c i="1" r="AZ117"/>
  <c r="AU105"/>
  <c r="BB95"/>
  <c r="AX95"/>
  <c r="AT101"/>
  <c r="AN101"/>
  <c r="BD100"/>
  <c r="BB100"/>
  <c r="BC100"/>
  <c i="12" r="J35"/>
  <c i="1" r="AV108"/>
  <c r="AT108"/>
  <c r="AN108"/>
  <c r="BA110"/>
  <c i="21" r="J35"/>
  <c i="1" r="AV119"/>
  <c r="AT119"/>
  <c r="AN119"/>
  <c r="AU100"/>
  <c i="4" r="F35"/>
  <c i="1" r="AZ98"/>
  <c i="9" r="F35"/>
  <c i="1" r="AZ104"/>
  <c i="13" r="J32"/>
  <c i="1" r="AG109"/>
  <c r="AG105"/>
  <c i="16" r="F35"/>
  <c i="1" r="AZ113"/>
  <c i="20" r="F35"/>
  <c i="1" r="AZ118"/>
  <c i="22" r="J35"/>
  <c i="1" r="AV121"/>
  <c r="AT121"/>
  <c r="AN121"/>
  <c r="BD120"/>
  <c r="AU110"/>
  <c i="5" r="J35"/>
  <c i="1" r="AV99"/>
  <c r="AT99"/>
  <c r="AN99"/>
  <c r="AT106"/>
  <c r="AN106"/>
  <c r="BA105"/>
  <c i="15" r="J35"/>
  <c i="1" r="AV112"/>
  <c r="AT112"/>
  <c r="AN112"/>
  <c r="BB115"/>
  <c r="AG115"/>
  <c i="25" r="J35"/>
  <c i="1" r="AV124"/>
  <c r="AT124"/>
  <c r="AN124"/>
  <c i="3" r="J35"/>
  <c i="1" r="AV97"/>
  <c r="AT97"/>
  <c r="BA100"/>
  <c i="13" r="J35"/>
  <c i="1" r="AV109"/>
  <c r="AT109"/>
  <c r="AG110"/>
  <c r="BC115"/>
  <c i="24" r="J35"/>
  <c i="1" r="AV123"/>
  <c r="AT123"/>
  <c r="BA120"/>
  <c r="AW120"/>
  <c i="4" r="J35"/>
  <c i="1" r="AV98"/>
  <c r="AT98"/>
  <c r="AN98"/>
  <c i="11" r="F35"/>
  <c i="1" r="AZ107"/>
  <c r="BD110"/>
  <c i="20" r="J35"/>
  <c i="1" r="AV118"/>
  <c r="AT118"/>
  <c r="AN118"/>
  <c i="24" r="J32"/>
  <c i="1" r="AG123"/>
  <c i="26" r="J35"/>
  <c i="1" r="AV125"/>
  <c r="AT125"/>
  <c r="AN125"/>
  <c i="3" r="F35"/>
  <c i="1" r="AZ97"/>
  <c i="9" r="J32"/>
  <c i="1" r="AG104"/>
  <c r="AG100"/>
  <c i="13" r="F35"/>
  <c i="1" r="AZ109"/>
  <c i="19" r="J35"/>
  <c i="1" r="AV117"/>
  <c r="AT117"/>
  <c r="AN117"/>
  <c i="26" r="F35"/>
  <c i="1" r="AZ125"/>
  <c r="AT96"/>
  <c i="9" r="J35"/>
  <c i="1" r="AV104"/>
  <c r="AT104"/>
  <c i="17" r="J35"/>
  <c i="1" r="AV114"/>
  <c r="AT114"/>
  <c r="AN114"/>
  <c i="23" r="J35"/>
  <c i="1" r="AV122"/>
  <c r="AT122"/>
  <c r="AN122"/>
  <c i="5" r="F35"/>
  <c i="1" r="AZ99"/>
  <c r="BB105"/>
  <c i="16" r="J35"/>
  <c i="1" r="AV113"/>
  <c r="AT113"/>
  <c r="AN113"/>
  <c r="BD115"/>
  <c i="22" r="F35"/>
  <c i="1" r="AZ121"/>
  <c i="25" r="F35"/>
  <c i="1" r="AZ124"/>
  <c i="8" r="J35"/>
  <c i="1" r="AV103"/>
  <c r="AT103"/>
  <c r="AN103"/>
  <c r="BD105"/>
  <c i="15" r="F35"/>
  <c i="1" r="AZ112"/>
  <c r="BA115"/>
  <c i="24" r="F35"/>
  <c i="1" r="AZ123"/>
  <c r="BC120"/>
  <c r="AY120"/>
  <c i="26" l="1" r="J98"/>
  <c r="J41"/>
  <c i="1" r="AN123"/>
  <c i="25" r="J41"/>
  <c i="24" r="J41"/>
  <c i="23" r="J41"/>
  <c i="22" r="J41"/>
  <c i="21" r="J41"/>
  <c i="20" r="J41"/>
  <c i="19" r="J41"/>
  <c i="17" r="J41"/>
  <c i="16" r="J41"/>
  <c i="15" r="J41"/>
  <c i="1" r="AN109"/>
  <c i="13" r="J41"/>
  <c i="12" r="J41"/>
  <c i="11" r="J41"/>
  <c i="1" r="AN104"/>
  <c i="9" r="J41"/>
  <c i="8" r="J41"/>
  <c i="7" r="J41"/>
  <c i="5" r="J41"/>
  <c i="1" r="AN97"/>
  <c i="4" r="J41"/>
  <c i="3" r="J41"/>
  <c i="1" r="AN96"/>
  <c r="AU94"/>
  <c r="AG120"/>
  <c r="AZ100"/>
  <c r="AV100"/>
  <c r="AX105"/>
  <c r="AZ115"/>
  <c r="AV115"/>
  <c r="AY100"/>
  <c r="AY110"/>
  <c r="BC94"/>
  <c r="W32"/>
  <c r="AW105"/>
  <c r="AY115"/>
  <c r="BA94"/>
  <c r="W30"/>
  <c r="AZ95"/>
  <c r="AW110"/>
  <c r="BD94"/>
  <c r="W33"/>
  <c r="AW100"/>
  <c r="AY105"/>
  <c r="AX115"/>
  <c r="BB94"/>
  <c r="W31"/>
  <c r="AZ105"/>
  <c r="AV105"/>
  <c r="AW115"/>
  <c r="AX100"/>
  <c r="AX110"/>
  <c r="AW95"/>
  <c r="AZ120"/>
  <c r="AV120"/>
  <c r="AT120"/>
  <c r="AN120"/>
  <c r="AZ110"/>
  <c r="AV110"/>
  <c l="1" r="AG94"/>
  <c r="AK26"/>
  <c r="AV95"/>
  <c r="AT100"/>
  <c r="AN100"/>
  <c r="AT105"/>
  <c r="AN105"/>
  <c r="AT110"/>
  <c r="AN110"/>
  <c r="AT115"/>
  <c r="AN115"/>
  <c r="AX94"/>
  <c r="AZ94"/>
  <c r="W29"/>
  <c r="AW94"/>
  <c r="AK30"/>
  <c r="AY94"/>
  <c l="1" r="AT95"/>
  <c r="AV94"/>
  <c r="AK29"/>
  <c r="AK35"/>
  <c l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<sst xmlns="http://schemas.openxmlformats.org/spreadsheetml/2006/main">
  <si>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</si>
  <si>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</si>
  <si>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</si>
  <si>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</si>
  <si>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</si>
  <si>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{21d5a89b-4bdb-4dd2-8646-988b895f4ba9}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</si>
  <si>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</si>
  <si>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</si>
  <si>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</si>
  <si>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</si>
  <si>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</si>
  <si>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</si>
  <si>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</si>
  <si>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</si>
  <si>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</si>
  <si>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</si>
  <si>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</si>
  <si>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PZS na trati Přerov - Břeclav - 2.etapa</t>
  </si>
  <si>
    <t>KSO:</t>
  </si>
  <si>
    <t>CC-CZ:</t>
  </si>
  <si>
    <t>Místo:</t>
  </si>
  <si>
    <t xml:space="preserve"> </t>
  </si>
  <si>
    <t>Datum:</t>
  </si>
  <si>
    <t>4. 8. 2023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</si>
  <si>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</si>
  <si>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</si>
  <si>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</si>
  <si>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</si>
  <si>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</si>
  <si>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</si>
  <si>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</si>
  <si>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</si>
  <si>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</si>
  <si>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</si>
  <si>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</si>
  <si>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</si>
  <si>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</si>
  <si>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</si>
  <si>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</si>
  <si>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</si>
  <si>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</si>
  <si>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</si>
  <si>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</si>
  <si>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</si>
  <si>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</si>
  <si>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</si>
  <si>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</si>
  <si>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</si>
  <si>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</si>
  <si>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</si>
  <si>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</si>
  <si>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</si>
  <si>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</si>
  <si>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</si>
  <si>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</si>
  <si>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</si>
  <si>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</si>
  <si>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</si>
  <si>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</si>
  <si>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</si>
  <si>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</si>
  <si>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</si>
  <si>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</si>
  <si>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</si>
  <si>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</si>
  <si>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</si>
  <si>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</si>
  <si>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</si>
  <si>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</si>
  <si>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</si>
  <si>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</si>
  <si>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</si>
  <si>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</si>
  <si>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</si>
  <si>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</si>
  <si>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</si>
  <si>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</si>
  <si>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</t>
  </si>
  <si>
    <t xml:space="preserve">PZS v km 96,682 (P 8152) </t>
  </si>
  <si>
    <t>PRO</t>
  </si>
  <si>
    <t>1</t>
  </si>
  <si>
    <t>{96a958d1-a8c2-4a66-979d-d933467ff9c6}</t>
  </si>
  <si>
    <t>2</t>
  </si>
  <si>
    <t>/</t>
  </si>
  <si>
    <t>Soupis</t>
  </si>
  <si>
    <t>###NOINSERT###</t>
  </si>
  <si>
    <t>01</t>
  </si>
  <si>
    <t>Venkovní prky - technologická část</t>
  </si>
  <si>
    <t>{325dc99d-cbd6-4c1c-bb0a-536a81119906}</t>
  </si>
  <si>
    <t>02</t>
  </si>
  <si>
    <t>Venkovní prvky - stavební část</t>
  </si>
  <si>
    <t>{21b90128-0b9c-4736-a61b-50bba1fc0abb}</t>
  </si>
  <si>
    <t>03</t>
  </si>
  <si>
    <t>Vnitřní technologie PZS</t>
  </si>
  <si>
    <t>{e3acb810-a9e1-430d-8937-9408b360e333}</t>
  </si>
  <si>
    <t>PS 02</t>
  </si>
  <si>
    <t xml:space="preserve">PZS v km 99,698 (P 8153) </t>
  </si>
  <si>
    <t>{854b0ea7-8e1b-4898-9c80-2a7275a9c8e1}</t>
  </si>
  <si>
    <t>{99d46e3a-2bd3-4be5-9215-30aa2b5aa09d}</t>
  </si>
  <si>
    <t>{3903932a-3373-40b4-897d-9f7e3e9d37e9}</t>
  </si>
  <si>
    <t>{81cdb1ff-ffb6-4120-97c2-2639b62e0b0f}</t>
  </si>
  <si>
    <t>PS 03</t>
  </si>
  <si>
    <t xml:space="preserve">PZS v km 111,536 (P 8155) </t>
  </si>
  <si>
    <t>{4b2dcc21-997d-4196-9a39-362b95f9955a}</t>
  </si>
  <si>
    <t>{78514822-5cb2-43e2-a16c-d346025a1678}</t>
  </si>
  <si>
    <t>{fe811ea9-0d5a-4163-b4ce-c20a7af273a4}</t>
  </si>
  <si>
    <t>{68de6185-9ffe-41f0-9e2c-651010fded5d}</t>
  </si>
  <si>
    <t>PS 04</t>
  </si>
  <si>
    <t xml:space="preserve">PZS v km 126,305 (P 8157) </t>
  </si>
  <si>
    <t>{17cce687-a3a0-4847-8666-9700b2caa8e7}</t>
  </si>
  <si>
    <t>{16c843a6-0cda-4447-a2e5-c9710c562c93}</t>
  </si>
  <si>
    <t>{b3c93112-3ef2-4479-a189-4fcaff0936f9}</t>
  </si>
  <si>
    <t>{b9e1180e-3049-406f-983c-a3a6339f085a}</t>
  </si>
  <si>
    <t>PS 05</t>
  </si>
  <si>
    <t xml:space="preserve">PZS v km 126,755 (P 8158) </t>
  </si>
  <si>
    <t>{91a47412-067b-4ed7-89df-365e310757bb}</t>
  </si>
  <si>
    <t>{b193c193-97bf-4ab6-9a45-b3766ddcabce}</t>
  </si>
  <si>
    <t>{abedc25d-8edc-44b5-ae7e-5478ed7df8dd}</t>
  </si>
  <si>
    <t>{c4e4ffec-3567-42cd-b369-6d22182a0f6d}</t>
  </si>
  <si>
    <t>PS 01 - PS 05</t>
  </si>
  <si>
    <t>VON</t>
  </si>
  <si>
    <t>{aacc6316-9eb7-493a-9350-916ef94d7c3a}</t>
  </si>
  <si>
    <t>PZS v km 96,82 (P 8152)</t>
  </si>
  <si>
    <t>{07005e45-8ffa-4db5-a07c-a3333c101601}</t>
  </si>
  <si>
    <t>{86e2d94c-6130-475e-b5fb-b640eb6ed78e}</t>
  </si>
  <si>
    <t>{fb61a464-1325-4415-91c2-7fb7201b1295}</t>
  </si>
  <si>
    <t>{971fa514-9f3e-4063-b21b-4f0269d83a2e}</t>
  </si>
  <si>
    <t>{c8d8d105-ac28-4b26-b434-492734c945f7}</t>
  </si>
  <si>
    <t>KRYCÍ LIST SOUPISU PRACÍ</t>
  </si>
  <si>
    <t>Objekt:</t>
  </si>
  <si>
    <t xml:space="preserve">PS 01 - PZS v km 96,682 (P 8152) 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</si>
  <si>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</si>
  <si>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</si>
  <si>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</si>
  <si>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</si>
  <si>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</si>
  <si>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</si>
  <si>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</si>
  <si>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</si>
  <si>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</si>
  <si>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</si>
  <si>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</si>
  <si>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</si>
  <si>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</si>
  <si>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</si>
  <si>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</si>
  <si>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</si>
  <si>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</si>
  <si>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</si>
  <si>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</si>
  <si>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</si>
  <si>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</si>
  <si>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</si>
  <si>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</si>
  <si>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Soupis:</t>
  </si>
  <si>
    <t>01 - Venkovní prky - technologická část</t>
  </si>
  <si>
    <t>K</t>
  </si>
  <si>
    <t>7592837090</t>
  </si>
  <si>
    <t>Demontáž stojanu se závorou bez výstražníku</t>
  </si>
  <si>
    <t>kus</t>
  </si>
  <si>
    <t>Sborník UOŽI 01 2023</t>
  </si>
  <si>
    <t>2069371850</t>
  </si>
  <si>
    <t>7592817010</t>
  </si>
  <si>
    <t>Demontáž výstražníku</t>
  </si>
  <si>
    <t>1327825548</t>
  </si>
  <si>
    <t>3</t>
  </si>
  <si>
    <t>M</t>
  </si>
  <si>
    <t>7592810104</t>
  </si>
  <si>
    <t>Výstražníky Výstražník VL4 s LED (CV708439004)</t>
  </si>
  <si>
    <t>-2008190546</t>
  </si>
  <si>
    <t>7592815040</t>
  </si>
  <si>
    <t>Montáž plastového výstražníku AŽD 97 s 1 skříní a se závorou AŽD - 99</t>
  </si>
  <si>
    <t>-1121208670</t>
  </si>
  <si>
    <t>5</t>
  </si>
  <si>
    <t>7592815042</t>
  </si>
  <si>
    <t>Montáž plastového výstražníku AŽD 97 se 2 skříněmi a se závorou AŽD - 99</t>
  </si>
  <si>
    <t>895840050</t>
  </si>
  <si>
    <t>6</t>
  </si>
  <si>
    <t>7592825110</t>
  </si>
  <si>
    <t>Montáž kříže výstražného</t>
  </si>
  <si>
    <t>54411761</t>
  </si>
  <si>
    <t>7</t>
  </si>
  <si>
    <t>7590725140</t>
  </si>
  <si>
    <t>Situování stožáru návěstidla nebo výstražníku přejezdového zařízení</t>
  </si>
  <si>
    <t>CS ÚRS 2023 02</t>
  </si>
  <si>
    <t>-1359742589</t>
  </si>
  <si>
    <t>8</t>
  </si>
  <si>
    <t>7590725070</t>
  </si>
  <si>
    <t>Zatmelení skříně návěstního transformátoru</t>
  </si>
  <si>
    <t>693402794</t>
  </si>
  <si>
    <t>9</t>
  </si>
  <si>
    <t>7590521614</t>
  </si>
  <si>
    <t>Venkovní vedení kabelová - metalické sítě Plněné, párované s ochr. vodičem, armované Al dráty TCEKPFLEZE 16 P 1,0 D</t>
  </si>
  <si>
    <t>m</t>
  </si>
  <si>
    <t>-1438316642</t>
  </si>
  <si>
    <t>10</t>
  </si>
  <si>
    <t>7590521624</t>
  </si>
  <si>
    <t>Venkovní vedení kabelová - metalické sítě Plněné, párované s ochr. vodičem, armované Al dráty TCEKPFLEZE 30 P 1,0 D</t>
  </si>
  <si>
    <t>-323261575</t>
  </si>
  <si>
    <t>11</t>
  </si>
  <si>
    <t>7590525231</t>
  </si>
  <si>
    <t>Montáž kabelu návěstního volně uloženého s jádrem 1 mm Cu TCEKEZE, TCEKFE, TCEKPFLEY, TCEKPFLEZE do 16 P</t>
  </si>
  <si>
    <t>-1998279863</t>
  </si>
  <si>
    <t>12</t>
  </si>
  <si>
    <t>7590525232</t>
  </si>
  <si>
    <t>Montáž kabelu návěstního volně uloženého s jádrem 1 mm Cu TCEKEZE, TCEKFE, TCEKPFLEY, TCEKPFLEZE do 30 P</t>
  </si>
  <si>
    <t>2054884386</t>
  </si>
  <si>
    <t>13</t>
  </si>
  <si>
    <t>7590555140</t>
  </si>
  <si>
    <t>Montáž forma pro kabely TCEKPFLE, TCEKPFLEY, TCEKPFLEZE, TCEKPFLEZY do 16 P 1,0</t>
  </si>
  <si>
    <t>1173393336</t>
  </si>
  <si>
    <t>14</t>
  </si>
  <si>
    <t>7590555144</t>
  </si>
  <si>
    <t>Montáž forma pro kabely TCEKPFLE, TCEKPFLEY, TCEKPFLEZE, TCEKPFLEZY do 30 P 1,0</t>
  </si>
  <si>
    <t>-96462471</t>
  </si>
  <si>
    <t>7593500600</t>
  </si>
  <si>
    <t>Trasy kabelového vedení Kabelové krycí desky a pásy Fólie výstražná modrá š. 34cm (HM0673909991034)</t>
  </si>
  <si>
    <t>1961867830</t>
  </si>
  <si>
    <t>16</t>
  </si>
  <si>
    <t>7593505150</t>
  </si>
  <si>
    <t>Pokládka výstražné fólie do výkopu</t>
  </si>
  <si>
    <t>1594329808</t>
  </si>
  <si>
    <t>17</t>
  </si>
  <si>
    <t>7491600200</t>
  </si>
  <si>
    <t>Uzemnění Vnější Pásek pozink. FeZn 30x4</t>
  </si>
  <si>
    <t>kg</t>
  </si>
  <si>
    <t>1767558799</t>
  </si>
  <si>
    <t>VV</t>
  </si>
  <si>
    <t>50*0,95 "1m=0,95kg"</t>
  </si>
  <si>
    <t>18</t>
  </si>
  <si>
    <t>7491652010</t>
  </si>
  <si>
    <t>Montáž vnějšího uzemnění uzemňovacích vodičů v zemi z pozinkované oceli (FeZn) do 120 mm2</t>
  </si>
  <si>
    <t>-1928201072</t>
  </si>
  <si>
    <t>19</t>
  </si>
  <si>
    <t>7491600520</t>
  </si>
  <si>
    <t>Uzemnění Hromosvodné vedení Drát uzem. FeZn pozink. pr.10</t>
  </si>
  <si>
    <t>-490827080</t>
  </si>
  <si>
    <t>5*0,62"1m=0,62kg"</t>
  </si>
  <si>
    <t>20</t>
  </si>
  <si>
    <t>7491651010</t>
  </si>
  <si>
    <t>Montáž vnitřního uzemnění uzemňovacích vodičů pevně na povrchu z pozinkované oceli (FeZn) do 120 mm2</t>
  </si>
  <si>
    <t>-1680402996</t>
  </si>
  <si>
    <t>7491601470</t>
  </si>
  <si>
    <t>Uzemnění Hromosvodné vedení Svorka SR 3b - plech</t>
  </si>
  <si>
    <t>-456287680</t>
  </si>
  <si>
    <t>22</t>
  </si>
  <si>
    <t>7491601450</t>
  </si>
  <si>
    <t>Uzemnění Hromosvodné vedení Svorka SR 2b</t>
  </si>
  <si>
    <t>-1514197807</t>
  </si>
  <si>
    <t>23</t>
  </si>
  <si>
    <t>7491654012</t>
  </si>
  <si>
    <t>Montáž svorek spojovacích se 3 a více šrouby (typ ST, SJ, SK, SZ, SR01, 02, aj.)</t>
  </si>
  <si>
    <t>-1455067382</t>
  </si>
  <si>
    <t>24</t>
  </si>
  <si>
    <t>7491100190</t>
  </si>
  <si>
    <t>Trubková vedení Ohebné elektroinstalační trubky KOPOFLEX 125 rudá</t>
  </si>
  <si>
    <t>-916862629</t>
  </si>
  <si>
    <t>02 - Venkovní prvky - stavební část</t>
  </si>
  <si>
    <t>460010024</t>
  </si>
  <si>
    <t>Vytyčení trasy vedení kabelového podzemního v zastavěném prostoru</t>
  </si>
  <si>
    <t>km</t>
  </si>
  <si>
    <t>905110830</t>
  </si>
  <si>
    <t>133255101</t>
  </si>
  <si>
    <t>Hloubení šachet zapažených v hornině třídy těžitelnosti I skupiny 3 objem do 20 m3 v omezeném prostoru</t>
  </si>
  <si>
    <t>m3</t>
  </si>
  <si>
    <t>379806348</t>
  </si>
  <si>
    <t xml:space="preserve">4*(2*1*1)   "Odkopání základů pohonů závor a výstražníků</t>
  </si>
  <si>
    <t xml:space="preserve">4*(2*2*2)   "Startovací a koncové šachty protlaků</t>
  </si>
  <si>
    <t>Součet</t>
  </si>
  <si>
    <t>965011111</t>
  </si>
  <si>
    <t>Demontáž prefabrikovaných základových patek z ŽB hmotnosti do 5 t</t>
  </si>
  <si>
    <t>1435956586</t>
  </si>
  <si>
    <t>275123901</t>
  </si>
  <si>
    <t>Montáž ŽB základových patek pro skelet hmotnosti do 2,5 t</t>
  </si>
  <si>
    <t>1495197246</t>
  </si>
  <si>
    <t>174112101</t>
  </si>
  <si>
    <t>Zásyp jam, šachet a rýh do 30 m3 sypaninou se zhutněním při překopech inženýrských sítí ručně</t>
  </si>
  <si>
    <t>-93341255</t>
  </si>
  <si>
    <t>9902900200</t>
  </si>
  <si>
    <t>Naložení objemnějšího kusového materiálu, vybouraných hmot</t>
  </si>
  <si>
    <t>t</t>
  </si>
  <si>
    <t>711611300</t>
  </si>
  <si>
    <t xml:space="preserve">4*0,4   "Původní výstražníky a pohony závor</t>
  </si>
  <si>
    <t xml:space="preserve">4*0,4   "Nové výstražníky a pohony závor</t>
  </si>
  <si>
    <t>9902200300</t>
  </si>
  <si>
    <t>Doprava obousměrná mechanizací o nosnosti přes 3,5 t objemnějšího kusového materiálu (prefabrikátů, stožárů, výhybek, rozvaděčů, vybouraných hmot atd.) do 30 km</t>
  </si>
  <si>
    <t>-408779523</t>
  </si>
  <si>
    <t xml:space="preserve">4*0,4  "Uložení výstražníků a pohonů závor na místo stanovené SSZT</t>
  </si>
  <si>
    <t>132312601</t>
  </si>
  <si>
    <t>Hloubení rýh š do 800 mm vedle kolejí ručně do 2 m3 v hornině třídy těžitelnosti II skupiny 4</t>
  </si>
  <si>
    <t>-210081740</t>
  </si>
  <si>
    <t xml:space="preserve">24*0,4*0,8   "Kabelové rýhy</t>
  </si>
  <si>
    <t xml:space="preserve">50*0,4*0,8   "Uložení zemniče</t>
  </si>
  <si>
    <t>460661512</t>
  </si>
  <si>
    <t>Kabelové lože z písku pro kabely nn kryté plastovou fólií š lože přes 25 do 50 cm</t>
  </si>
  <si>
    <t>-691640299</t>
  </si>
  <si>
    <t>460431183</t>
  </si>
  <si>
    <t>Zásyp kabelových rýh ručně se zhutněním š 35 cm hl 80 cm z horniny tř II skupiny 4</t>
  </si>
  <si>
    <t>-1426588581</t>
  </si>
  <si>
    <t>460581131</t>
  </si>
  <si>
    <t>Uvedení nezpevněného terénu do původního stavu v místě dočasného uložení výkopku s vyhrabáním, srovnáním a částečným dosetím trávy</t>
  </si>
  <si>
    <t>m2</t>
  </si>
  <si>
    <t>-2092271150</t>
  </si>
  <si>
    <t>141721213</t>
  </si>
  <si>
    <t>Řízený zemní protlak délky do 50 m hl do 6 m se zatažením potrubí průměru vrtu přes 110 do 140 mm v hornině třídy těžitelnosti I a II skupiny 1 až 4</t>
  </si>
  <si>
    <t>555748729</t>
  </si>
  <si>
    <t>HZS1292</t>
  </si>
  <si>
    <t>Hodinová zúčtovací sazba stavební dělník</t>
  </si>
  <si>
    <t>hod</t>
  </si>
  <si>
    <t>-1110832659</t>
  </si>
  <si>
    <t>P</t>
  </si>
  <si>
    <t>Poznámka k položce:_x000d_
Úprava okolí RD - předláždění a úprava přístupové cesty</t>
  </si>
  <si>
    <t>03 - Vnitřní technologie PZS</t>
  </si>
  <si>
    <t>7593337040</t>
  </si>
  <si>
    <t>Demontáž malorozměrného relé</t>
  </si>
  <si>
    <t>1720023963</t>
  </si>
  <si>
    <t>7593317085</t>
  </si>
  <si>
    <t>Demontáž vnitřní části objektu OPD 2,5/3,6 E</t>
  </si>
  <si>
    <t>1041116194</t>
  </si>
  <si>
    <t>7592810909</t>
  </si>
  <si>
    <t>Reléový stojan PZS vystrojený na dvoukolejné trati s automatickými závorami 5 - 8 kusů výstražníků - kategorie dle ČSN 34 2650 ed.2: PZS 3(2) S,B(N),I(L)</t>
  </si>
  <si>
    <t>komplet</t>
  </si>
  <si>
    <t>-2103507548</t>
  </si>
  <si>
    <t>7590120160</t>
  </si>
  <si>
    <t>Skříně Skříňka ovl. pro PZZ-RE (CV723089004)</t>
  </si>
  <si>
    <t>575940661</t>
  </si>
  <si>
    <t>7494004084</t>
  </si>
  <si>
    <t>Modulární přístroje Přepěťové ochrany Svodiče bleskových proudů typ 1, Iimp 25 kA, Uc AC 350 V, výměnné moduly, se signalizací, jiskřiště, 3+N-pól</t>
  </si>
  <si>
    <t>-2144518551</t>
  </si>
  <si>
    <t>7494751010</t>
  </si>
  <si>
    <t>Montáž svodičů přepětí pro sítě nn - typ 1 (třída B) pro třífázové sítě</t>
  </si>
  <si>
    <t>-1863917897</t>
  </si>
  <si>
    <t>7593321455</t>
  </si>
  <si>
    <t>Prvky Rázová oddělovací tlumivka 16A</t>
  </si>
  <si>
    <t>564319331</t>
  </si>
  <si>
    <t>7494004106</t>
  </si>
  <si>
    <t>Modulární přístroje Přepěťové ochrany Kombinované svodiče bleskových proudů a přepětí typ 1+2, Iimp 12,5 kA, Uc AC 335 V, výměnné moduly, varistor, jiskřiště, 3+N-pól</t>
  </si>
  <si>
    <t>-905419838</t>
  </si>
  <si>
    <t>7494753010</t>
  </si>
  <si>
    <t>Montáž svodičů přepětí pro sítě nn - typ 2 (třída C) pro třífázové sítě</t>
  </si>
  <si>
    <t>1068458156</t>
  </si>
  <si>
    <t>7598095210</t>
  </si>
  <si>
    <t>Měření zabezpečovacího relé před uvedením do provozu</t>
  </si>
  <si>
    <t>-243258366</t>
  </si>
  <si>
    <t>7593335040</t>
  </si>
  <si>
    <t>Montáž malorozměrného relé</t>
  </si>
  <si>
    <t>-633266400</t>
  </si>
  <si>
    <t>7491600110</t>
  </si>
  <si>
    <t>Uzemnění Vnitřní Svorka OBO 1801 ekvipotenciální</t>
  </si>
  <si>
    <t>1407415472</t>
  </si>
  <si>
    <t>7593000160</t>
  </si>
  <si>
    <t>Dobíječe, usměrňovače, napáječe Usměrňovač D400 G24/40,oceloplechová skříň 750x550x450, základní stavová indikace opticky i bezpotenciálově</t>
  </si>
  <si>
    <t>437743921</t>
  </si>
  <si>
    <t>Poznámka k položce:_x000d_
Typ SM</t>
  </si>
  <si>
    <t>7593005012</t>
  </si>
  <si>
    <t>Montáž dobíječe, usměrňovače, napáječe nástěnného</t>
  </si>
  <si>
    <t>1754604795</t>
  </si>
  <si>
    <t>7593315085</t>
  </si>
  <si>
    <t>Montáž vnitřní části objektu OPD 2,5/3,6</t>
  </si>
  <si>
    <t>-211404878</t>
  </si>
  <si>
    <t>7592605020</t>
  </si>
  <si>
    <t>Konfigurace SW v PC</t>
  </si>
  <si>
    <t>-1797564712</t>
  </si>
  <si>
    <t>Poznámka k položce:_x000d_
Adresný SW PZS</t>
  </si>
  <si>
    <t>-1428098429</t>
  </si>
  <si>
    <t>Poznámka k položce:_x000d_
SW BDA systémový i adresný</t>
  </si>
  <si>
    <t>7499751010</t>
  </si>
  <si>
    <t>Dokončovací práce na elektrickém zařízení</t>
  </si>
  <si>
    <t>-1886712019</t>
  </si>
  <si>
    <t>7598095350</t>
  </si>
  <si>
    <t>Aktivace BDA bez vzdáleného přístupu</t>
  </si>
  <si>
    <t>1255760154</t>
  </si>
  <si>
    <t>7596917030</t>
  </si>
  <si>
    <t>Demontáž telefonních objektů VTO 3 - 11</t>
  </si>
  <si>
    <t>663021760</t>
  </si>
  <si>
    <t>7596910020</t>
  </si>
  <si>
    <t>Venkovní telefonní objekty Objekt telef.venk.VTO 4 na stěnu (CV540329004)</t>
  </si>
  <si>
    <t>1842925109</t>
  </si>
  <si>
    <t>7596915075</t>
  </si>
  <si>
    <t>Montáž telefonního objektu TO-01 na domek</t>
  </si>
  <si>
    <t>814349803</t>
  </si>
  <si>
    <t>7598015165</t>
  </si>
  <si>
    <t>Funkční přezkoušení venkovního telefonního objektu po připojení na kabelové vedení</t>
  </si>
  <si>
    <t>1480147441</t>
  </si>
  <si>
    <t>7499252020</t>
  </si>
  <si>
    <t>Vyhotovení mimořádné revizní zprávy pro opravné práce pro objem investičních nákladů přes 500 000 do 1 000 000 Kč</t>
  </si>
  <si>
    <t>1728231472</t>
  </si>
  <si>
    <t>25</t>
  </si>
  <si>
    <t>7591505010</t>
  </si>
  <si>
    <t>Vypracování a projednání přechodné úpravy provozu na pozemní komunikaci při vypnutí přejezdového zabezpečovacího zařízení</t>
  </si>
  <si>
    <t>-478988984</t>
  </si>
  <si>
    <t>26</t>
  </si>
  <si>
    <t>7591505020</t>
  </si>
  <si>
    <t>Pronájem přechodného dopravního značení při vypnutí přejezdového zabezpečovacího zařízení za 1 týden základní sestavy</t>
  </si>
  <si>
    <t>1920618047</t>
  </si>
  <si>
    <t>27</t>
  </si>
  <si>
    <t>7591505022</t>
  </si>
  <si>
    <t>Pronájem přechodného dopravního značení při vypnutí přejezdového zabezpečovacího zařízení za 1 týden rozšíření základní sestavy</t>
  </si>
  <si>
    <t>1309498854</t>
  </si>
  <si>
    <t>28</t>
  </si>
  <si>
    <t>7591505030</t>
  </si>
  <si>
    <t>Osazení přechodného dopravního značení při vypnutí přejezdového zabezpečovacího zařízení základní sestavy</t>
  </si>
  <si>
    <t>916081126</t>
  </si>
  <si>
    <t>29</t>
  </si>
  <si>
    <t>7591505032</t>
  </si>
  <si>
    <t>Osazení přechodného dopravního značení při vypnutí přejezdového zabezpečovacího zařízení rozšíření základní sestavy</t>
  </si>
  <si>
    <t>-2019581671</t>
  </si>
  <si>
    <t>30</t>
  </si>
  <si>
    <t>7598095150</t>
  </si>
  <si>
    <t>Regulování a aktivování automatického přejezdového zařízení se závorami</t>
  </si>
  <si>
    <t>-236594786</t>
  </si>
  <si>
    <t>31</t>
  </si>
  <si>
    <t>7598095510</t>
  </si>
  <si>
    <t>Komplexní zkouška automatických přejezdových zabezpečovacích zařízení se závorami dvoukolejné</t>
  </si>
  <si>
    <t>-726219963</t>
  </si>
  <si>
    <t>32</t>
  </si>
  <si>
    <t>7598095240</t>
  </si>
  <si>
    <t>Zkoušení souboru KAV, FID, ASE</t>
  </si>
  <si>
    <t>-1893706829</t>
  </si>
  <si>
    <t>Poznámka k položce:_x000d_
Zkoušení ASAR</t>
  </si>
  <si>
    <t>33</t>
  </si>
  <si>
    <t>7598095565</t>
  </si>
  <si>
    <t>Vyhotovení protokolu UTZ pro PZZ se závorou dvě a více kolejí</t>
  </si>
  <si>
    <t>310330629</t>
  </si>
  <si>
    <t>34</t>
  </si>
  <si>
    <t>7499451010</t>
  </si>
  <si>
    <t>Vydání průkazu způsobilosti pro funkční celek, provizorní stav</t>
  </si>
  <si>
    <t>1599354287</t>
  </si>
  <si>
    <t>35</t>
  </si>
  <si>
    <t>HZS4232</t>
  </si>
  <si>
    <t>Hodinová zúčtovací sazba technik odborný</t>
  </si>
  <si>
    <t>-828037817</t>
  </si>
  <si>
    <t xml:space="preserve">Poznámka k položce:_x000d_
Dočasná úprvava vazeb na SZZ </t>
  </si>
  <si>
    <t>36</t>
  </si>
  <si>
    <t>310218944</t>
  </si>
  <si>
    <t>Poznámka k položce:_x000d_
Tech. prohlídka a zkouška UTZ - při dočasné úpravě</t>
  </si>
  <si>
    <t xml:space="preserve">PS 02 - PZS v km 99,698 (P 8153) </t>
  </si>
  <si>
    <t xml:space="preserve">37*0,4*0,8   "Kabelové rýhy</t>
  </si>
  <si>
    <t>Poznámka k položce:_x000d_
Úprava okolí RD - předláždění a úprava přístupové cesty, úprava okolí výstražníků pro přístup údržby</t>
  </si>
  <si>
    <t>-1648810986</t>
  </si>
  <si>
    <t>7494004116</t>
  </si>
  <si>
    <t>Modulární přístroje Přepěťové ochrany Kombinované svodiče bleskových proudů a přepětí typ 1+2, Iimp 12,5 kA, Uc AC 335 V, výměnné moduly, se signalizací, varistor, jiskřiště, 1+N-pól</t>
  </si>
  <si>
    <t>1956487779</t>
  </si>
  <si>
    <t>7494753012</t>
  </si>
  <si>
    <t>Montáž svodičů přepětí pro sítě nn - typ 2 (třída C) pro jednofázové sítě</t>
  </si>
  <si>
    <t>1756437804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</si>
  <si>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</si>
  <si>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</si>
  <si>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-31328622</t>
  </si>
  <si>
    <t xml:space="preserve">PS 03 - PZS v km 111,536 (P 8155) </t>
  </si>
  <si>
    <t>7592815044</t>
  </si>
  <si>
    <t>Montáž plastového výstražníku AŽD 97 s jednou skříní</t>
  </si>
  <si>
    <t>1252190168</t>
  </si>
  <si>
    <t>7492501870</t>
  </si>
  <si>
    <t>Kabely, vodiče, šňůry Cu - nn Kabel silový 4 a 5-žílový Cu, plastová izolace CYKY 4J10 (4Bx10)</t>
  </si>
  <si>
    <t>945811421</t>
  </si>
  <si>
    <t>7492501880</t>
  </si>
  <si>
    <t>Kabely, vodiče, šňůry Cu - nn Kabel silový 4 a 5-žílový Cu, plastová izolace CYKY 4J16 (4Bx16)</t>
  </si>
  <si>
    <t>-1807134321</t>
  </si>
  <si>
    <t>7492554010</t>
  </si>
  <si>
    <t>Montáž kabelů 4- a 5-žílových Cu do 16 mm2</t>
  </si>
  <si>
    <t>-88829524</t>
  </si>
  <si>
    <t xml:space="preserve">(2*(2*1*1))+(2*(2*1,5*1))  "Odkopání základů pohonů závor a výstražníků</t>
  </si>
  <si>
    <t xml:space="preserve">2*(2*1*0,5)   "Rozšíření výkopu pro nové základy / posun základů</t>
  </si>
  <si>
    <t xml:space="preserve">6*(2*2*2)   "Startovací a koncové šachty protlaků</t>
  </si>
  <si>
    <t xml:space="preserve">2*1   "Původní základy pohonů závor a výstražníků</t>
  </si>
  <si>
    <t xml:space="preserve">2*1,3   "Nové betonové základy</t>
  </si>
  <si>
    <t xml:space="preserve">(2*0,1)+(2*0,25)  "Původní výstražníky a pohony závor</t>
  </si>
  <si>
    <t>(2*0,1)+(2*0,4) "Nové výstražníky a pohony závor</t>
  </si>
  <si>
    <t>(2*0,1)+(2*0,25) "Uložení výstražníků a pohonů závor na místo stanovené SSZT</t>
  </si>
  <si>
    <t>9909000500</t>
  </si>
  <si>
    <t>Poplatek uložení odpadu betonových prefabrikátů</t>
  </si>
  <si>
    <t>-548304032</t>
  </si>
  <si>
    <t>2*1</t>
  </si>
  <si>
    <t xml:space="preserve">38*0,4*0,8   "Kabelové rýhy</t>
  </si>
  <si>
    <t>7592810908</t>
  </si>
  <si>
    <t>Reléový stojan PZS vystrojený na dvoukolejné trati s automatickými závorami 2 - 4 kusy výstražníků - kategorie dle ČSN 34 2650 ed.2: PZS 3(2) S,B(N),I(L)</t>
  </si>
  <si>
    <t>1089807166</t>
  </si>
  <si>
    <t>Poznámka k položce:_x000d_
Repase stojanu.</t>
  </si>
  <si>
    <t xml:space="preserve">PS 04 - PZS v km 126,305 (P 8157) </t>
  </si>
  <si>
    <t>7592820750</t>
  </si>
  <si>
    <t>Součásti výstražníku Zdroj akust.signálu pro nevido ZN 24 24V (HM0404229200020)</t>
  </si>
  <si>
    <t>1860326731</t>
  </si>
  <si>
    <t>7592825105</t>
  </si>
  <si>
    <t>Montáž zařízení pro nevidomé do jednoho výstražníku</t>
  </si>
  <si>
    <t>1282862768</t>
  </si>
  <si>
    <t xml:space="preserve">33*0,4*0,8   "Kabelové rýhy</t>
  </si>
  <si>
    <t xml:space="preserve">Poznámka k položce:_x000d_
_x000d_
Oprava dotčených dlážděných ploch </t>
  </si>
  <si>
    <t>7596550020</t>
  </si>
  <si>
    <t>Majáčky a akustické úpravy pro nevidomé Dálkový ovladač majáčků pro nevidomé a slabozraké, bezdrátový, dosah 100 m, 6 programovatelných tlačítek, dvoufrekvenční ( f=86,790 MHz pro ČR)</t>
  </si>
  <si>
    <t>-796460192</t>
  </si>
  <si>
    <t>7596550030</t>
  </si>
  <si>
    <t>Majáčky a akustické úpravy pro nevidomé Blok příjímače pro dálkovou aktivaci signalizace pro nevidomé</t>
  </si>
  <si>
    <t>1752119697</t>
  </si>
  <si>
    <t xml:space="preserve">PS 05 - PZS v km 126,755 (P 8158) </t>
  </si>
  <si>
    <t>7592827105</t>
  </si>
  <si>
    <t>Demontáž zařízení pro nevidomé z jednoho výstažníku</t>
  </si>
  <si>
    <t>1774480708</t>
  </si>
  <si>
    <t xml:space="preserve">4*(2*2*2)  "Startovací a koncové šachty protlaků</t>
  </si>
  <si>
    <t xml:space="preserve">54*0,4*0,8   "Kabelové rýhy</t>
  </si>
  <si>
    <t>2138516018</t>
  </si>
  <si>
    <t>PS 01 - PS 05 - VON</t>
  </si>
  <si>
    <t>PS 01 - PZS v km 96,82 (P 8152)</t>
  </si>
  <si>
    <t>VRN - Vedlejší rozpočtové náklady</t>
  </si>
  <si>
    <t>VRN</t>
  </si>
  <si>
    <t>Vedlejší rozpočtové náklady</t>
  </si>
  <si>
    <t>023101021</t>
  </si>
  <si>
    <t>Projektové práce Projektové práce v rozsahu ZRN (vyjma dále jmenované práce) přes 3 do 5 mil. Kč</t>
  </si>
  <si>
    <t>%</t>
  </si>
  <si>
    <t>1034918759</t>
  </si>
  <si>
    <t>023131011</t>
  </si>
  <si>
    <t>Projektové práce Dokumentace skutečného provedení zabezpečovacích, sdělovacích, elektrických zařízení</t>
  </si>
  <si>
    <t>692650199</t>
  </si>
  <si>
    <t>024101401</t>
  </si>
  <si>
    <t>Inženýrská činnost koordinační a kompletační činnost</t>
  </si>
  <si>
    <t>-857126323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</si>
</sst>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styles" Target="styles.xml" /><Relationship Id="rId28" Type="http://schemas.openxmlformats.org/officeDocument/2006/relationships/theme" Target="theme/theme1.xml" /><Relationship Id="rId29" Type="http://schemas.openxmlformats.org/officeDocument/2006/relationships/calcChain" Target="calcChain.xml" /><Relationship Id="rId3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2023/09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PZS na trati Přerov - Břeclav - 2.etapa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4. 8. 2023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ROUND(AG95+AG100+AG105+AG110+AG115+AG120,2)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ROUND(AS95+AS100+AS105+AS110+AS115+AS120,2)</f>
        <v>0</v>
      </c>
      <c r="AT94" s="112">
        <f>ROUND(SUM(AV94:AW94),2)</f>
        <v>0</v>
      </c>
      <c r="AU94" s="113">
        <f>ROUND(AU95+AU100+AU105+AU110+AU115+AU120,5)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ROUND(AZ95+AZ100+AZ105+AZ110+AZ115+AZ120,2)</f>
        <v>0</v>
      </c>
      <c r="BA94" s="112">
        <f>ROUND(BA95+BA100+BA105+BA110+BA115+BA120,2)</f>
        <v>0</v>
      </c>
      <c r="BB94" s="112">
        <f>ROUND(BB95+BB100+BB105+BB110+BB115+BB120,2)</f>
        <v>0</v>
      </c>
      <c r="BC94" s="112">
        <f>ROUND(BC95+BC100+BC105+BC110+BC115+BC120,2)</f>
        <v>0</v>
      </c>
      <c r="BD94" s="114">
        <f>ROUND(BD95+BD100+BD105+BD110+BD115+BD120,2)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7"/>
      <c r="B95" s="117"/>
      <c r="C95" s="118"/>
      <c r="D95" s="119" t="s">
        <v>77</v>
      </c>
      <c r="E95" s="119"/>
      <c r="F95" s="119"/>
      <c r="G95" s="119"/>
      <c r="H95" s="119"/>
      <c r="I95" s="120"/>
      <c r="J95" s="119" t="s">
        <v>78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ROUND(SUM(AG96:AG99),2)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79</v>
      </c>
      <c r="AR95" s="124"/>
      <c r="AS95" s="125">
        <f>ROUND(SUM(AS96:AS99),2)</f>
        <v>0</v>
      </c>
      <c r="AT95" s="126">
        <f>ROUND(SUM(AV95:AW95),2)</f>
        <v>0</v>
      </c>
      <c r="AU95" s="127">
        <f>ROUND(SUM(AU96:AU99),5)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ROUND(SUM(AZ96:AZ99),2)</f>
        <v>0</v>
      </c>
      <c r="BA95" s="126">
        <f>ROUND(SUM(BA96:BA99),2)</f>
        <v>0</v>
      </c>
      <c r="BB95" s="126">
        <f>ROUND(SUM(BB96:BB99),2)</f>
        <v>0</v>
      </c>
      <c r="BC95" s="126">
        <f>ROUND(SUM(BC96:BC99),2)</f>
        <v>0</v>
      </c>
      <c r="BD95" s="128">
        <f>ROUND(SUM(BD96:BD99),2)</f>
        <v>0</v>
      </c>
      <c r="BE95" s="7"/>
      <c r="BS95" s="129" t="s">
        <v>72</v>
      </c>
      <c r="BT95" s="129" t="s">
        <v>80</v>
      </c>
      <c r="BV95" s="129" t="s">
        <v>75</v>
      </c>
      <c r="BW95" s="129" t="s">
        <v>81</v>
      </c>
      <c r="BX95" s="129" t="s">
        <v>5</v>
      </c>
      <c r="CL95" s="129" t="s">
        <v>1</v>
      </c>
      <c r="CM95" s="129" t="s">
        <v>82</v>
      </c>
    </row>
    <row r="96" s="4" customFormat="1" ht="16.5" customHeight="1">
      <c r="A96" s="130" t="s">
        <v>83</v>
      </c>
      <c r="B96" s="68"/>
      <c r="C96" s="131"/>
      <c r="D96" s="131"/>
      <c r="E96" s="132" t="s">
        <v>77</v>
      </c>
      <c r="F96" s="132"/>
      <c r="G96" s="132"/>
      <c r="H96" s="132"/>
      <c r="I96" s="132"/>
      <c r="J96" s="131"/>
      <c r="K96" s="132" t="s">
        <v>78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'PS 01 - PZS v km 96,682 (...'!J30</f>
        <v>0</v>
      </c>
      <c r="AH96" s="131"/>
      <c r="AI96" s="131"/>
      <c r="AJ96" s="131"/>
      <c r="AK96" s="131"/>
      <c r="AL96" s="131"/>
      <c r="AM96" s="131"/>
      <c r="AN96" s="133">
        <f>SUM(AG96,AT96)</f>
        <v>0</v>
      </c>
      <c r="AO96" s="131"/>
      <c r="AP96" s="131"/>
      <c r="AQ96" s="134" t="s">
        <v>84</v>
      </c>
      <c r="AR96" s="70"/>
      <c r="AS96" s="135">
        <v>0</v>
      </c>
      <c r="AT96" s="136">
        <f>ROUND(SUM(AV96:AW96),2)</f>
        <v>0</v>
      </c>
      <c r="AU96" s="137">
        <f>'PS 01 - PZS v km 96,682 (...'!P117</f>
        <v>0</v>
      </c>
      <c r="AV96" s="136">
        <f>'PS 01 - PZS v km 96,682 (...'!J33</f>
        <v>0</v>
      </c>
      <c r="AW96" s="136">
        <f>'PS 01 - PZS v km 96,682 (...'!J34</f>
        <v>0</v>
      </c>
      <c r="AX96" s="136">
        <f>'PS 01 - PZS v km 96,682 (...'!J35</f>
        <v>0</v>
      </c>
      <c r="AY96" s="136">
        <f>'PS 01 - PZS v km 96,682 (...'!J36</f>
        <v>0</v>
      </c>
      <c r="AZ96" s="136">
        <f>'PS 01 - PZS v km 96,682 (...'!F33</f>
        <v>0</v>
      </c>
      <c r="BA96" s="136">
        <f>'PS 01 - PZS v km 96,682 (...'!F34</f>
        <v>0</v>
      </c>
      <c r="BB96" s="136">
        <f>'PS 01 - PZS v km 96,682 (...'!F35</f>
        <v>0</v>
      </c>
      <c r="BC96" s="136">
        <f>'PS 01 - PZS v km 96,682 (...'!F36</f>
        <v>0</v>
      </c>
      <c r="BD96" s="138">
        <f>'PS 01 - PZS v km 96,682 (...'!F37</f>
        <v>0</v>
      </c>
      <c r="BE96" s="4"/>
      <c r="BT96" s="139" t="s">
        <v>82</v>
      </c>
      <c r="BU96" s="139" t="s">
        <v>85</v>
      </c>
      <c r="BV96" s="139" t="s">
        <v>75</v>
      </c>
      <c r="BW96" s="139" t="s">
        <v>81</v>
      </c>
      <c r="BX96" s="139" t="s">
        <v>5</v>
      </c>
      <c r="CL96" s="139" t="s">
        <v>1</v>
      </c>
      <c r="CM96" s="139" t="s">
        <v>82</v>
      </c>
    </row>
    <row r="97" s="4" customFormat="1" ht="16.5" customHeight="1">
      <c r="A97" s="130" t="s">
        <v>83</v>
      </c>
      <c r="B97" s="68"/>
      <c r="C97" s="131"/>
      <c r="D97" s="131"/>
      <c r="E97" s="132" t="s">
        <v>86</v>
      </c>
      <c r="F97" s="132"/>
      <c r="G97" s="132"/>
      <c r="H97" s="132"/>
      <c r="I97" s="132"/>
      <c r="J97" s="131"/>
      <c r="K97" s="132" t="s">
        <v>87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'01 - Venkovní prky - tech...'!J32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84</v>
      </c>
      <c r="AR97" s="70"/>
      <c r="AS97" s="135">
        <v>0</v>
      </c>
      <c r="AT97" s="136">
        <f>ROUND(SUM(AV97:AW97),2)</f>
        <v>0</v>
      </c>
      <c r="AU97" s="137">
        <f>'01 - Venkovní prky - tech...'!P121</f>
        <v>0</v>
      </c>
      <c r="AV97" s="136">
        <f>'01 - Venkovní prky - tech...'!J35</f>
        <v>0</v>
      </c>
      <c r="AW97" s="136">
        <f>'01 - Venkovní prky - tech...'!J36</f>
        <v>0</v>
      </c>
      <c r="AX97" s="136">
        <f>'01 - Venkovní prky - tech...'!J37</f>
        <v>0</v>
      </c>
      <c r="AY97" s="136">
        <f>'01 - Venkovní prky - tech...'!J38</f>
        <v>0</v>
      </c>
      <c r="AZ97" s="136">
        <f>'01 - Venkovní prky - tech...'!F35</f>
        <v>0</v>
      </c>
      <c r="BA97" s="136">
        <f>'01 - Venkovní prky - tech...'!F36</f>
        <v>0</v>
      </c>
      <c r="BB97" s="136">
        <f>'01 - Venkovní prky - tech...'!F37</f>
        <v>0</v>
      </c>
      <c r="BC97" s="136">
        <f>'01 - Venkovní prky - tech...'!F38</f>
        <v>0</v>
      </c>
      <c r="BD97" s="138">
        <f>'01 - Venkovní prky - tech...'!F39</f>
        <v>0</v>
      </c>
      <c r="BE97" s="4"/>
      <c r="BT97" s="139" t="s">
        <v>82</v>
      </c>
      <c r="BV97" s="139" t="s">
        <v>75</v>
      </c>
      <c r="BW97" s="139" t="s">
        <v>88</v>
      </c>
      <c r="BX97" s="139" t="s">
        <v>81</v>
      </c>
      <c r="CL97" s="139" t="s">
        <v>1</v>
      </c>
    </row>
    <row r="98" s="4" customFormat="1" ht="16.5" customHeight="1">
      <c r="A98" s="130" t="s">
        <v>83</v>
      </c>
      <c r="B98" s="68"/>
      <c r="C98" s="131"/>
      <c r="D98" s="131"/>
      <c r="E98" s="132" t="s">
        <v>89</v>
      </c>
      <c r="F98" s="132"/>
      <c r="G98" s="132"/>
      <c r="H98" s="132"/>
      <c r="I98" s="132"/>
      <c r="J98" s="131"/>
      <c r="K98" s="132" t="s">
        <v>90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'02 - Venkovní prvky - sta...'!J32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84</v>
      </c>
      <c r="AR98" s="70"/>
      <c r="AS98" s="135">
        <v>0</v>
      </c>
      <c r="AT98" s="136">
        <f>ROUND(SUM(AV98:AW98),2)</f>
        <v>0</v>
      </c>
      <c r="AU98" s="137">
        <f>'02 - Venkovní prvky - sta...'!P120</f>
        <v>0</v>
      </c>
      <c r="AV98" s="136">
        <f>'02 - Venkovní prvky - sta...'!J35</f>
        <v>0</v>
      </c>
      <c r="AW98" s="136">
        <f>'02 - Venkovní prvky - sta...'!J36</f>
        <v>0</v>
      </c>
      <c r="AX98" s="136">
        <f>'02 - Venkovní prvky - sta...'!J37</f>
        <v>0</v>
      </c>
      <c r="AY98" s="136">
        <f>'02 - Venkovní prvky - sta...'!J38</f>
        <v>0</v>
      </c>
      <c r="AZ98" s="136">
        <f>'02 - Venkovní prvky - sta...'!F35</f>
        <v>0</v>
      </c>
      <c r="BA98" s="136">
        <f>'02 - Venkovní prvky - sta...'!F36</f>
        <v>0</v>
      </c>
      <c r="BB98" s="136">
        <f>'02 - Venkovní prvky - sta...'!F37</f>
        <v>0</v>
      </c>
      <c r="BC98" s="136">
        <f>'02 - Venkovní prvky - sta...'!F38</f>
        <v>0</v>
      </c>
      <c r="BD98" s="138">
        <f>'02 - Venkovní prvky - sta...'!F39</f>
        <v>0</v>
      </c>
      <c r="BE98" s="4"/>
      <c r="BT98" s="139" t="s">
        <v>82</v>
      </c>
      <c r="BV98" s="139" t="s">
        <v>75</v>
      </c>
      <c r="BW98" s="139" t="s">
        <v>91</v>
      </c>
      <c r="BX98" s="139" t="s">
        <v>81</v>
      </c>
      <c r="CL98" s="139" t="s">
        <v>1</v>
      </c>
    </row>
    <row r="99" s="4" customFormat="1" ht="16.5" customHeight="1">
      <c r="A99" s="130" t="s">
        <v>83</v>
      </c>
      <c r="B99" s="68"/>
      <c r="C99" s="131"/>
      <c r="D99" s="131"/>
      <c r="E99" s="132" t="s">
        <v>92</v>
      </c>
      <c r="F99" s="132"/>
      <c r="G99" s="132"/>
      <c r="H99" s="132"/>
      <c r="I99" s="132"/>
      <c r="J99" s="131"/>
      <c r="K99" s="132" t="s">
        <v>93</v>
      </c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3">
        <f>'03 - Vnitřní technologie PZS'!J32</f>
        <v>0</v>
      </c>
      <c r="AH99" s="131"/>
      <c r="AI99" s="131"/>
      <c r="AJ99" s="131"/>
      <c r="AK99" s="131"/>
      <c r="AL99" s="131"/>
      <c r="AM99" s="131"/>
      <c r="AN99" s="133">
        <f>SUM(AG99,AT99)</f>
        <v>0</v>
      </c>
      <c r="AO99" s="131"/>
      <c r="AP99" s="131"/>
      <c r="AQ99" s="134" t="s">
        <v>84</v>
      </c>
      <c r="AR99" s="70"/>
      <c r="AS99" s="135">
        <v>0</v>
      </c>
      <c r="AT99" s="136">
        <f>ROUND(SUM(AV99:AW99),2)</f>
        <v>0</v>
      </c>
      <c r="AU99" s="137">
        <f>'03 - Vnitřní technologie PZS'!P121</f>
        <v>0</v>
      </c>
      <c r="AV99" s="136">
        <f>'03 - Vnitřní technologie PZS'!J35</f>
        <v>0</v>
      </c>
      <c r="AW99" s="136">
        <f>'03 - Vnitřní technologie PZS'!J36</f>
        <v>0</v>
      </c>
      <c r="AX99" s="136">
        <f>'03 - Vnitřní technologie PZS'!J37</f>
        <v>0</v>
      </c>
      <c r="AY99" s="136">
        <f>'03 - Vnitřní technologie PZS'!J38</f>
        <v>0</v>
      </c>
      <c r="AZ99" s="136">
        <f>'03 - Vnitřní technologie PZS'!F35</f>
        <v>0</v>
      </c>
      <c r="BA99" s="136">
        <f>'03 - Vnitřní technologie PZS'!F36</f>
        <v>0</v>
      </c>
      <c r="BB99" s="136">
        <f>'03 - Vnitřní technologie PZS'!F37</f>
        <v>0</v>
      </c>
      <c r="BC99" s="136">
        <f>'03 - Vnitřní technologie PZS'!F38</f>
        <v>0</v>
      </c>
      <c r="BD99" s="138">
        <f>'03 - Vnitřní technologie PZS'!F39</f>
        <v>0</v>
      </c>
      <c r="BE99" s="4"/>
      <c r="BT99" s="139" t="s">
        <v>82</v>
      </c>
      <c r="BV99" s="139" t="s">
        <v>75</v>
      </c>
      <c r="BW99" s="139" t="s">
        <v>94</v>
      </c>
      <c r="BX99" s="139" t="s">
        <v>81</v>
      </c>
      <c r="CL99" s="139" t="s">
        <v>1</v>
      </c>
    </row>
    <row r="100" s="7" customFormat="1" ht="16.5" customHeight="1">
      <c r="A100" s="7"/>
      <c r="B100" s="117"/>
      <c r="C100" s="118"/>
      <c r="D100" s="119" t="s">
        <v>95</v>
      </c>
      <c r="E100" s="119"/>
      <c r="F100" s="119"/>
      <c r="G100" s="119"/>
      <c r="H100" s="119"/>
      <c r="I100" s="120"/>
      <c r="J100" s="119" t="s">
        <v>96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ROUND(SUM(AG101:AG104),2)</f>
        <v>0</v>
      </c>
      <c r="AH100" s="120"/>
      <c r="AI100" s="120"/>
      <c r="AJ100" s="120"/>
      <c r="AK100" s="120"/>
      <c r="AL100" s="120"/>
      <c r="AM100" s="120"/>
      <c r="AN100" s="122">
        <f>SUM(AG100,AT100)</f>
        <v>0</v>
      </c>
      <c r="AO100" s="120"/>
      <c r="AP100" s="120"/>
      <c r="AQ100" s="123" t="s">
        <v>79</v>
      </c>
      <c r="AR100" s="124"/>
      <c r="AS100" s="125">
        <f>ROUND(SUM(AS101:AS104),2)</f>
        <v>0</v>
      </c>
      <c r="AT100" s="126">
        <f>ROUND(SUM(AV100:AW100),2)</f>
        <v>0</v>
      </c>
      <c r="AU100" s="127">
        <f>ROUND(SUM(AU101:AU104),5)</f>
        <v>0</v>
      </c>
      <c r="AV100" s="126">
        <f>ROUND(AZ100*L29,2)</f>
        <v>0</v>
      </c>
      <c r="AW100" s="126">
        <f>ROUND(BA100*L30,2)</f>
        <v>0</v>
      </c>
      <c r="AX100" s="126">
        <f>ROUND(BB100*L29,2)</f>
        <v>0</v>
      </c>
      <c r="AY100" s="126">
        <f>ROUND(BC100*L30,2)</f>
        <v>0</v>
      </c>
      <c r="AZ100" s="126">
        <f>ROUND(SUM(AZ101:AZ104),2)</f>
        <v>0</v>
      </c>
      <c r="BA100" s="126">
        <f>ROUND(SUM(BA101:BA104),2)</f>
        <v>0</v>
      </c>
      <c r="BB100" s="126">
        <f>ROUND(SUM(BB101:BB104),2)</f>
        <v>0</v>
      </c>
      <c r="BC100" s="126">
        <f>ROUND(SUM(BC101:BC104),2)</f>
        <v>0</v>
      </c>
      <c r="BD100" s="128">
        <f>ROUND(SUM(BD101:BD104),2)</f>
        <v>0</v>
      </c>
      <c r="BE100" s="7"/>
      <c r="BS100" s="129" t="s">
        <v>72</v>
      </c>
      <c r="BT100" s="129" t="s">
        <v>80</v>
      </c>
      <c r="BV100" s="129" t="s">
        <v>75</v>
      </c>
      <c r="BW100" s="129" t="s">
        <v>97</v>
      </c>
      <c r="BX100" s="129" t="s">
        <v>5</v>
      </c>
      <c r="CL100" s="129" t="s">
        <v>1</v>
      </c>
      <c r="CM100" s="129" t="s">
        <v>82</v>
      </c>
    </row>
    <row r="101" s="4" customFormat="1" ht="16.5" customHeight="1">
      <c r="A101" s="130" t="s">
        <v>83</v>
      </c>
      <c r="B101" s="68"/>
      <c r="C101" s="131"/>
      <c r="D101" s="131"/>
      <c r="E101" s="132" t="s">
        <v>95</v>
      </c>
      <c r="F101" s="132"/>
      <c r="G101" s="132"/>
      <c r="H101" s="132"/>
      <c r="I101" s="132"/>
      <c r="J101" s="131"/>
      <c r="K101" s="132" t="s">
        <v>96</v>
      </c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3">
        <f>'PS 02 - PZS v km 99,698 (...'!J30</f>
        <v>0</v>
      </c>
      <c r="AH101" s="131"/>
      <c r="AI101" s="131"/>
      <c r="AJ101" s="131"/>
      <c r="AK101" s="131"/>
      <c r="AL101" s="131"/>
      <c r="AM101" s="131"/>
      <c r="AN101" s="133">
        <f>SUM(AG101,AT101)</f>
        <v>0</v>
      </c>
      <c r="AO101" s="131"/>
      <c r="AP101" s="131"/>
      <c r="AQ101" s="134" t="s">
        <v>84</v>
      </c>
      <c r="AR101" s="70"/>
      <c r="AS101" s="135">
        <v>0</v>
      </c>
      <c r="AT101" s="136">
        <f>ROUND(SUM(AV101:AW101),2)</f>
        <v>0</v>
      </c>
      <c r="AU101" s="137">
        <f>'PS 02 - PZS v km 99,698 (...'!P117</f>
        <v>0</v>
      </c>
      <c r="AV101" s="136">
        <f>'PS 02 - PZS v km 99,698 (...'!J33</f>
        <v>0</v>
      </c>
      <c r="AW101" s="136">
        <f>'PS 02 - PZS v km 99,698 (...'!J34</f>
        <v>0</v>
      </c>
      <c r="AX101" s="136">
        <f>'PS 02 - PZS v km 99,698 (...'!J35</f>
        <v>0</v>
      </c>
      <c r="AY101" s="136">
        <f>'PS 02 - PZS v km 99,698 (...'!J36</f>
        <v>0</v>
      </c>
      <c r="AZ101" s="136">
        <f>'PS 02 - PZS v km 99,698 (...'!F33</f>
        <v>0</v>
      </c>
      <c r="BA101" s="136">
        <f>'PS 02 - PZS v km 99,698 (...'!F34</f>
        <v>0</v>
      </c>
      <c r="BB101" s="136">
        <f>'PS 02 - PZS v km 99,698 (...'!F35</f>
        <v>0</v>
      </c>
      <c r="BC101" s="136">
        <f>'PS 02 - PZS v km 99,698 (...'!F36</f>
        <v>0</v>
      </c>
      <c r="BD101" s="138">
        <f>'PS 02 - PZS v km 99,698 (...'!F37</f>
        <v>0</v>
      </c>
      <c r="BE101" s="4"/>
      <c r="BT101" s="139" t="s">
        <v>82</v>
      </c>
      <c r="BU101" s="139" t="s">
        <v>85</v>
      </c>
      <c r="BV101" s="139" t="s">
        <v>75</v>
      </c>
      <c r="BW101" s="139" t="s">
        <v>97</v>
      </c>
      <c r="BX101" s="139" t="s">
        <v>5</v>
      </c>
      <c r="CL101" s="139" t="s">
        <v>1</v>
      </c>
      <c r="CM101" s="139" t="s">
        <v>82</v>
      </c>
    </row>
    <row r="102" s="4" customFormat="1" ht="16.5" customHeight="1">
      <c r="A102" s="130" t="s">
        <v>83</v>
      </c>
      <c r="B102" s="68"/>
      <c r="C102" s="131"/>
      <c r="D102" s="131"/>
      <c r="E102" s="132" t="s">
        <v>86</v>
      </c>
      <c r="F102" s="132"/>
      <c r="G102" s="132"/>
      <c r="H102" s="132"/>
      <c r="I102" s="132"/>
      <c r="J102" s="131"/>
      <c r="K102" s="132" t="s">
        <v>87</v>
      </c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3">
        <f>'01 - Venkovní prky - tech..._01'!J32</f>
        <v>0</v>
      </c>
      <c r="AH102" s="131"/>
      <c r="AI102" s="131"/>
      <c r="AJ102" s="131"/>
      <c r="AK102" s="131"/>
      <c r="AL102" s="131"/>
      <c r="AM102" s="131"/>
      <c r="AN102" s="133">
        <f>SUM(AG102,AT102)</f>
        <v>0</v>
      </c>
      <c r="AO102" s="131"/>
      <c r="AP102" s="131"/>
      <c r="AQ102" s="134" t="s">
        <v>84</v>
      </c>
      <c r="AR102" s="70"/>
      <c r="AS102" s="135">
        <v>0</v>
      </c>
      <c r="AT102" s="136">
        <f>ROUND(SUM(AV102:AW102),2)</f>
        <v>0</v>
      </c>
      <c r="AU102" s="137">
        <f>'01 - Venkovní prky - tech..._01'!P121</f>
        <v>0</v>
      </c>
      <c r="AV102" s="136">
        <f>'01 - Venkovní prky - tech..._01'!J35</f>
        <v>0</v>
      </c>
      <c r="AW102" s="136">
        <f>'01 - Venkovní prky - tech..._01'!J36</f>
        <v>0</v>
      </c>
      <c r="AX102" s="136">
        <f>'01 - Venkovní prky - tech..._01'!J37</f>
        <v>0</v>
      </c>
      <c r="AY102" s="136">
        <f>'01 - Venkovní prky - tech..._01'!J38</f>
        <v>0</v>
      </c>
      <c r="AZ102" s="136">
        <f>'01 - Venkovní prky - tech..._01'!F35</f>
        <v>0</v>
      </c>
      <c r="BA102" s="136">
        <f>'01 - Venkovní prky - tech..._01'!F36</f>
        <v>0</v>
      </c>
      <c r="BB102" s="136">
        <f>'01 - Venkovní prky - tech..._01'!F37</f>
        <v>0</v>
      </c>
      <c r="BC102" s="136">
        <f>'01 - Venkovní prky - tech..._01'!F38</f>
        <v>0</v>
      </c>
      <c r="BD102" s="138">
        <f>'01 - Venkovní prky - tech..._01'!F39</f>
        <v>0</v>
      </c>
      <c r="BE102" s="4"/>
      <c r="BT102" s="139" t="s">
        <v>82</v>
      </c>
      <c r="BV102" s="139" t="s">
        <v>75</v>
      </c>
      <c r="BW102" s="139" t="s">
        <v>98</v>
      </c>
      <c r="BX102" s="139" t="s">
        <v>97</v>
      </c>
      <c r="CL102" s="139" t="s">
        <v>1</v>
      </c>
    </row>
    <row r="103" s="4" customFormat="1" ht="16.5" customHeight="1">
      <c r="A103" s="130" t="s">
        <v>83</v>
      </c>
      <c r="B103" s="68"/>
      <c r="C103" s="131"/>
      <c r="D103" s="131"/>
      <c r="E103" s="132" t="s">
        <v>89</v>
      </c>
      <c r="F103" s="132"/>
      <c r="G103" s="132"/>
      <c r="H103" s="132"/>
      <c r="I103" s="132"/>
      <c r="J103" s="131"/>
      <c r="K103" s="132" t="s">
        <v>90</v>
      </c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'02 - Venkovní prvky - sta..._01'!J32</f>
        <v>0</v>
      </c>
      <c r="AH103" s="131"/>
      <c r="AI103" s="131"/>
      <c r="AJ103" s="131"/>
      <c r="AK103" s="131"/>
      <c r="AL103" s="131"/>
      <c r="AM103" s="131"/>
      <c r="AN103" s="133">
        <f>SUM(AG103,AT103)</f>
        <v>0</v>
      </c>
      <c r="AO103" s="131"/>
      <c r="AP103" s="131"/>
      <c r="AQ103" s="134" t="s">
        <v>84</v>
      </c>
      <c r="AR103" s="70"/>
      <c r="AS103" s="135">
        <v>0</v>
      </c>
      <c r="AT103" s="136">
        <f>ROUND(SUM(AV103:AW103),2)</f>
        <v>0</v>
      </c>
      <c r="AU103" s="137">
        <f>'02 - Venkovní prvky - sta..._01'!P120</f>
        <v>0</v>
      </c>
      <c r="AV103" s="136">
        <f>'02 - Venkovní prvky - sta..._01'!J35</f>
        <v>0</v>
      </c>
      <c r="AW103" s="136">
        <f>'02 - Venkovní prvky - sta..._01'!J36</f>
        <v>0</v>
      </c>
      <c r="AX103" s="136">
        <f>'02 - Venkovní prvky - sta..._01'!J37</f>
        <v>0</v>
      </c>
      <c r="AY103" s="136">
        <f>'02 - Venkovní prvky - sta..._01'!J38</f>
        <v>0</v>
      </c>
      <c r="AZ103" s="136">
        <f>'02 - Venkovní prvky - sta..._01'!F35</f>
        <v>0</v>
      </c>
      <c r="BA103" s="136">
        <f>'02 - Venkovní prvky - sta..._01'!F36</f>
        <v>0</v>
      </c>
      <c r="BB103" s="136">
        <f>'02 - Venkovní prvky - sta..._01'!F37</f>
        <v>0</v>
      </c>
      <c r="BC103" s="136">
        <f>'02 - Venkovní prvky - sta..._01'!F38</f>
        <v>0</v>
      </c>
      <c r="BD103" s="138">
        <f>'02 - Venkovní prvky - sta..._01'!F39</f>
        <v>0</v>
      </c>
      <c r="BE103" s="4"/>
      <c r="BT103" s="139" t="s">
        <v>82</v>
      </c>
      <c r="BV103" s="139" t="s">
        <v>75</v>
      </c>
      <c r="BW103" s="139" t="s">
        <v>99</v>
      </c>
      <c r="BX103" s="139" t="s">
        <v>97</v>
      </c>
      <c r="CL103" s="139" t="s">
        <v>1</v>
      </c>
    </row>
    <row r="104" s="4" customFormat="1" ht="16.5" customHeight="1">
      <c r="A104" s="130" t="s">
        <v>83</v>
      </c>
      <c r="B104" s="68"/>
      <c r="C104" s="131"/>
      <c r="D104" s="131"/>
      <c r="E104" s="132" t="s">
        <v>92</v>
      </c>
      <c r="F104" s="132"/>
      <c r="G104" s="132"/>
      <c r="H104" s="132"/>
      <c r="I104" s="132"/>
      <c r="J104" s="131"/>
      <c r="K104" s="132" t="s">
        <v>93</v>
      </c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3">
        <f>'03 - Vnitřní technologie PZS_01'!J32</f>
        <v>0</v>
      </c>
      <c r="AH104" s="131"/>
      <c r="AI104" s="131"/>
      <c r="AJ104" s="131"/>
      <c r="AK104" s="131"/>
      <c r="AL104" s="131"/>
      <c r="AM104" s="131"/>
      <c r="AN104" s="133">
        <f>SUM(AG104,AT104)</f>
        <v>0</v>
      </c>
      <c r="AO104" s="131"/>
      <c r="AP104" s="131"/>
      <c r="AQ104" s="134" t="s">
        <v>84</v>
      </c>
      <c r="AR104" s="70"/>
      <c r="AS104" s="135">
        <v>0</v>
      </c>
      <c r="AT104" s="136">
        <f>ROUND(SUM(AV104:AW104),2)</f>
        <v>0</v>
      </c>
      <c r="AU104" s="137">
        <f>'03 - Vnitřní technologie PZS_01'!P121</f>
        <v>0</v>
      </c>
      <c r="AV104" s="136">
        <f>'03 - Vnitřní technologie PZS_01'!J35</f>
        <v>0</v>
      </c>
      <c r="AW104" s="136">
        <f>'03 - Vnitřní technologie PZS_01'!J36</f>
        <v>0</v>
      </c>
      <c r="AX104" s="136">
        <f>'03 - Vnitřní technologie PZS_01'!J37</f>
        <v>0</v>
      </c>
      <c r="AY104" s="136">
        <f>'03 - Vnitřní technologie PZS_01'!J38</f>
        <v>0</v>
      </c>
      <c r="AZ104" s="136">
        <f>'03 - Vnitřní technologie PZS_01'!F35</f>
        <v>0</v>
      </c>
      <c r="BA104" s="136">
        <f>'03 - Vnitřní technologie PZS_01'!F36</f>
        <v>0</v>
      </c>
      <c r="BB104" s="136">
        <f>'03 - Vnitřní technologie PZS_01'!F37</f>
        <v>0</v>
      </c>
      <c r="BC104" s="136">
        <f>'03 - Vnitřní technologie PZS_01'!F38</f>
        <v>0</v>
      </c>
      <c r="BD104" s="138">
        <f>'03 - Vnitřní technologie PZS_01'!F39</f>
        <v>0</v>
      </c>
      <c r="BE104" s="4"/>
      <c r="BT104" s="139" t="s">
        <v>82</v>
      </c>
      <c r="BV104" s="139" t="s">
        <v>75</v>
      </c>
      <c r="BW104" s="139" t="s">
        <v>100</v>
      </c>
      <c r="BX104" s="139" t="s">
        <v>97</v>
      </c>
      <c r="CL104" s="139" t="s">
        <v>1</v>
      </c>
    </row>
    <row r="105" s="7" customFormat="1" ht="16.5" customHeight="1">
      <c r="A105" s="7"/>
      <c r="B105" s="117"/>
      <c r="C105" s="118"/>
      <c r="D105" s="119" t="s">
        <v>101</v>
      </c>
      <c r="E105" s="119"/>
      <c r="F105" s="119"/>
      <c r="G105" s="119"/>
      <c r="H105" s="119"/>
      <c r="I105" s="120"/>
      <c r="J105" s="119" t="s">
        <v>102</v>
      </c>
      <c r="K105" s="119"/>
      <c r="L105" s="119"/>
      <c r="M105" s="119"/>
      <c r="N105" s="119"/>
      <c r="O105" s="119"/>
      <c r="P105" s="119"/>
      <c r="Q105" s="119"/>
      <c r="R105" s="119"/>
      <c r="S105" s="119"/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21">
        <f>ROUND(SUM(AG106:AG109),2)</f>
        <v>0</v>
      </c>
      <c r="AH105" s="120"/>
      <c r="AI105" s="120"/>
      <c r="AJ105" s="120"/>
      <c r="AK105" s="120"/>
      <c r="AL105" s="120"/>
      <c r="AM105" s="120"/>
      <c r="AN105" s="122">
        <f>SUM(AG105,AT105)</f>
        <v>0</v>
      </c>
      <c r="AO105" s="120"/>
      <c r="AP105" s="120"/>
      <c r="AQ105" s="123" t="s">
        <v>79</v>
      </c>
      <c r="AR105" s="124"/>
      <c r="AS105" s="125">
        <f>ROUND(SUM(AS106:AS109),2)</f>
        <v>0</v>
      </c>
      <c r="AT105" s="126">
        <f>ROUND(SUM(AV105:AW105),2)</f>
        <v>0</v>
      </c>
      <c r="AU105" s="127">
        <f>ROUND(SUM(AU106:AU109),5)</f>
        <v>0</v>
      </c>
      <c r="AV105" s="126">
        <f>ROUND(AZ105*L29,2)</f>
        <v>0</v>
      </c>
      <c r="AW105" s="126">
        <f>ROUND(BA105*L30,2)</f>
        <v>0</v>
      </c>
      <c r="AX105" s="126">
        <f>ROUND(BB105*L29,2)</f>
        <v>0</v>
      </c>
      <c r="AY105" s="126">
        <f>ROUND(BC105*L30,2)</f>
        <v>0</v>
      </c>
      <c r="AZ105" s="126">
        <f>ROUND(SUM(AZ106:AZ109),2)</f>
        <v>0</v>
      </c>
      <c r="BA105" s="126">
        <f>ROUND(SUM(BA106:BA109),2)</f>
        <v>0</v>
      </c>
      <c r="BB105" s="126">
        <f>ROUND(SUM(BB106:BB109),2)</f>
        <v>0</v>
      </c>
      <c r="BC105" s="126">
        <f>ROUND(SUM(BC106:BC109),2)</f>
        <v>0</v>
      </c>
      <c r="BD105" s="128">
        <f>ROUND(SUM(BD106:BD109),2)</f>
        <v>0</v>
      </c>
      <c r="BE105" s="7"/>
      <c r="BS105" s="129" t="s">
        <v>72</v>
      </c>
      <c r="BT105" s="129" t="s">
        <v>80</v>
      </c>
      <c r="BV105" s="129" t="s">
        <v>75</v>
      </c>
      <c r="BW105" s="129" t="s">
        <v>103</v>
      </c>
      <c r="BX105" s="129" t="s">
        <v>5</v>
      </c>
      <c r="CL105" s="129" t="s">
        <v>1</v>
      </c>
      <c r="CM105" s="129" t="s">
        <v>82</v>
      </c>
    </row>
    <row r="106" s="4" customFormat="1" ht="16.5" customHeight="1">
      <c r="A106" s="130" t="s">
        <v>83</v>
      </c>
      <c r="B106" s="68"/>
      <c r="C106" s="131"/>
      <c r="D106" s="131"/>
      <c r="E106" s="132" t="s">
        <v>101</v>
      </c>
      <c r="F106" s="132"/>
      <c r="G106" s="132"/>
      <c r="H106" s="132"/>
      <c r="I106" s="132"/>
      <c r="J106" s="131"/>
      <c r="K106" s="132" t="s">
        <v>102</v>
      </c>
      <c r="L106" s="132"/>
      <c r="M106" s="132"/>
      <c r="N106" s="132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3">
        <f>'PS 03 - PZS v km 111,536 ...'!J30</f>
        <v>0</v>
      </c>
      <c r="AH106" s="131"/>
      <c r="AI106" s="131"/>
      <c r="AJ106" s="131"/>
      <c r="AK106" s="131"/>
      <c r="AL106" s="131"/>
      <c r="AM106" s="131"/>
      <c r="AN106" s="133">
        <f>SUM(AG106,AT106)</f>
        <v>0</v>
      </c>
      <c r="AO106" s="131"/>
      <c r="AP106" s="131"/>
      <c r="AQ106" s="134" t="s">
        <v>84</v>
      </c>
      <c r="AR106" s="70"/>
      <c r="AS106" s="135">
        <v>0</v>
      </c>
      <c r="AT106" s="136">
        <f>ROUND(SUM(AV106:AW106),2)</f>
        <v>0</v>
      </c>
      <c r="AU106" s="137">
        <f>'PS 03 - PZS v km 111,536 ...'!P117</f>
        <v>0</v>
      </c>
      <c r="AV106" s="136">
        <f>'PS 03 - PZS v km 111,536 ...'!J33</f>
        <v>0</v>
      </c>
      <c r="AW106" s="136">
        <f>'PS 03 - PZS v km 111,536 ...'!J34</f>
        <v>0</v>
      </c>
      <c r="AX106" s="136">
        <f>'PS 03 - PZS v km 111,536 ...'!J35</f>
        <v>0</v>
      </c>
      <c r="AY106" s="136">
        <f>'PS 03 - PZS v km 111,536 ...'!J36</f>
        <v>0</v>
      </c>
      <c r="AZ106" s="136">
        <f>'PS 03 - PZS v km 111,536 ...'!F33</f>
        <v>0</v>
      </c>
      <c r="BA106" s="136">
        <f>'PS 03 - PZS v km 111,536 ...'!F34</f>
        <v>0</v>
      </c>
      <c r="BB106" s="136">
        <f>'PS 03 - PZS v km 111,536 ...'!F35</f>
        <v>0</v>
      </c>
      <c r="BC106" s="136">
        <f>'PS 03 - PZS v km 111,536 ...'!F36</f>
        <v>0</v>
      </c>
      <c r="BD106" s="138">
        <f>'PS 03 - PZS v km 111,536 ...'!F37</f>
        <v>0</v>
      </c>
      <c r="BE106" s="4"/>
      <c r="BT106" s="139" t="s">
        <v>82</v>
      </c>
      <c r="BU106" s="139" t="s">
        <v>85</v>
      </c>
      <c r="BV106" s="139" t="s">
        <v>75</v>
      </c>
      <c r="BW106" s="139" t="s">
        <v>103</v>
      </c>
      <c r="BX106" s="139" t="s">
        <v>5</v>
      </c>
      <c r="CL106" s="139" t="s">
        <v>1</v>
      </c>
      <c r="CM106" s="139" t="s">
        <v>82</v>
      </c>
    </row>
    <row r="107" s="4" customFormat="1" ht="16.5" customHeight="1">
      <c r="A107" s="130" t="s">
        <v>83</v>
      </c>
      <c r="B107" s="68"/>
      <c r="C107" s="131"/>
      <c r="D107" s="131"/>
      <c r="E107" s="132" t="s">
        <v>86</v>
      </c>
      <c r="F107" s="132"/>
      <c r="G107" s="132"/>
      <c r="H107" s="132"/>
      <c r="I107" s="132"/>
      <c r="J107" s="131"/>
      <c r="K107" s="132" t="s">
        <v>87</v>
      </c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3">
        <f>'01 - Venkovní prky - tech..._02'!J32</f>
        <v>0</v>
      </c>
      <c r="AH107" s="131"/>
      <c r="AI107" s="131"/>
      <c r="AJ107" s="131"/>
      <c r="AK107" s="131"/>
      <c r="AL107" s="131"/>
      <c r="AM107" s="131"/>
      <c r="AN107" s="133">
        <f>SUM(AG107,AT107)</f>
        <v>0</v>
      </c>
      <c r="AO107" s="131"/>
      <c r="AP107" s="131"/>
      <c r="AQ107" s="134" t="s">
        <v>84</v>
      </c>
      <c r="AR107" s="70"/>
      <c r="AS107" s="135">
        <v>0</v>
      </c>
      <c r="AT107" s="136">
        <f>ROUND(SUM(AV107:AW107),2)</f>
        <v>0</v>
      </c>
      <c r="AU107" s="137">
        <f>'01 - Venkovní prky - tech..._02'!P121</f>
        <v>0</v>
      </c>
      <c r="AV107" s="136">
        <f>'01 - Venkovní prky - tech..._02'!J35</f>
        <v>0</v>
      </c>
      <c r="AW107" s="136">
        <f>'01 - Venkovní prky - tech..._02'!J36</f>
        <v>0</v>
      </c>
      <c r="AX107" s="136">
        <f>'01 - Venkovní prky - tech..._02'!J37</f>
        <v>0</v>
      </c>
      <c r="AY107" s="136">
        <f>'01 - Venkovní prky - tech..._02'!J38</f>
        <v>0</v>
      </c>
      <c r="AZ107" s="136">
        <f>'01 - Venkovní prky - tech..._02'!F35</f>
        <v>0</v>
      </c>
      <c r="BA107" s="136">
        <f>'01 - Venkovní prky - tech..._02'!F36</f>
        <v>0</v>
      </c>
      <c r="BB107" s="136">
        <f>'01 - Venkovní prky - tech..._02'!F37</f>
        <v>0</v>
      </c>
      <c r="BC107" s="136">
        <f>'01 - Venkovní prky - tech..._02'!F38</f>
        <v>0</v>
      </c>
      <c r="BD107" s="138">
        <f>'01 - Venkovní prky - tech..._02'!F39</f>
        <v>0</v>
      </c>
      <c r="BE107" s="4"/>
      <c r="BT107" s="139" t="s">
        <v>82</v>
      </c>
      <c r="BV107" s="139" t="s">
        <v>75</v>
      </c>
      <c r="BW107" s="139" t="s">
        <v>104</v>
      </c>
      <c r="BX107" s="139" t="s">
        <v>103</v>
      </c>
      <c r="CL107" s="139" t="s">
        <v>1</v>
      </c>
    </row>
    <row r="108" s="4" customFormat="1" ht="16.5" customHeight="1">
      <c r="A108" s="130" t="s">
        <v>83</v>
      </c>
      <c r="B108" s="68"/>
      <c r="C108" s="131"/>
      <c r="D108" s="131"/>
      <c r="E108" s="132" t="s">
        <v>89</v>
      </c>
      <c r="F108" s="132"/>
      <c r="G108" s="132"/>
      <c r="H108" s="132"/>
      <c r="I108" s="132"/>
      <c r="J108" s="131"/>
      <c r="K108" s="132" t="s">
        <v>90</v>
      </c>
      <c r="L108" s="132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3">
        <f>'02 - Venkovní prvky - sta..._02'!J32</f>
        <v>0</v>
      </c>
      <c r="AH108" s="131"/>
      <c r="AI108" s="131"/>
      <c r="AJ108" s="131"/>
      <c r="AK108" s="131"/>
      <c r="AL108" s="131"/>
      <c r="AM108" s="131"/>
      <c r="AN108" s="133">
        <f>SUM(AG108,AT108)</f>
        <v>0</v>
      </c>
      <c r="AO108" s="131"/>
      <c r="AP108" s="131"/>
      <c r="AQ108" s="134" t="s">
        <v>84</v>
      </c>
      <c r="AR108" s="70"/>
      <c r="AS108" s="135">
        <v>0</v>
      </c>
      <c r="AT108" s="136">
        <f>ROUND(SUM(AV108:AW108),2)</f>
        <v>0</v>
      </c>
      <c r="AU108" s="137">
        <f>'02 - Venkovní prvky - sta..._02'!P120</f>
        <v>0</v>
      </c>
      <c r="AV108" s="136">
        <f>'02 - Venkovní prvky - sta..._02'!J35</f>
        <v>0</v>
      </c>
      <c r="AW108" s="136">
        <f>'02 - Venkovní prvky - sta..._02'!J36</f>
        <v>0</v>
      </c>
      <c r="AX108" s="136">
        <f>'02 - Venkovní prvky - sta..._02'!J37</f>
        <v>0</v>
      </c>
      <c r="AY108" s="136">
        <f>'02 - Venkovní prvky - sta..._02'!J38</f>
        <v>0</v>
      </c>
      <c r="AZ108" s="136">
        <f>'02 - Venkovní prvky - sta..._02'!F35</f>
        <v>0</v>
      </c>
      <c r="BA108" s="136">
        <f>'02 - Venkovní prvky - sta..._02'!F36</f>
        <v>0</v>
      </c>
      <c r="BB108" s="136">
        <f>'02 - Venkovní prvky - sta..._02'!F37</f>
        <v>0</v>
      </c>
      <c r="BC108" s="136">
        <f>'02 - Venkovní prvky - sta..._02'!F38</f>
        <v>0</v>
      </c>
      <c r="BD108" s="138">
        <f>'02 - Venkovní prvky - sta..._02'!F39</f>
        <v>0</v>
      </c>
      <c r="BE108" s="4"/>
      <c r="BT108" s="139" t="s">
        <v>82</v>
      </c>
      <c r="BV108" s="139" t="s">
        <v>75</v>
      </c>
      <c r="BW108" s="139" t="s">
        <v>105</v>
      </c>
      <c r="BX108" s="139" t="s">
        <v>103</v>
      </c>
      <c r="CL108" s="139" t="s">
        <v>1</v>
      </c>
    </row>
    <row r="109" s="4" customFormat="1" ht="16.5" customHeight="1">
      <c r="A109" s="130" t="s">
        <v>83</v>
      </c>
      <c r="B109" s="68"/>
      <c r="C109" s="131"/>
      <c r="D109" s="131"/>
      <c r="E109" s="132" t="s">
        <v>92</v>
      </c>
      <c r="F109" s="132"/>
      <c r="G109" s="132"/>
      <c r="H109" s="132"/>
      <c r="I109" s="132"/>
      <c r="J109" s="131"/>
      <c r="K109" s="132" t="s">
        <v>93</v>
      </c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3">
        <f>'03 - Vnitřní technologie PZS_02'!J32</f>
        <v>0</v>
      </c>
      <c r="AH109" s="131"/>
      <c r="AI109" s="131"/>
      <c r="AJ109" s="131"/>
      <c r="AK109" s="131"/>
      <c r="AL109" s="131"/>
      <c r="AM109" s="131"/>
      <c r="AN109" s="133">
        <f>SUM(AG109,AT109)</f>
        <v>0</v>
      </c>
      <c r="AO109" s="131"/>
      <c r="AP109" s="131"/>
      <c r="AQ109" s="134" t="s">
        <v>84</v>
      </c>
      <c r="AR109" s="70"/>
      <c r="AS109" s="135">
        <v>0</v>
      </c>
      <c r="AT109" s="136">
        <f>ROUND(SUM(AV109:AW109),2)</f>
        <v>0</v>
      </c>
      <c r="AU109" s="137">
        <f>'03 - Vnitřní technologie PZS_02'!P121</f>
        <v>0</v>
      </c>
      <c r="AV109" s="136">
        <f>'03 - Vnitřní technologie PZS_02'!J35</f>
        <v>0</v>
      </c>
      <c r="AW109" s="136">
        <f>'03 - Vnitřní technologie PZS_02'!J36</f>
        <v>0</v>
      </c>
      <c r="AX109" s="136">
        <f>'03 - Vnitřní technologie PZS_02'!J37</f>
        <v>0</v>
      </c>
      <c r="AY109" s="136">
        <f>'03 - Vnitřní technologie PZS_02'!J38</f>
        <v>0</v>
      </c>
      <c r="AZ109" s="136">
        <f>'03 - Vnitřní technologie PZS_02'!F35</f>
        <v>0</v>
      </c>
      <c r="BA109" s="136">
        <f>'03 - Vnitřní technologie PZS_02'!F36</f>
        <v>0</v>
      </c>
      <c r="BB109" s="136">
        <f>'03 - Vnitřní technologie PZS_02'!F37</f>
        <v>0</v>
      </c>
      <c r="BC109" s="136">
        <f>'03 - Vnitřní technologie PZS_02'!F38</f>
        <v>0</v>
      </c>
      <c r="BD109" s="138">
        <f>'03 - Vnitřní technologie PZS_02'!F39</f>
        <v>0</v>
      </c>
      <c r="BE109" s="4"/>
      <c r="BT109" s="139" t="s">
        <v>82</v>
      </c>
      <c r="BV109" s="139" t="s">
        <v>75</v>
      </c>
      <c r="BW109" s="139" t="s">
        <v>106</v>
      </c>
      <c r="BX109" s="139" t="s">
        <v>103</v>
      </c>
      <c r="CL109" s="139" t="s">
        <v>1</v>
      </c>
    </row>
    <row r="110" s="7" customFormat="1" ht="16.5" customHeight="1">
      <c r="A110" s="7"/>
      <c r="B110" s="117"/>
      <c r="C110" s="118"/>
      <c r="D110" s="119" t="s">
        <v>107</v>
      </c>
      <c r="E110" s="119"/>
      <c r="F110" s="119"/>
      <c r="G110" s="119"/>
      <c r="H110" s="119"/>
      <c r="I110" s="120"/>
      <c r="J110" s="119" t="s">
        <v>108</v>
      </c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21">
        <f>ROUND(SUM(AG111:AG114),2)</f>
        <v>0</v>
      </c>
      <c r="AH110" s="120"/>
      <c r="AI110" s="120"/>
      <c r="AJ110" s="120"/>
      <c r="AK110" s="120"/>
      <c r="AL110" s="120"/>
      <c r="AM110" s="120"/>
      <c r="AN110" s="122">
        <f>SUM(AG110,AT110)</f>
        <v>0</v>
      </c>
      <c r="AO110" s="120"/>
      <c r="AP110" s="120"/>
      <c r="AQ110" s="123" t="s">
        <v>79</v>
      </c>
      <c r="AR110" s="124"/>
      <c r="AS110" s="125">
        <f>ROUND(SUM(AS111:AS114),2)</f>
        <v>0</v>
      </c>
      <c r="AT110" s="126">
        <f>ROUND(SUM(AV110:AW110),2)</f>
        <v>0</v>
      </c>
      <c r="AU110" s="127">
        <f>ROUND(SUM(AU111:AU114),5)</f>
        <v>0</v>
      </c>
      <c r="AV110" s="126">
        <f>ROUND(AZ110*L29,2)</f>
        <v>0</v>
      </c>
      <c r="AW110" s="126">
        <f>ROUND(BA110*L30,2)</f>
        <v>0</v>
      </c>
      <c r="AX110" s="126">
        <f>ROUND(BB110*L29,2)</f>
        <v>0</v>
      </c>
      <c r="AY110" s="126">
        <f>ROUND(BC110*L30,2)</f>
        <v>0</v>
      </c>
      <c r="AZ110" s="126">
        <f>ROUND(SUM(AZ111:AZ114),2)</f>
        <v>0</v>
      </c>
      <c r="BA110" s="126">
        <f>ROUND(SUM(BA111:BA114),2)</f>
        <v>0</v>
      </c>
      <c r="BB110" s="126">
        <f>ROUND(SUM(BB111:BB114),2)</f>
        <v>0</v>
      </c>
      <c r="BC110" s="126">
        <f>ROUND(SUM(BC111:BC114),2)</f>
        <v>0</v>
      </c>
      <c r="BD110" s="128">
        <f>ROUND(SUM(BD111:BD114),2)</f>
        <v>0</v>
      </c>
      <c r="BE110" s="7"/>
      <c r="BS110" s="129" t="s">
        <v>72</v>
      </c>
      <c r="BT110" s="129" t="s">
        <v>80</v>
      </c>
      <c r="BV110" s="129" t="s">
        <v>75</v>
      </c>
      <c r="BW110" s="129" t="s">
        <v>109</v>
      </c>
      <c r="BX110" s="129" t="s">
        <v>5</v>
      </c>
      <c r="CL110" s="129" t="s">
        <v>1</v>
      </c>
      <c r="CM110" s="129" t="s">
        <v>82</v>
      </c>
    </row>
    <row r="111" s="4" customFormat="1" ht="16.5" customHeight="1">
      <c r="A111" s="130" t="s">
        <v>83</v>
      </c>
      <c r="B111" s="68"/>
      <c r="C111" s="131"/>
      <c r="D111" s="131"/>
      <c r="E111" s="132" t="s">
        <v>107</v>
      </c>
      <c r="F111" s="132"/>
      <c r="G111" s="132"/>
      <c r="H111" s="132"/>
      <c r="I111" s="132"/>
      <c r="J111" s="131"/>
      <c r="K111" s="132" t="s">
        <v>108</v>
      </c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3">
        <f>'PS 04 - PZS v km 126,305 ...'!J30</f>
        <v>0</v>
      </c>
      <c r="AH111" s="131"/>
      <c r="AI111" s="131"/>
      <c r="AJ111" s="131"/>
      <c r="AK111" s="131"/>
      <c r="AL111" s="131"/>
      <c r="AM111" s="131"/>
      <c r="AN111" s="133">
        <f>SUM(AG111,AT111)</f>
        <v>0</v>
      </c>
      <c r="AO111" s="131"/>
      <c r="AP111" s="131"/>
      <c r="AQ111" s="134" t="s">
        <v>84</v>
      </c>
      <c r="AR111" s="70"/>
      <c r="AS111" s="135">
        <v>0</v>
      </c>
      <c r="AT111" s="136">
        <f>ROUND(SUM(AV111:AW111),2)</f>
        <v>0</v>
      </c>
      <c r="AU111" s="137">
        <f>'PS 04 - PZS v km 126,305 ...'!P117</f>
        <v>0</v>
      </c>
      <c r="AV111" s="136">
        <f>'PS 04 - PZS v km 126,305 ...'!J33</f>
        <v>0</v>
      </c>
      <c r="AW111" s="136">
        <f>'PS 04 - PZS v km 126,305 ...'!J34</f>
        <v>0</v>
      </c>
      <c r="AX111" s="136">
        <f>'PS 04 - PZS v km 126,305 ...'!J35</f>
        <v>0</v>
      </c>
      <c r="AY111" s="136">
        <f>'PS 04 - PZS v km 126,305 ...'!J36</f>
        <v>0</v>
      </c>
      <c r="AZ111" s="136">
        <f>'PS 04 - PZS v km 126,305 ...'!F33</f>
        <v>0</v>
      </c>
      <c r="BA111" s="136">
        <f>'PS 04 - PZS v km 126,305 ...'!F34</f>
        <v>0</v>
      </c>
      <c r="BB111" s="136">
        <f>'PS 04 - PZS v km 126,305 ...'!F35</f>
        <v>0</v>
      </c>
      <c r="BC111" s="136">
        <f>'PS 04 - PZS v km 126,305 ...'!F36</f>
        <v>0</v>
      </c>
      <c r="BD111" s="138">
        <f>'PS 04 - PZS v km 126,305 ...'!F37</f>
        <v>0</v>
      </c>
      <c r="BE111" s="4"/>
      <c r="BT111" s="139" t="s">
        <v>82</v>
      </c>
      <c r="BU111" s="139" t="s">
        <v>85</v>
      </c>
      <c r="BV111" s="139" t="s">
        <v>75</v>
      </c>
      <c r="BW111" s="139" t="s">
        <v>109</v>
      </c>
      <c r="BX111" s="139" t="s">
        <v>5</v>
      </c>
      <c r="CL111" s="139" t="s">
        <v>1</v>
      </c>
      <c r="CM111" s="139" t="s">
        <v>82</v>
      </c>
    </row>
    <row r="112" s="4" customFormat="1" ht="16.5" customHeight="1">
      <c r="A112" s="130" t="s">
        <v>83</v>
      </c>
      <c r="B112" s="68"/>
      <c r="C112" s="131"/>
      <c r="D112" s="131"/>
      <c r="E112" s="132" t="s">
        <v>86</v>
      </c>
      <c r="F112" s="132"/>
      <c r="G112" s="132"/>
      <c r="H112" s="132"/>
      <c r="I112" s="132"/>
      <c r="J112" s="131"/>
      <c r="K112" s="132" t="s">
        <v>87</v>
      </c>
      <c r="L112" s="132"/>
      <c r="M112" s="132"/>
      <c r="N112" s="132"/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  <c r="AF112" s="132"/>
      <c r="AG112" s="133">
        <f>'01 - Venkovní prky - tech..._03'!J32</f>
        <v>0</v>
      </c>
      <c r="AH112" s="131"/>
      <c r="AI112" s="131"/>
      <c r="AJ112" s="131"/>
      <c r="AK112" s="131"/>
      <c r="AL112" s="131"/>
      <c r="AM112" s="131"/>
      <c r="AN112" s="133">
        <f>SUM(AG112,AT112)</f>
        <v>0</v>
      </c>
      <c r="AO112" s="131"/>
      <c r="AP112" s="131"/>
      <c r="AQ112" s="134" t="s">
        <v>84</v>
      </c>
      <c r="AR112" s="70"/>
      <c r="AS112" s="135">
        <v>0</v>
      </c>
      <c r="AT112" s="136">
        <f>ROUND(SUM(AV112:AW112),2)</f>
        <v>0</v>
      </c>
      <c r="AU112" s="137">
        <f>'01 - Venkovní prky - tech..._03'!P121</f>
        <v>0</v>
      </c>
      <c r="AV112" s="136">
        <f>'01 - Venkovní prky - tech..._03'!J35</f>
        <v>0</v>
      </c>
      <c r="AW112" s="136">
        <f>'01 - Venkovní prky - tech..._03'!J36</f>
        <v>0</v>
      </c>
      <c r="AX112" s="136">
        <f>'01 - Venkovní prky - tech..._03'!J37</f>
        <v>0</v>
      </c>
      <c r="AY112" s="136">
        <f>'01 - Venkovní prky - tech..._03'!J38</f>
        <v>0</v>
      </c>
      <c r="AZ112" s="136">
        <f>'01 - Venkovní prky - tech..._03'!F35</f>
        <v>0</v>
      </c>
      <c r="BA112" s="136">
        <f>'01 - Venkovní prky - tech..._03'!F36</f>
        <v>0</v>
      </c>
      <c r="BB112" s="136">
        <f>'01 - Venkovní prky - tech..._03'!F37</f>
        <v>0</v>
      </c>
      <c r="BC112" s="136">
        <f>'01 - Venkovní prky - tech..._03'!F38</f>
        <v>0</v>
      </c>
      <c r="BD112" s="138">
        <f>'01 - Venkovní prky - tech..._03'!F39</f>
        <v>0</v>
      </c>
      <c r="BE112" s="4"/>
      <c r="BT112" s="139" t="s">
        <v>82</v>
      </c>
      <c r="BV112" s="139" t="s">
        <v>75</v>
      </c>
      <c r="BW112" s="139" t="s">
        <v>110</v>
      </c>
      <c r="BX112" s="139" t="s">
        <v>109</v>
      </c>
      <c r="CL112" s="139" t="s">
        <v>1</v>
      </c>
    </row>
    <row r="113" s="4" customFormat="1" ht="16.5" customHeight="1">
      <c r="A113" s="130" t="s">
        <v>83</v>
      </c>
      <c r="B113" s="68"/>
      <c r="C113" s="131"/>
      <c r="D113" s="131"/>
      <c r="E113" s="132" t="s">
        <v>89</v>
      </c>
      <c r="F113" s="132"/>
      <c r="G113" s="132"/>
      <c r="H113" s="132"/>
      <c r="I113" s="132"/>
      <c r="J113" s="131"/>
      <c r="K113" s="132" t="s">
        <v>90</v>
      </c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3">
        <f>'02 - Venkovní prvky - sta..._03'!J32</f>
        <v>0</v>
      </c>
      <c r="AH113" s="131"/>
      <c r="AI113" s="131"/>
      <c r="AJ113" s="131"/>
      <c r="AK113" s="131"/>
      <c r="AL113" s="131"/>
      <c r="AM113" s="131"/>
      <c r="AN113" s="133">
        <f>SUM(AG113,AT113)</f>
        <v>0</v>
      </c>
      <c r="AO113" s="131"/>
      <c r="AP113" s="131"/>
      <c r="AQ113" s="134" t="s">
        <v>84</v>
      </c>
      <c r="AR113" s="70"/>
      <c r="AS113" s="135">
        <v>0</v>
      </c>
      <c r="AT113" s="136">
        <f>ROUND(SUM(AV113:AW113),2)</f>
        <v>0</v>
      </c>
      <c r="AU113" s="137">
        <f>'02 - Venkovní prvky - sta..._03'!P120</f>
        <v>0</v>
      </c>
      <c r="AV113" s="136">
        <f>'02 - Venkovní prvky - sta..._03'!J35</f>
        <v>0</v>
      </c>
      <c r="AW113" s="136">
        <f>'02 - Venkovní prvky - sta..._03'!J36</f>
        <v>0</v>
      </c>
      <c r="AX113" s="136">
        <f>'02 - Venkovní prvky - sta..._03'!J37</f>
        <v>0</v>
      </c>
      <c r="AY113" s="136">
        <f>'02 - Venkovní prvky - sta..._03'!J38</f>
        <v>0</v>
      </c>
      <c r="AZ113" s="136">
        <f>'02 - Venkovní prvky - sta..._03'!F35</f>
        <v>0</v>
      </c>
      <c r="BA113" s="136">
        <f>'02 - Venkovní prvky - sta..._03'!F36</f>
        <v>0</v>
      </c>
      <c r="BB113" s="136">
        <f>'02 - Venkovní prvky - sta..._03'!F37</f>
        <v>0</v>
      </c>
      <c r="BC113" s="136">
        <f>'02 - Venkovní prvky - sta..._03'!F38</f>
        <v>0</v>
      </c>
      <c r="BD113" s="138">
        <f>'02 - Venkovní prvky - sta..._03'!F39</f>
        <v>0</v>
      </c>
      <c r="BE113" s="4"/>
      <c r="BT113" s="139" t="s">
        <v>82</v>
      </c>
      <c r="BV113" s="139" t="s">
        <v>75</v>
      </c>
      <c r="BW113" s="139" t="s">
        <v>111</v>
      </c>
      <c r="BX113" s="139" t="s">
        <v>109</v>
      </c>
      <c r="CL113" s="139" t="s">
        <v>1</v>
      </c>
    </row>
    <row r="114" s="4" customFormat="1" ht="16.5" customHeight="1">
      <c r="A114" s="130" t="s">
        <v>83</v>
      </c>
      <c r="B114" s="68"/>
      <c r="C114" s="131"/>
      <c r="D114" s="131"/>
      <c r="E114" s="132" t="s">
        <v>92</v>
      </c>
      <c r="F114" s="132"/>
      <c r="G114" s="132"/>
      <c r="H114" s="132"/>
      <c r="I114" s="132"/>
      <c r="J114" s="131"/>
      <c r="K114" s="132" t="s">
        <v>93</v>
      </c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3">
        <f>'03 - Vnitřní technologie PZS_03'!J32</f>
        <v>0</v>
      </c>
      <c r="AH114" s="131"/>
      <c r="AI114" s="131"/>
      <c r="AJ114" s="131"/>
      <c r="AK114" s="131"/>
      <c r="AL114" s="131"/>
      <c r="AM114" s="131"/>
      <c r="AN114" s="133">
        <f>SUM(AG114,AT114)</f>
        <v>0</v>
      </c>
      <c r="AO114" s="131"/>
      <c r="AP114" s="131"/>
      <c r="AQ114" s="134" t="s">
        <v>84</v>
      </c>
      <c r="AR114" s="70"/>
      <c r="AS114" s="135">
        <v>0</v>
      </c>
      <c r="AT114" s="136">
        <f>ROUND(SUM(AV114:AW114),2)</f>
        <v>0</v>
      </c>
      <c r="AU114" s="137">
        <f>'03 - Vnitřní technologie PZS_03'!P121</f>
        <v>0</v>
      </c>
      <c r="AV114" s="136">
        <f>'03 - Vnitřní technologie PZS_03'!J35</f>
        <v>0</v>
      </c>
      <c r="AW114" s="136">
        <f>'03 - Vnitřní technologie PZS_03'!J36</f>
        <v>0</v>
      </c>
      <c r="AX114" s="136">
        <f>'03 - Vnitřní technologie PZS_03'!J37</f>
        <v>0</v>
      </c>
      <c r="AY114" s="136">
        <f>'03 - Vnitřní technologie PZS_03'!J38</f>
        <v>0</v>
      </c>
      <c r="AZ114" s="136">
        <f>'03 - Vnitřní technologie PZS_03'!F35</f>
        <v>0</v>
      </c>
      <c r="BA114" s="136">
        <f>'03 - Vnitřní technologie PZS_03'!F36</f>
        <v>0</v>
      </c>
      <c r="BB114" s="136">
        <f>'03 - Vnitřní technologie PZS_03'!F37</f>
        <v>0</v>
      </c>
      <c r="BC114" s="136">
        <f>'03 - Vnitřní technologie PZS_03'!F38</f>
        <v>0</v>
      </c>
      <c r="BD114" s="138">
        <f>'03 - Vnitřní technologie PZS_03'!F39</f>
        <v>0</v>
      </c>
      <c r="BE114" s="4"/>
      <c r="BT114" s="139" t="s">
        <v>82</v>
      </c>
      <c r="BV114" s="139" t="s">
        <v>75</v>
      </c>
      <c r="BW114" s="139" t="s">
        <v>112</v>
      </c>
      <c r="BX114" s="139" t="s">
        <v>109</v>
      </c>
      <c r="CL114" s="139" t="s">
        <v>1</v>
      </c>
    </row>
    <row r="115" s="7" customFormat="1" ht="16.5" customHeight="1">
      <c r="A115" s="7"/>
      <c r="B115" s="117"/>
      <c r="C115" s="118"/>
      <c r="D115" s="119" t="s">
        <v>113</v>
      </c>
      <c r="E115" s="119"/>
      <c r="F115" s="119"/>
      <c r="G115" s="119"/>
      <c r="H115" s="119"/>
      <c r="I115" s="120"/>
      <c r="J115" s="119" t="s">
        <v>114</v>
      </c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21">
        <f>ROUND(SUM(AG116:AG119),2)</f>
        <v>0</v>
      </c>
      <c r="AH115" s="120"/>
      <c r="AI115" s="120"/>
      <c r="AJ115" s="120"/>
      <c r="AK115" s="120"/>
      <c r="AL115" s="120"/>
      <c r="AM115" s="120"/>
      <c r="AN115" s="122">
        <f>SUM(AG115,AT115)</f>
        <v>0</v>
      </c>
      <c r="AO115" s="120"/>
      <c r="AP115" s="120"/>
      <c r="AQ115" s="123" t="s">
        <v>79</v>
      </c>
      <c r="AR115" s="124"/>
      <c r="AS115" s="125">
        <f>ROUND(SUM(AS116:AS119),2)</f>
        <v>0</v>
      </c>
      <c r="AT115" s="126">
        <f>ROUND(SUM(AV115:AW115),2)</f>
        <v>0</v>
      </c>
      <c r="AU115" s="127">
        <f>ROUND(SUM(AU116:AU119),5)</f>
        <v>0</v>
      </c>
      <c r="AV115" s="126">
        <f>ROUND(AZ115*L29,2)</f>
        <v>0</v>
      </c>
      <c r="AW115" s="126">
        <f>ROUND(BA115*L30,2)</f>
        <v>0</v>
      </c>
      <c r="AX115" s="126">
        <f>ROUND(BB115*L29,2)</f>
        <v>0</v>
      </c>
      <c r="AY115" s="126">
        <f>ROUND(BC115*L30,2)</f>
        <v>0</v>
      </c>
      <c r="AZ115" s="126">
        <f>ROUND(SUM(AZ116:AZ119),2)</f>
        <v>0</v>
      </c>
      <c r="BA115" s="126">
        <f>ROUND(SUM(BA116:BA119),2)</f>
        <v>0</v>
      </c>
      <c r="BB115" s="126">
        <f>ROUND(SUM(BB116:BB119),2)</f>
        <v>0</v>
      </c>
      <c r="BC115" s="126">
        <f>ROUND(SUM(BC116:BC119),2)</f>
        <v>0</v>
      </c>
      <c r="BD115" s="128">
        <f>ROUND(SUM(BD116:BD119),2)</f>
        <v>0</v>
      </c>
      <c r="BE115" s="7"/>
      <c r="BS115" s="129" t="s">
        <v>72</v>
      </c>
      <c r="BT115" s="129" t="s">
        <v>80</v>
      </c>
      <c r="BV115" s="129" t="s">
        <v>75</v>
      </c>
      <c r="BW115" s="129" t="s">
        <v>115</v>
      </c>
      <c r="BX115" s="129" t="s">
        <v>5</v>
      </c>
      <c r="CL115" s="129" t="s">
        <v>1</v>
      </c>
      <c r="CM115" s="129" t="s">
        <v>82</v>
      </c>
    </row>
    <row r="116" s="4" customFormat="1" ht="16.5" customHeight="1">
      <c r="A116" s="130" t="s">
        <v>83</v>
      </c>
      <c r="B116" s="68"/>
      <c r="C116" s="131"/>
      <c r="D116" s="131"/>
      <c r="E116" s="132" t="s">
        <v>113</v>
      </c>
      <c r="F116" s="132"/>
      <c r="G116" s="132"/>
      <c r="H116" s="132"/>
      <c r="I116" s="132"/>
      <c r="J116" s="131"/>
      <c r="K116" s="132" t="s">
        <v>114</v>
      </c>
      <c r="L116" s="132"/>
      <c r="M116" s="132"/>
      <c r="N116" s="132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3">
        <f>'PS 05 - PZS v km 126,755 ...'!J30</f>
        <v>0</v>
      </c>
      <c r="AH116" s="131"/>
      <c r="AI116" s="131"/>
      <c r="AJ116" s="131"/>
      <c r="AK116" s="131"/>
      <c r="AL116" s="131"/>
      <c r="AM116" s="131"/>
      <c r="AN116" s="133">
        <f>SUM(AG116,AT116)</f>
        <v>0</v>
      </c>
      <c r="AO116" s="131"/>
      <c r="AP116" s="131"/>
      <c r="AQ116" s="134" t="s">
        <v>84</v>
      </c>
      <c r="AR116" s="70"/>
      <c r="AS116" s="135">
        <v>0</v>
      </c>
      <c r="AT116" s="136">
        <f>ROUND(SUM(AV116:AW116),2)</f>
        <v>0</v>
      </c>
      <c r="AU116" s="137">
        <f>'PS 05 - PZS v km 126,755 ...'!P117</f>
        <v>0</v>
      </c>
      <c r="AV116" s="136">
        <f>'PS 05 - PZS v km 126,755 ...'!J33</f>
        <v>0</v>
      </c>
      <c r="AW116" s="136">
        <f>'PS 05 - PZS v km 126,755 ...'!J34</f>
        <v>0</v>
      </c>
      <c r="AX116" s="136">
        <f>'PS 05 - PZS v km 126,755 ...'!J35</f>
        <v>0</v>
      </c>
      <c r="AY116" s="136">
        <f>'PS 05 - PZS v km 126,755 ...'!J36</f>
        <v>0</v>
      </c>
      <c r="AZ116" s="136">
        <f>'PS 05 - PZS v km 126,755 ...'!F33</f>
        <v>0</v>
      </c>
      <c r="BA116" s="136">
        <f>'PS 05 - PZS v km 126,755 ...'!F34</f>
        <v>0</v>
      </c>
      <c r="BB116" s="136">
        <f>'PS 05 - PZS v km 126,755 ...'!F35</f>
        <v>0</v>
      </c>
      <c r="BC116" s="136">
        <f>'PS 05 - PZS v km 126,755 ...'!F36</f>
        <v>0</v>
      </c>
      <c r="BD116" s="138">
        <f>'PS 05 - PZS v km 126,755 ...'!F37</f>
        <v>0</v>
      </c>
      <c r="BE116" s="4"/>
      <c r="BT116" s="139" t="s">
        <v>82</v>
      </c>
      <c r="BU116" s="139" t="s">
        <v>85</v>
      </c>
      <c r="BV116" s="139" t="s">
        <v>75</v>
      </c>
      <c r="BW116" s="139" t="s">
        <v>115</v>
      </c>
      <c r="BX116" s="139" t="s">
        <v>5</v>
      </c>
      <c r="CL116" s="139" t="s">
        <v>1</v>
      </c>
      <c r="CM116" s="139" t="s">
        <v>82</v>
      </c>
    </row>
    <row r="117" s="4" customFormat="1" ht="16.5" customHeight="1">
      <c r="A117" s="130" t="s">
        <v>83</v>
      </c>
      <c r="B117" s="68"/>
      <c r="C117" s="131"/>
      <c r="D117" s="131"/>
      <c r="E117" s="132" t="s">
        <v>86</v>
      </c>
      <c r="F117" s="132"/>
      <c r="G117" s="132"/>
      <c r="H117" s="132"/>
      <c r="I117" s="132"/>
      <c r="J117" s="131"/>
      <c r="K117" s="132" t="s">
        <v>87</v>
      </c>
      <c r="L117" s="132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3">
        <f>'01 - Venkovní prky - tech..._04'!J32</f>
        <v>0</v>
      </c>
      <c r="AH117" s="131"/>
      <c r="AI117" s="131"/>
      <c r="AJ117" s="131"/>
      <c r="AK117" s="131"/>
      <c r="AL117" s="131"/>
      <c r="AM117" s="131"/>
      <c r="AN117" s="133">
        <f>SUM(AG117,AT117)</f>
        <v>0</v>
      </c>
      <c r="AO117" s="131"/>
      <c r="AP117" s="131"/>
      <c r="AQ117" s="134" t="s">
        <v>84</v>
      </c>
      <c r="AR117" s="70"/>
      <c r="AS117" s="135">
        <v>0</v>
      </c>
      <c r="AT117" s="136">
        <f>ROUND(SUM(AV117:AW117),2)</f>
        <v>0</v>
      </c>
      <c r="AU117" s="137">
        <f>'01 - Venkovní prky - tech..._04'!P121</f>
        <v>0</v>
      </c>
      <c r="AV117" s="136">
        <f>'01 - Venkovní prky - tech..._04'!J35</f>
        <v>0</v>
      </c>
      <c r="AW117" s="136">
        <f>'01 - Venkovní prky - tech..._04'!J36</f>
        <v>0</v>
      </c>
      <c r="AX117" s="136">
        <f>'01 - Venkovní prky - tech..._04'!J37</f>
        <v>0</v>
      </c>
      <c r="AY117" s="136">
        <f>'01 - Venkovní prky - tech..._04'!J38</f>
        <v>0</v>
      </c>
      <c r="AZ117" s="136">
        <f>'01 - Venkovní prky - tech..._04'!F35</f>
        <v>0</v>
      </c>
      <c r="BA117" s="136">
        <f>'01 - Venkovní prky - tech..._04'!F36</f>
        <v>0</v>
      </c>
      <c r="BB117" s="136">
        <f>'01 - Venkovní prky - tech..._04'!F37</f>
        <v>0</v>
      </c>
      <c r="BC117" s="136">
        <f>'01 - Venkovní prky - tech..._04'!F38</f>
        <v>0</v>
      </c>
      <c r="BD117" s="138">
        <f>'01 - Venkovní prky - tech..._04'!F39</f>
        <v>0</v>
      </c>
      <c r="BE117" s="4"/>
      <c r="BT117" s="139" t="s">
        <v>82</v>
      </c>
      <c r="BV117" s="139" t="s">
        <v>75</v>
      </c>
      <c r="BW117" s="139" t="s">
        <v>116</v>
      </c>
      <c r="BX117" s="139" t="s">
        <v>115</v>
      </c>
      <c r="CL117" s="139" t="s">
        <v>1</v>
      </c>
    </row>
    <row r="118" s="4" customFormat="1" ht="16.5" customHeight="1">
      <c r="A118" s="130" t="s">
        <v>83</v>
      </c>
      <c r="B118" s="68"/>
      <c r="C118" s="131"/>
      <c r="D118" s="131"/>
      <c r="E118" s="132" t="s">
        <v>89</v>
      </c>
      <c r="F118" s="132"/>
      <c r="G118" s="132"/>
      <c r="H118" s="132"/>
      <c r="I118" s="132"/>
      <c r="J118" s="131"/>
      <c r="K118" s="132" t="s">
        <v>90</v>
      </c>
      <c r="L118" s="132"/>
      <c r="M118" s="132"/>
      <c r="N118" s="132"/>
      <c r="O118" s="132"/>
      <c r="P118" s="132"/>
      <c r="Q118" s="132"/>
      <c r="R118" s="132"/>
      <c r="S118" s="132"/>
      <c r="T118" s="132"/>
      <c r="U118" s="132"/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3">
        <f>'02 - Venkovní prvky - sta..._04'!J32</f>
        <v>0</v>
      </c>
      <c r="AH118" s="131"/>
      <c r="AI118" s="131"/>
      <c r="AJ118" s="131"/>
      <c r="AK118" s="131"/>
      <c r="AL118" s="131"/>
      <c r="AM118" s="131"/>
      <c r="AN118" s="133">
        <f>SUM(AG118,AT118)</f>
        <v>0</v>
      </c>
      <c r="AO118" s="131"/>
      <c r="AP118" s="131"/>
      <c r="AQ118" s="134" t="s">
        <v>84</v>
      </c>
      <c r="AR118" s="70"/>
      <c r="AS118" s="135">
        <v>0</v>
      </c>
      <c r="AT118" s="136">
        <f>ROUND(SUM(AV118:AW118),2)</f>
        <v>0</v>
      </c>
      <c r="AU118" s="137">
        <f>'02 - Venkovní prvky - sta..._04'!P120</f>
        <v>0</v>
      </c>
      <c r="AV118" s="136">
        <f>'02 - Venkovní prvky - sta..._04'!J35</f>
        <v>0</v>
      </c>
      <c r="AW118" s="136">
        <f>'02 - Venkovní prvky - sta..._04'!J36</f>
        <v>0</v>
      </c>
      <c r="AX118" s="136">
        <f>'02 - Venkovní prvky - sta..._04'!J37</f>
        <v>0</v>
      </c>
      <c r="AY118" s="136">
        <f>'02 - Venkovní prvky - sta..._04'!J38</f>
        <v>0</v>
      </c>
      <c r="AZ118" s="136">
        <f>'02 - Venkovní prvky - sta..._04'!F35</f>
        <v>0</v>
      </c>
      <c r="BA118" s="136">
        <f>'02 - Venkovní prvky - sta..._04'!F36</f>
        <v>0</v>
      </c>
      <c r="BB118" s="136">
        <f>'02 - Venkovní prvky - sta..._04'!F37</f>
        <v>0</v>
      </c>
      <c r="BC118" s="136">
        <f>'02 - Venkovní prvky - sta..._04'!F38</f>
        <v>0</v>
      </c>
      <c r="BD118" s="138">
        <f>'02 - Venkovní prvky - sta..._04'!F39</f>
        <v>0</v>
      </c>
      <c r="BE118" s="4"/>
      <c r="BT118" s="139" t="s">
        <v>82</v>
      </c>
      <c r="BV118" s="139" t="s">
        <v>75</v>
      </c>
      <c r="BW118" s="139" t="s">
        <v>117</v>
      </c>
      <c r="BX118" s="139" t="s">
        <v>115</v>
      </c>
      <c r="CL118" s="139" t="s">
        <v>1</v>
      </c>
    </row>
    <row r="119" s="4" customFormat="1" ht="16.5" customHeight="1">
      <c r="A119" s="130" t="s">
        <v>83</v>
      </c>
      <c r="B119" s="68"/>
      <c r="C119" s="131"/>
      <c r="D119" s="131"/>
      <c r="E119" s="132" t="s">
        <v>92</v>
      </c>
      <c r="F119" s="132"/>
      <c r="G119" s="132"/>
      <c r="H119" s="132"/>
      <c r="I119" s="132"/>
      <c r="J119" s="131"/>
      <c r="K119" s="132" t="s">
        <v>93</v>
      </c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3">
        <f>'03 - Vnitřní technologie PZS_04'!J32</f>
        <v>0</v>
      </c>
      <c r="AH119" s="131"/>
      <c r="AI119" s="131"/>
      <c r="AJ119" s="131"/>
      <c r="AK119" s="131"/>
      <c r="AL119" s="131"/>
      <c r="AM119" s="131"/>
      <c r="AN119" s="133">
        <f>SUM(AG119,AT119)</f>
        <v>0</v>
      </c>
      <c r="AO119" s="131"/>
      <c r="AP119" s="131"/>
      <c r="AQ119" s="134" t="s">
        <v>84</v>
      </c>
      <c r="AR119" s="70"/>
      <c r="AS119" s="135">
        <v>0</v>
      </c>
      <c r="AT119" s="136">
        <f>ROUND(SUM(AV119:AW119),2)</f>
        <v>0</v>
      </c>
      <c r="AU119" s="137">
        <f>'03 - Vnitřní technologie PZS_04'!P121</f>
        <v>0</v>
      </c>
      <c r="AV119" s="136">
        <f>'03 - Vnitřní technologie PZS_04'!J35</f>
        <v>0</v>
      </c>
      <c r="AW119" s="136">
        <f>'03 - Vnitřní technologie PZS_04'!J36</f>
        <v>0</v>
      </c>
      <c r="AX119" s="136">
        <f>'03 - Vnitřní technologie PZS_04'!J37</f>
        <v>0</v>
      </c>
      <c r="AY119" s="136">
        <f>'03 - Vnitřní technologie PZS_04'!J38</f>
        <v>0</v>
      </c>
      <c r="AZ119" s="136">
        <f>'03 - Vnitřní technologie PZS_04'!F35</f>
        <v>0</v>
      </c>
      <c r="BA119" s="136">
        <f>'03 - Vnitřní technologie PZS_04'!F36</f>
        <v>0</v>
      </c>
      <c r="BB119" s="136">
        <f>'03 - Vnitřní technologie PZS_04'!F37</f>
        <v>0</v>
      </c>
      <c r="BC119" s="136">
        <f>'03 - Vnitřní technologie PZS_04'!F38</f>
        <v>0</v>
      </c>
      <c r="BD119" s="138">
        <f>'03 - Vnitřní technologie PZS_04'!F39</f>
        <v>0</v>
      </c>
      <c r="BE119" s="4"/>
      <c r="BT119" s="139" t="s">
        <v>82</v>
      </c>
      <c r="BV119" s="139" t="s">
        <v>75</v>
      </c>
      <c r="BW119" s="139" t="s">
        <v>118</v>
      </c>
      <c r="BX119" s="139" t="s">
        <v>115</v>
      </c>
      <c r="CL119" s="139" t="s">
        <v>1</v>
      </c>
    </row>
    <row r="120" s="7" customFormat="1" ht="37.5" customHeight="1">
      <c r="A120" s="7"/>
      <c r="B120" s="117"/>
      <c r="C120" s="118"/>
      <c r="D120" s="119" t="s">
        <v>119</v>
      </c>
      <c r="E120" s="119"/>
      <c r="F120" s="119"/>
      <c r="G120" s="119"/>
      <c r="H120" s="119"/>
      <c r="I120" s="120"/>
      <c r="J120" s="119" t="s">
        <v>120</v>
      </c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21">
        <f>ROUND(SUM(AG121:AG125),2)</f>
        <v>0</v>
      </c>
      <c r="AH120" s="120"/>
      <c r="AI120" s="120"/>
      <c r="AJ120" s="120"/>
      <c r="AK120" s="120"/>
      <c r="AL120" s="120"/>
      <c r="AM120" s="120"/>
      <c r="AN120" s="122">
        <f>SUM(AG120,AT120)</f>
        <v>0</v>
      </c>
      <c r="AO120" s="120"/>
      <c r="AP120" s="120"/>
      <c r="AQ120" s="123" t="s">
        <v>120</v>
      </c>
      <c r="AR120" s="124"/>
      <c r="AS120" s="125">
        <f>ROUND(SUM(AS121:AS125),2)</f>
        <v>0</v>
      </c>
      <c r="AT120" s="126">
        <f>ROUND(SUM(AV120:AW120),2)</f>
        <v>0</v>
      </c>
      <c r="AU120" s="127">
        <f>ROUND(SUM(AU121:AU125),5)</f>
        <v>0</v>
      </c>
      <c r="AV120" s="126">
        <f>ROUND(AZ120*L29,2)</f>
        <v>0</v>
      </c>
      <c r="AW120" s="126">
        <f>ROUND(BA120*L30,2)</f>
        <v>0</v>
      </c>
      <c r="AX120" s="126">
        <f>ROUND(BB120*L29,2)</f>
        <v>0</v>
      </c>
      <c r="AY120" s="126">
        <f>ROUND(BC120*L30,2)</f>
        <v>0</v>
      </c>
      <c r="AZ120" s="126">
        <f>ROUND(SUM(AZ121:AZ125),2)</f>
        <v>0</v>
      </c>
      <c r="BA120" s="126">
        <f>ROUND(SUM(BA121:BA125),2)</f>
        <v>0</v>
      </c>
      <c r="BB120" s="126">
        <f>ROUND(SUM(BB121:BB125),2)</f>
        <v>0</v>
      </c>
      <c r="BC120" s="126">
        <f>ROUND(SUM(BC121:BC125),2)</f>
        <v>0</v>
      </c>
      <c r="BD120" s="128">
        <f>ROUND(SUM(BD121:BD125),2)</f>
        <v>0</v>
      </c>
      <c r="BE120" s="7"/>
      <c r="BS120" s="129" t="s">
        <v>72</v>
      </c>
      <c r="BT120" s="129" t="s">
        <v>80</v>
      </c>
      <c r="BU120" s="129" t="s">
        <v>74</v>
      </c>
      <c r="BV120" s="129" t="s">
        <v>75</v>
      </c>
      <c r="BW120" s="129" t="s">
        <v>121</v>
      </c>
      <c r="BX120" s="129" t="s">
        <v>5</v>
      </c>
      <c r="CL120" s="129" t="s">
        <v>1</v>
      </c>
      <c r="CM120" s="129" t="s">
        <v>82</v>
      </c>
    </row>
    <row r="121" s="4" customFormat="1" ht="16.5" customHeight="1">
      <c r="A121" s="130" t="s">
        <v>83</v>
      </c>
      <c r="B121" s="68"/>
      <c r="C121" s="131"/>
      <c r="D121" s="131"/>
      <c r="E121" s="132" t="s">
        <v>77</v>
      </c>
      <c r="F121" s="132"/>
      <c r="G121" s="132"/>
      <c r="H121" s="132"/>
      <c r="I121" s="132"/>
      <c r="J121" s="131"/>
      <c r="K121" s="132" t="s">
        <v>122</v>
      </c>
      <c r="L121" s="132"/>
      <c r="M121" s="132"/>
      <c r="N121" s="132"/>
      <c r="O121" s="132"/>
      <c r="P121" s="132"/>
      <c r="Q121" s="132"/>
      <c r="R121" s="132"/>
      <c r="S121" s="132"/>
      <c r="T121" s="132"/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F121" s="132"/>
      <c r="AG121" s="133">
        <f>'PS 01 - PZS v km 96,82 (P...'!J32</f>
        <v>0</v>
      </c>
      <c r="AH121" s="131"/>
      <c r="AI121" s="131"/>
      <c r="AJ121" s="131"/>
      <c r="AK121" s="131"/>
      <c r="AL121" s="131"/>
      <c r="AM121" s="131"/>
      <c r="AN121" s="133">
        <f>SUM(AG121,AT121)</f>
        <v>0</v>
      </c>
      <c r="AO121" s="131"/>
      <c r="AP121" s="131"/>
      <c r="AQ121" s="134" t="s">
        <v>84</v>
      </c>
      <c r="AR121" s="70"/>
      <c r="AS121" s="135">
        <v>0</v>
      </c>
      <c r="AT121" s="136">
        <f>ROUND(SUM(AV121:AW121),2)</f>
        <v>0</v>
      </c>
      <c r="AU121" s="137">
        <f>'PS 01 - PZS v km 96,82 (P...'!P121</f>
        <v>0</v>
      </c>
      <c r="AV121" s="136">
        <f>'PS 01 - PZS v km 96,82 (P...'!J35</f>
        <v>0</v>
      </c>
      <c r="AW121" s="136">
        <f>'PS 01 - PZS v km 96,82 (P...'!J36</f>
        <v>0</v>
      </c>
      <c r="AX121" s="136">
        <f>'PS 01 - PZS v km 96,82 (P...'!J37</f>
        <v>0</v>
      </c>
      <c r="AY121" s="136">
        <f>'PS 01 - PZS v km 96,82 (P...'!J38</f>
        <v>0</v>
      </c>
      <c r="AZ121" s="136">
        <f>'PS 01 - PZS v km 96,82 (P...'!F35</f>
        <v>0</v>
      </c>
      <c r="BA121" s="136">
        <f>'PS 01 - PZS v km 96,82 (P...'!F36</f>
        <v>0</v>
      </c>
      <c r="BB121" s="136">
        <f>'PS 01 - PZS v km 96,82 (P...'!F37</f>
        <v>0</v>
      </c>
      <c r="BC121" s="136">
        <f>'PS 01 - PZS v km 96,82 (P...'!F38</f>
        <v>0</v>
      </c>
      <c r="BD121" s="138">
        <f>'PS 01 - PZS v km 96,82 (P...'!F39</f>
        <v>0</v>
      </c>
      <c r="BE121" s="4"/>
      <c r="BT121" s="139" t="s">
        <v>82</v>
      </c>
      <c r="BV121" s="139" t="s">
        <v>75</v>
      </c>
      <c r="BW121" s="139" t="s">
        <v>123</v>
      </c>
      <c r="BX121" s="139" t="s">
        <v>121</v>
      </c>
      <c r="CL121" s="139" t="s">
        <v>1</v>
      </c>
    </row>
    <row r="122" s="4" customFormat="1" ht="16.5" customHeight="1">
      <c r="A122" s="130" t="s">
        <v>83</v>
      </c>
      <c r="B122" s="68"/>
      <c r="C122" s="131"/>
      <c r="D122" s="131"/>
      <c r="E122" s="132" t="s">
        <v>95</v>
      </c>
      <c r="F122" s="132"/>
      <c r="G122" s="132"/>
      <c r="H122" s="132"/>
      <c r="I122" s="132"/>
      <c r="J122" s="131"/>
      <c r="K122" s="132" t="s">
        <v>96</v>
      </c>
      <c r="L122" s="132"/>
      <c r="M122" s="132"/>
      <c r="N122" s="132"/>
      <c r="O122" s="132"/>
      <c r="P122" s="132"/>
      <c r="Q122" s="132"/>
      <c r="R122" s="132"/>
      <c r="S122" s="132"/>
      <c r="T122" s="132"/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  <c r="AF122" s="132"/>
      <c r="AG122" s="133">
        <f>'PS 02 - PZS v km 99,698 (..._01'!J32</f>
        <v>0</v>
      </c>
      <c r="AH122" s="131"/>
      <c r="AI122" s="131"/>
      <c r="AJ122" s="131"/>
      <c r="AK122" s="131"/>
      <c r="AL122" s="131"/>
      <c r="AM122" s="131"/>
      <c r="AN122" s="133">
        <f>SUM(AG122,AT122)</f>
        <v>0</v>
      </c>
      <c r="AO122" s="131"/>
      <c r="AP122" s="131"/>
      <c r="AQ122" s="134" t="s">
        <v>84</v>
      </c>
      <c r="AR122" s="70"/>
      <c r="AS122" s="135">
        <v>0</v>
      </c>
      <c r="AT122" s="136">
        <f>ROUND(SUM(AV122:AW122),2)</f>
        <v>0</v>
      </c>
      <c r="AU122" s="137">
        <f>'PS 02 - PZS v km 99,698 (..._01'!P121</f>
        <v>0</v>
      </c>
      <c r="AV122" s="136">
        <f>'PS 02 - PZS v km 99,698 (..._01'!J35</f>
        <v>0</v>
      </c>
      <c r="AW122" s="136">
        <f>'PS 02 - PZS v km 99,698 (..._01'!J36</f>
        <v>0</v>
      </c>
      <c r="AX122" s="136">
        <f>'PS 02 - PZS v km 99,698 (..._01'!J37</f>
        <v>0</v>
      </c>
      <c r="AY122" s="136">
        <f>'PS 02 - PZS v km 99,698 (..._01'!J38</f>
        <v>0</v>
      </c>
      <c r="AZ122" s="136">
        <f>'PS 02 - PZS v km 99,698 (..._01'!F35</f>
        <v>0</v>
      </c>
      <c r="BA122" s="136">
        <f>'PS 02 - PZS v km 99,698 (..._01'!F36</f>
        <v>0</v>
      </c>
      <c r="BB122" s="136">
        <f>'PS 02 - PZS v km 99,698 (..._01'!F37</f>
        <v>0</v>
      </c>
      <c r="BC122" s="136">
        <f>'PS 02 - PZS v km 99,698 (..._01'!F38</f>
        <v>0</v>
      </c>
      <c r="BD122" s="138">
        <f>'PS 02 - PZS v km 99,698 (..._01'!F39</f>
        <v>0</v>
      </c>
      <c r="BE122" s="4"/>
      <c r="BT122" s="139" t="s">
        <v>82</v>
      </c>
      <c r="BV122" s="139" t="s">
        <v>75</v>
      </c>
      <c r="BW122" s="139" t="s">
        <v>124</v>
      </c>
      <c r="BX122" s="139" t="s">
        <v>121</v>
      </c>
      <c r="CL122" s="139" t="s">
        <v>1</v>
      </c>
    </row>
    <row r="123" s="4" customFormat="1" ht="16.5" customHeight="1">
      <c r="A123" s="130" t="s">
        <v>83</v>
      </c>
      <c r="B123" s="68"/>
      <c r="C123" s="131"/>
      <c r="D123" s="131"/>
      <c r="E123" s="132" t="s">
        <v>101</v>
      </c>
      <c r="F123" s="132"/>
      <c r="G123" s="132"/>
      <c r="H123" s="132"/>
      <c r="I123" s="132"/>
      <c r="J123" s="131"/>
      <c r="K123" s="132" t="s">
        <v>102</v>
      </c>
      <c r="L123" s="132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  <c r="AF123" s="132"/>
      <c r="AG123" s="133">
        <f>'PS 03 - PZS v km 111,536 ..._01'!J32</f>
        <v>0</v>
      </c>
      <c r="AH123" s="131"/>
      <c r="AI123" s="131"/>
      <c r="AJ123" s="131"/>
      <c r="AK123" s="131"/>
      <c r="AL123" s="131"/>
      <c r="AM123" s="131"/>
      <c r="AN123" s="133">
        <f>SUM(AG123,AT123)</f>
        <v>0</v>
      </c>
      <c r="AO123" s="131"/>
      <c r="AP123" s="131"/>
      <c r="AQ123" s="134" t="s">
        <v>84</v>
      </c>
      <c r="AR123" s="70"/>
      <c r="AS123" s="135">
        <v>0</v>
      </c>
      <c r="AT123" s="136">
        <f>ROUND(SUM(AV123:AW123),2)</f>
        <v>0</v>
      </c>
      <c r="AU123" s="137">
        <f>'PS 03 - PZS v km 111,536 ..._01'!P121</f>
        <v>0</v>
      </c>
      <c r="AV123" s="136">
        <f>'PS 03 - PZS v km 111,536 ..._01'!J35</f>
        <v>0</v>
      </c>
      <c r="AW123" s="136">
        <f>'PS 03 - PZS v km 111,536 ..._01'!J36</f>
        <v>0</v>
      </c>
      <c r="AX123" s="136">
        <f>'PS 03 - PZS v km 111,536 ..._01'!J37</f>
        <v>0</v>
      </c>
      <c r="AY123" s="136">
        <f>'PS 03 - PZS v km 111,536 ..._01'!J38</f>
        <v>0</v>
      </c>
      <c r="AZ123" s="136">
        <f>'PS 03 - PZS v km 111,536 ..._01'!F35</f>
        <v>0</v>
      </c>
      <c r="BA123" s="136">
        <f>'PS 03 - PZS v km 111,536 ..._01'!F36</f>
        <v>0</v>
      </c>
      <c r="BB123" s="136">
        <f>'PS 03 - PZS v km 111,536 ..._01'!F37</f>
        <v>0</v>
      </c>
      <c r="BC123" s="136">
        <f>'PS 03 - PZS v km 111,536 ..._01'!F38</f>
        <v>0</v>
      </c>
      <c r="BD123" s="138">
        <f>'PS 03 - PZS v km 111,536 ..._01'!F39</f>
        <v>0</v>
      </c>
      <c r="BE123" s="4"/>
      <c r="BT123" s="139" t="s">
        <v>82</v>
      </c>
      <c r="BV123" s="139" t="s">
        <v>75</v>
      </c>
      <c r="BW123" s="139" t="s">
        <v>125</v>
      </c>
      <c r="BX123" s="139" t="s">
        <v>121</v>
      </c>
      <c r="CL123" s="139" t="s">
        <v>1</v>
      </c>
    </row>
    <row r="124" s="4" customFormat="1" ht="16.5" customHeight="1">
      <c r="A124" s="130" t="s">
        <v>83</v>
      </c>
      <c r="B124" s="68"/>
      <c r="C124" s="131"/>
      <c r="D124" s="131"/>
      <c r="E124" s="132" t="s">
        <v>107</v>
      </c>
      <c r="F124" s="132"/>
      <c r="G124" s="132"/>
      <c r="H124" s="132"/>
      <c r="I124" s="132"/>
      <c r="J124" s="131"/>
      <c r="K124" s="132" t="s">
        <v>108</v>
      </c>
      <c r="L124" s="132"/>
      <c r="M124" s="132"/>
      <c r="N124" s="132"/>
      <c r="O124" s="132"/>
      <c r="P124" s="132"/>
      <c r="Q124" s="132"/>
      <c r="R124" s="132"/>
      <c r="S124" s="132"/>
      <c r="T124" s="132"/>
      <c r="U124" s="132"/>
      <c r="V124" s="132"/>
      <c r="W124" s="132"/>
      <c r="X124" s="132"/>
      <c r="Y124" s="132"/>
      <c r="Z124" s="132"/>
      <c r="AA124" s="132"/>
      <c r="AB124" s="132"/>
      <c r="AC124" s="132"/>
      <c r="AD124" s="132"/>
      <c r="AE124" s="132"/>
      <c r="AF124" s="132"/>
      <c r="AG124" s="133">
        <f>'PS 04 - PZS v km 126,305 ..._01'!J32</f>
        <v>0</v>
      </c>
      <c r="AH124" s="131"/>
      <c r="AI124" s="131"/>
      <c r="AJ124" s="131"/>
      <c r="AK124" s="131"/>
      <c r="AL124" s="131"/>
      <c r="AM124" s="131"/>
      <c r="AN124" s="133">
        <f>SUM(AG124,AT124)</f>
        <v>0</v>
      </c>
      <c r="AO124" s="131"/>
      <c r="AP124" s="131"/>
      <c r="AQ124" s="134" t="s">
        <v>84</v>
      </c>
      <c r="AR124" s="70"/>
      <c r="AS124" s="135">
        <v>0</v>
      </c>
      <c r="AT124" s="136">
        <f>ROUND(SUM(AV124:AW124),2)</f>
        <v>0</v>
      </c>
      <c r="AU124" s="137">
        <f>'PS 04 - PZS v km 126,305 ..._01'!P121</f>
        <v>0</v>
      </c>
      <c r="AV124" s="136">
        <f>'PS 04 - PZS v km 126,305 ..._01'!J35</f>
        <v>0</v>
      </c>
      <c r="AW124" s="136">
        <f>'PS 04 - PZS v km 126,305 ..._01'!J36</f>
        <v>0</v>
      </c>
      <c r="AX124" s="136">
        <f>'PS 04 - PZS v km 126,305 ..._01'!J37</f>
        <v>0</v>
      </c>
      <c r="AY124" s="136">
        <f>'PS 04 - PZS v km 126,305 ..._01'!J38</f>
        <v>0</v>
      </c>
      <c r="AZ124" s="136">
        <f>'PS 04 - PZS v km 126,305 ..._01'!F35</f>
        <v>0</v>
      </c>
      <c r="BA124" s="136">
        <f>'PS 04 - PZS v km 126,305 ..._01'!F36</f>
        <v>0</v>
      </c>
      <c r="BB124" s="136">
        <f>'PS 04 - PZS v km 126,305 ..._01'!F37</f>
        <v>0</v>
      </c>
      <c r="BC124" s="136">
        <f>'PS 04 - PZS v km 126,305 ..._01'!F38</f>
        <v>0</v>
      </c>
      <c r="BD124" s="138">
        <f>'PS 04 - PZS v km 126,305 ..._01'!F39</f>
        <v>0</v>
      </c>
      <c r="BE124" s="4"/>
      <c r="BT124" s="139" t="s">
        <v>82</v>
      </c>
      <c r="BV124" s="139" t="s">
        <v>75</v>
      </c>
      <c r="BW124" s="139" t="s">
        <v>126</v>
      </c>
      <c r="BX124" s="139" t="s">
        <v>121</v>
      </c>
      <c r="CL124" s="139" t="s">
        <v>1</v>
      </c>
    </row>
    <row r="125" s="4" customFormat="1" ht="16.5" customHeight="1">
      <c r="A125" s="130" t="s">
        <v>83</v>
      </c>
      <c r="B125" s="68"/>
      <c r="C125" s="131"/>
      <c r="D125" s="131"/>
      <c r="E125" s="132" t="s">
        <v>113</v>
      </c>
      <c r="F125" s="132"/>
      <c r="G125" s="132"/>
      <c r="H125" s="132"/>
      <c r="I125" s="132"/>
      <c r="J125" s="131"/>
      <c r="K125" s="132" t="s">
        <v>114</v>
      </c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  <c r="AF125" s="132"/>
      <c r="AG125" s="133">
        <f>'PS 05 - PZS v km 126,755 ..._01'!J32</f>
        <v>0</v>
      </c>
      <c r="AH125" s="131"/>
      <c r="AI125" s="131"/>
      <c r="AJ125" s="131"/>
      <c r="AK125" s="131"/>
      <c r="AL125" s="131"/>
      <c r="AM125" s="131"/>
      <c r="AN125" s="133">
        <f>SUM(AG125,AT125)</f>
        <v>0</v>
      </c>
      <c r="AO125" s="131"/>
      <c r="AP125" s="131"/>
      <c r="AQ125" s="134" t="s">
        <v>84</v>
      </c>
      <c r="AR125" s="70"/>
      <c r="AS125" s="140">
        <v>0</v>
      </c>
      <c r="AT125" s="141">
        <f>ROUND(SUM(AV125:AW125),2)</f>
        <v>0</v>
      </c>
      <c r="AU125" s="142">
        <f>'PS 05 - PZS v km 126,755 ..._01'!P121</f>
        <v>0</v>
      </c>
      <c r="AV125" s="141">
        <f>'PS 05 - PZS v km 126,755 ..._01'!J35</f>
        <v>0</v>
      </c>
      <c r="AW125" s="141">
        <f>'PS 05 - PZS v km 126,755 ..._01'!J36</f>
        <v>0</v>
      </c>
      <c r="AX125" s="141">
        <f>'PS 05 - PZS v km 126,755 ..._01'!J37</f>
        <v>0</v>
      </c>
      <c r="AY125" s="141">
        <f>'PS 05 - PZS v km 126,755 ..._01'!J38</f>
        <v>0</v>
      </c>
      <c r="AZ125" s="141">
        <f>'PS 05 - PZS v km 126,755 ..._01'!F35</f>
        <v>0</v>
      </c>
      <c r="BA125" s="141">
        <f>'PS 05 - PZS v km 126,755 ..._01'!F36</f>
        <v>0</v>
      </c>
      <c r="BB125" s="141">
        <f>'PS 05 - PZS v km 126,755 ..._01'!F37</f>
        <v>0</v>
      </c>
      <c r="BC125" s="141">
        <f>'PS 05 - PZS v km 126,755 ..._01'!F38</f>
        <v>0</v>
      </c>
      <c r="BD125" s="143">
        <f>'PS 05 - PZS v km 126,755 ..._01'!F39</f>
        <v>0</v>
      </c>
      <c r="BE125" s="4"/>
      <c r="BT125" s="139" t="s">
        <v>82</v>
      </c>
      <c r="BV125" s="139" t="s">
        <v>75</v>
      </c>
      <c r="BW125" s="139" t="s">
        <v>127</v>
      </c>
      <c r="BX125" s="139" t="s">
        <v>121</v>
      </c>
      <c r="CL125" s="139" t="s">
        <v>1</v>
      </c>
    </row>
    <row r="126" s="2" customFormat="1" ht="30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42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</row>
    <row r="127" s="2" customFormat="1" ht="6.96" customHeight="1">
      <c r="A127" s="36"/>
      <c r="B127" s="64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65"/>
      <c r="AD127" s="65"/>
      <c r="AE127" s="65"/>
      <c r="AF127" s="65"/>
      <c r="AG127" s="65"/>
      <c r="AH127" s="65"/>
      <c r="AI127" s="65"/>
      <c r="AJ127" s="65"/>
      <c r="AK127" s="65"/>
      <c r="AL127" s="65"/>
      <c r="AM127" s="65"/>
      <c r="AN127" s="65"/>
      <c r="AO127" s="65"/>
      <c r="AP127" s="65"/>
      <c r="AQ127" s="65"/>
      <c r="AR127" s="42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</row>
  </sheetData>
  <sheetProtection sheet="1" formatColumns="0" formatRows="0" objects="1" scenarios="1" spinCount="100000" saltValue="QdQ5icPTGEa5zqchs+j0XvveOy0JJL7X+3sbXPtAFZflu09ArbioskN72lQtM25zsD/zJlDeddQDooR9tDHaCw==" hashValue="kKuoU+S21ObzSAlkteZvOpsX45O0BjLYzX2fJV9E9Jny8N+ZzzMsdqafFHR1yd9GeOSC1s+GrfhGigfRefMPsQ==" algorithmName="SHA-512" password="CC35"/>
  <mergeCells count="162">
    <mergeCell ref="E104:I104"/>
    <mergeCell ref="K104:AF104"/>
    <mergeCell ref="D105:H105"/>
    <mergeCell ref="J105:AF105"/>
    <mergeCell ref="K106:AF106"/>
    <mergeCell ref="E106:I106"/>
    <mergeCell ref="E107:I107"/>
    <mergeCell ref="K107:AF107"/>
    <mergeCell ref="K108:AF108"/>
    <mergeCell ref="E108:I108"/>
    <mergeCell ref="E109:I109"/>
    <mergeCell ref="K109:AF109"/>
    <mergeCell ref="J110:AF110"/>
    <mergeCell ref="D110:H110"/>
    <mergeCell ref="K111:AF111"/>
    <mergeCell ref="E111:I111"/>
    <mergeCell ref="K112:AF112"/>
    <mergeCell ref="E112:I112"/>
    <mergeCell ref="E113:I113"/>
    <mergeCell ref="K113:AF113"/>
    <mergeCell ref="E114:I114"/>
    <mergeCell ref="K114:AF114"/>
    <mergeCell ref="D115:H115"/>
    <mergeCell ref="J115:AF115"/>
    <mergeCell ref="K116:AF116"/>
    <mergeCell ref="E116:I116"/>
    <mergeCell ref="K117:AF117"/>
    <mergeCell ref="E117:I117"/>
    <mergeCell ref="K118:AF118"/>
    <mergeCell ref="E118:I118"/>
    <mergeCell ref="E119:I119"/>
    <mergeCell ref="K119:AF119"/>
    <mergeCell ref="D120:H120"/>
    <mergeCell ref="J120:AF120"/>
    <mergeCell ref="E121:I121"/>
    <mergeCell ref="K121:AF121"/>
    <mergeCell ref="E122:I122"/>
    <mergeCell ref="K122:AF122"/>
    <mergeCell ref="E123:I123"/>
    <mergeCell ref="K123:AF123"/>
    <mergeCell ref="E124:I124"/>
    <mergeCell ref="K124:AF124"/>
    <mergeCell ref="E125:I125"/>
    <mergeCell ref="K125:AF125"/>
    <mergeCell ref="AG101:AM101"/>
    <mergeCell ref="AN101:AP101"/>
    <mergeCell ref="AG102:AM102"/>
    <mergeCell ref="AN102:AP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AN125:AP125"/>
    <mergeCell ref="AG125:AM125"/>
    <mergeCell ref="L85:AJ85"/>
    <mergeCell ref="I92:AF92"/>
    <mergeCell ref="C92:G92"/>
    <mergeCell ref="J95:AF95"/>
    <mergeCell ref="D95:H95"/>
    <mergeCell ref="K96:AF96"/>
    <mergeCell ref="E96:I96"/>
    <mergeCell ref="K97:AF97"/>
    <mergeCell ref="E97:I97"/>
    <mergeCell ref="K98:AF98"/>
    <mergeCell ref="E98:I98"/>
    <mergeCell ref="K99:AF99"/>
    <mergeCell ref="E99:I99"/>
    <mergeCell ref="J100:AF100"/>
    <mergeCell ref="D100:H100"/>
    <mergeCell ref="E101:I101"/>
    <mergeCell ref="K101:AF101"/>
    <mergeCell ref="K102:AF102"/>
    <mergeCell ref="E102:I102"/>
    <mergeCell ref="K103:AF103"/>
    <mergeCell ref="E103:I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G100:AM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PS 01 - PZS v km 96,682 (...'!C2" display="/"/>
    <hyperlink ref="A97" location="'01 - Venkovní prky - tech...'!C2" display="/"/>
    <hyperlink ref="A98" location="'02 - Venkovní prvky - sta...'!C2" display="/"/>
    <hyperlink ref="A99" location="'03 - Vnitřní technologie PZS'!C2" display="/"/>
    <hyperlink ref="A101" location="'PS 02 - PZS v km 99,698 (...'!C2" display="/"/>
    <hyperlink ref="A102" location="'01 - Venkovní prky - tech..._01'!C2" display="/"/>
    <hyperlink ref="A103" location="'02 - Venkovní prvky - sta..._01'!C2" display="/"/>
    <hyperlink ref="A104" location="'03 - Vnitřní technologie PZS_01'!C2" display="/"/>
    <hyperlink ref="A106" location="'PS 03 - PZS v km 111,536 ...'!C2" display="/"/>
    <hyperlink ref="A107" location="'01 - Venkovní prky - tech..._02'!C2" display="/"/>
    <hyperlink ref="A108" location="'02 - Venkovní prvky - sta..._02'!C2" display="/"/>
    <hyperlink ref="A109" location="'03 - Vnitřní technologie PZS_02'!C2" display="/"/>
    <hyperlink ref="A111" location="'PS 04 - PZS v km 126,305 ...'!C2" display="/"/>
    <hyperlink ref="A112" location="'01 - Venkovní prky - tech..._03'!C2" display="/"/>
    <hyperlink ref="A113" location="'02 - Venkovní prvky - sta..._03'!C2" display="/"/>
    <hyperlink ref="A114" location="'03 - Vnitřní technologie PZS_03'!C2" display="/"/>
    <hyperlink ref="A116" location="'PS 05 - PZS v km 126,755 ...'!C2" display="/"/>
    <hyperlink ref="A117" location="'01 - Venkovní prky - tech..._04'!C2" display="/"/>
    <hyperlink ref="A118" location="'02 - Venkovní prvky - sta..._04'!C2" display="/"/>
    <hyperlink ref="A119" location="'03 - Vnitřní technologie PZS_04'!C2" display="/"/>
    <hyperlink ref="A121" location="'PS 01 - PZS v km 96,82 (P...'!C2" display="/"/>
    <hyperlink ref="A122" location="'PS 02 - PZS v km 99,698 (..._01'!C2" display="/"/>
    <hyperlink ref="A123" location="'PS 03 - PZS v km 111,536 ..._01'!C2" display="/"/>
    <hyperlink ref="A124" location="'PS 04 - PZS v km 126,305 ..._01'!C2" display="/"/>
    <hyperlink ref="A125" location="'PS 05 - PZS v km 126,755 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129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449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18</v>
      </c>
      <c r="E11" s="36"/>
      <c r="F11" s="139" t="s">
        <v>1</v>
      </c>
      <c r="G11" s="36"/>
      <c r="H11" s="36"/>
      <c r="I11" s="148" t="s">
        <v>19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20</v>
      </c>
      <c r="E12" s="36"/>
      <c r="F12" s="139" t="s">
        <v>21</v>
      </c>
      <c r="G12" s="36"/>
      <c r="H12" s="36"/>
      <c r="I12" s="148" t="s">
        <v>22</v>
      </c>
      <c r="J12" s="151" t="str">
        <f>'Rekapitulace stavby'!AN8</f>
        <v>4. 8. 2023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24</v>
      </c>
      <c r="E14" s="36"/>
      <c r="F14" s="36"/>
      <c r="G14" s="36"/>
      <c r="H14" s="36"/>
      <c r="I14" s="148" t="s">
        <v>25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48" t="s">
        <v>26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25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48" t="s">
        <v>26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31</v>
      </c>
      <c r="E23" s="36"/>
      <c r="F23" s="36"/>
      <c r="G23" s="36"/>
      <c r="H23" s="36"/>
      <c r="I23" s="148" t="s">
        <v>25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48" t="s">
        <v>26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33</v>
      </c>
      <c r="E30" s="36"/>
      <c r="F30" s="36"/>
      <c r="G30" s="36"/>
      <c r="H30" s="36"/>
      <c r="I30" s="36"/>
      <c r="J30" s="158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35</v>
      </c>
      <c r="G32" s="36"/>
      <c r="H32" s="36"/>
      <c r="I32" s="159" t="s">
        <v>34</v>
      </c>
      <c r="J32" s="159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37</v>
      </c>
      <c r="E33" s="148" t="s">
        <v>38</v>
      </c>
      <c r="F33" s="161">
        <f>ROUND((SUM(BE117:BE118)),  2)</f>
        <v>0</v>
      </c>
      <c r="G33" s="36"/>
      <c r="H33" s="36"/>
      <c r="I33" s="162">
        <v>0.20999999999999999</v>
      </c>
      <c r="J33" s="161">
        <f>ROUND(((SUM(BE117:BE118))*I33),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39</v>
      </c>
      <c r="F34" s="161">
        <f>ROUND((SUM(BF117:BF118)),  2)</f>
        <v>0</v>
      </c>
      <c r="G34" s="36"/>
      <c r="H34" s="36"/>
      <c r="I34" s="162">
        <v>0.14999999999999999</v>
      </c>
      <c r="J34" s="161">
        <f>ROUND(((SUM(BF117:BF118))*I34),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40</v>
      </c>
      <c r="F35" s="161">
        <f>ROUND((SUM(BG117:BG118)),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ROUND((SUM(BH117:BH118)),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ROUND((SUM(BI117:BI118)),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129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 xml:space="preserve">PS 03 - PZS v km 111,536 (P 8155) 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4. 8. 2023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132</v>
      </c>
      <c r="D94" s="183"/>
      <c r="E94" s="183"/>
      <c r="F94" s="183"/>
      <c r="G94" s="183"/>
      <c r="H94" s="183"/>
      <c r="I94" s="183"/>
      <c r="J94" s="184" t="s">
        <v>133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134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135</v>
      </c>
    </row>
    <row r="97" s="9" customFormat="1" ht="24.96" customHeight="1">
      <c r="A97" s="9"/>
      <c r="B97" s="186"/>
      <c r="C97" s="187"/>
      <c r="D97" s="188" t="s">
        <v>136</v>
      </c>
      <c r="E97" s="189"/>
      <c r="F97" s="189"/>
      <c r="G97" s="189"/>
      <c r="H97" s="189"/>
      <c r="I97" s="189"/>
      <c r="J97" s="190">
        <f>J118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137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81" t="str">
        <f>E7</f>
        <v>Oprava PZS na trati Přerov - Břeclav - 2.etapa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129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 xml:space="preserve">PS 03 - PZS v km 111,536 (P 8155) 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 </v>
      </c>
      <c r="G111" s="38"/>
      <c r="H111" s="38"/>
      <c r="I111" s="30" t="s">
        <v>22</v>
      </c>
      <c r="J111" s="77" t="str">
        <f>IF(J12="","",J12)</f>
        <v>4. 8. 2023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29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92"/>
      <c r="B116" s="193"/>
      <c r="C116" s="194" t="s">
        <v>138</v>
      </c>
      <c r="D116" s="195" t="s">
        <v>58</v>
      </c>
      <c r="E116" s="195" t="s">
        <v>54</v>
      </c>
      <c r="F116" s="195" t="s">
        <v>55</v>
      </c>
      <c r="G116" s="195" t="s">
        <v>139</v>
      </c>
      <c r="H116" s="195" t="s">
        <v>140</v>
      </c>
      <c r="I116" s="195" t="s">
        <v>141</v>
      </c>
      <c r="J116" s="195" t="s">
        <v>133</v>
      </c>
      <c r="K116" s="196" t="s">
        <v>142</v>
      </c>
      <c r="L116" s="197"/>
      <c r="M116" s="98" t="s">
        <v>1</v>
      </c>
      <c r="N116" s="99" t="s">
        <v>37</v>
      </c>
      <c r="O116" s="99" t="s">
        <v>143</v>
      </c>
      <c r="P116" s="99" t="s">
        <v>144</v>
      </c>
      <c r="Q116" s="99" t="s">
        <v>145</v>
      </c>
      <c r="R116" s="99" t="s">
        <v>146</v>
      </c>
      <c r="S116" s="99" t="s">
        <v>147</v>
      </c>
      <c r="T116" s="100" t="s">
        <v>148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6"/>
      <c r="B117" s="37"/>
      <c r="C117" s="105" t="s">
        <v>149</v>
      </c>
      <c r="D117" s="38"/>
      <c r="E117" s="38"/>
      <c r="F117" s="38"/>
      <c r="G117" s="38"/>
      <c r="H117" s="38"/>
      <c r="I117" s="38"/>
      <c r="J117" s="198">
        <f>BK117</f>
        <v>0</v>
      </c>
      <c r="K117" s="38"/>
      <c r="L117" s="42"/>
      <c r="M117" s="101"/>
      <c r="N117" s="199"/>
      <c r="O117" s="102"/>
      <c r="P117" s="200">
        <f>P118</f>
        <v>0</v>
      </c>
      <c r="Q117" s="102"/>
      <c r="R117" s="200">
        <f>R118</f>
        <v>0</v>
      </c>
      <c r="S117" s="102"/>
      <c r="T117" s="20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72</v>
      </c>
      <c r="AU117" s="15" t="s">
        <v>135</v>
      </c>
      <c r="BK117" s="202">
        <f>BK118</f>
        <v>0</v>
      </c>
    </row>
    <row r="118" s="11" customFormat="1" ht="25.92" customHeight="1">
      <c r="A118" s="11"/>
      <c r="B118" s="203"/>
      <c r="C118" s="204"/>
      <c r="D118" s="205" t="s">
        <v>72</v>
      </c>
      <c r="E118" s="206" t="s">
        <v>150</v>
      </c>
      <c r="F118" s="206" t="s">
        <v>151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v>0</v>
      </c>
      <c r="Q118" s="211"/>
      <c r="R118" s="212">
        <v>0</v>
      </c>
      <c r="S118" s="211"/>
      <c r="T118" s="213"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4" t="s">
        <v>152</v>
      </c>
      <c r="AT118" s="215" t="s">
        <v>72</v>
      </c>
      <c r="AU118" s="215" t="s">
        <v>73</v>
      </c>
      <c r="AY118" s="214" t="s">
        <v>153</v>
      </c>
      <c r="BK118" s="216">
        <v>0</v>
      </c>
    </row>
    <row r="119" s="2" customFormat="1" ht="6.96" customHeight="1">
      <c r="A119" s="36"/>
      <c r="B119" s="64"/>
      <c r="C119" s="65"/>
      <c r="D119" s="65"/>
      <c r="E119" s="65"/>
      <c r="F119" s="65"/>
      <c r="G119" s="65"/>
      <c r="H119" s="65"/>
      <c r="I119" s="65"/>
      <c r="J119" s="65"/>
      <c r="K119" s="65"/>
      <c r="L119" s="42"/>
      <c r="M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</sheetData>
  <sheetProtection sheet="1" autoFilter="0" formatColumns="0" formatRows="0" objects="1" scenarios="1" spinCount="100000" saltValue="YrwQauVABJmoQ67Cz3uIDB8ov8Qt3Q5Hl/fmVMDUrPblfIhBB+k5izo+iLXxT6DA47nnlpbNfl/9ZIo8bawMEQ==" hashValue="LPY2YJR+CyMeHopDiHkVEI/TzaYI2rO0RpOHdQnns6iFC0y7oSVZsZm0AlSELwE1sbOKlrxLkANz8bukGTDpAw==" algorithmName="SHA-512" password="CC35"/>
  <autoFilter ref="C116:K11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449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155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ROUND((SUM(BE121:BE148)),  2)</f>
        <v>0</v>
      </c>
      <c r="G35" s="36"/>
      <c r="H35" s="36"/>
      <c r="I35" s="162">
        <v>0.20999999999999999</v>
      </c>
      <c r="J35" s="161">
        <f>ROUND(((SUM(BE121:BE148))*I35),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ROUND((SUM(BF121:BF148)),  2)</f>
        <v>0</v>
      </c>
      <c r="G36" s="36"/>
      <c r="H36" s="36"/>
      <c r="I36" s="162">
        <v>0.14999999999999999</v>
      </c>
      <c r="J36" s="161">
        <f>ROUND(((SUM(BF121:BF148))*I36),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ROUND((SUM(BG121:BG148)),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ROUND((SUM(BH121:BH148)),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ROUND((SUM(BI121:BI148)),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449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01 - Venkovní prky - technologická část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136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449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01 - Venkovní prky - technologická část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150</v>
      </c>
      <c r="F122" s="206" t="s">
        <v>151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SUM(P123:P148)</f>
        <v>0</v>
      </c>
      <c r="Q122" s="218"/>
      <c r="R122" s="219">
        <f>SUM(R123:R148)</f>
        <v>0</v>
      </c>
      <c r="S122" s="218"/>
      <c r="T122" s="220">
        <f>SUM(T123:T148)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152</v>
      </c>
      <c r="AT122" s="215" t="s">
        <v>72</v>
      </c>
      <c r="AU122" s="215" t="s">
        <v>73</v>
      </c>
      <c r="AY122" s="214" t="s">
        <v>153</v>
      </c>
      <c r="BK122" s="216">
        <f>SUM(BK123:BK148)</f>
        <v>0</v>
      </c>
    </row>
    <row r="123" s="2" customFormat="1" ht="16.5" customHeight="1">
      <c r="A123" s="36"/>
      <c r="B123" s="37"/>
      <c r="C123" s="221" t="s">
        <v>80</v>
      </c>
      <c r="D123" s="221" t="s">
        <v>156</v>
      </c>
      <c r="E123" s="222" t="s">
        <v>157</v>
      </c>
      <c r="F123" s="223" t="s">
        <v>158</v>
      </c>
      <c r="G123" s="224" t="s">
        <v>159</v>
      </c>
      <c r="H123" s="225">
        <v>2</v>
      </c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161</v>
      </c>
    </row>
    <row r="124" s="2" customFormat="1" ht="16.5" customHeight="1">
      <c r="A124" s="36"/>
      <c r="B124" s="37"/>
      <c r="C124" s="221" t="s">
        <v>82</v>
      </c>
      <c r="D124" s="221" t="s">
        <v>156</v>
      </c>
      <c r="E124" s="222" t="s">
        <v>162</v>
      </c>
      <c r="F124" s="223" t="s">
        <v>163</v>
      </c>
      <c r="G124" s="224" t="s">
        <v>159</v>
      </c>
      <c r="H124" s="225">
        <v>4</v>
      </c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164</v>
      </c>
    </row>
    <row r="125" s="2" customFormat="1" ht="16.5" customHeight="1">
      <c r="A125" s="36"/>
      <c r="B125" s="37"/>
      <c r="C125" s="234" t="s">
        <v>165</v>
      </c>
      <c r="D125" s="234" t="s">
        <v>166</v>
      </c>
      <c r="E125" s="235" t="s">
        <v>167</v>
      </c>
      <c r="F125" s="236" t="s">
        <v>168</v>
      </c>
      <c r="G125" s="237" t="s">
        <v>159</v>
      </c>
      <c r="H125" s="238">
        <v>4</v>
      </c>
      <c r="I125" s="239"/>
      <c r="J125" s="240">
        <f>ROUND(I125*H125,2)</f>
        <v>0</v>
      </c>
      <c r="K125" s="236" t="s">
        <v>160</v>
      </c>
      <c r="L125" s="241"/>
      <c r="M125" s="242" t="s">
        <v>1</v>
      </c>
      <c r="N125" s="243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82</v>
      </c>
      <c r="AT125" s="232" t="s">
        <v>166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169</v>
      </c>
    </row>
    <row r="126" s="2" customFormat="1" ht="24.15" customHeight="1">
      <c r="A126" s="36"/>
      <c r="B126" s="37"/>
      <c r="C126" s="221" t="s">
        <v>152</v>
      </c>
      <c r="D126" s="221" t="s">
        <v>156</v>
      </c>
      <c r="E126" s="222" t="s">
        <v>170</v>
      </c>
      <c r="F126" s="223" t="s">
        <v>171</v>
      </c>
      <c r="G126" s="224" t="s">
        <v>159</v>
      </c>
      <c r="H126" s="225">
        <v>2</v>
      </c>
      <c r="I126" s="226"/>
      <c r="J126" s="227">
        <f>ROUND(I126*H126,2)</f>
        <v>0</v>
      </c>
      <c r="K126" s="223" t="s">
        <v>160</v>
      </c>
      <c r="L126" s="42"/>
      <c r="M126" s="228" t="s">
        <v>1</v>
      </c>
      <c r="N126" s="229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80</v>
      </c>
      <c r="AT126" s="232" t="s">
        <v>156</v>
      </c>
      <c r="AU126" s="232" t="s">
        <v>80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172</v>
      </c>
    </row>
    <row r="127" s="2" customFormat="1" ht="21.75" customHeight="1">
      <c r="A127" s="36"/>
      <c r="B127" s="37"/>
      <c r="C127" s="221" t="s">
        <v>173</v>
      </c>
      <c r="D127" s="221" t="s">
        <v>156</v>
      </c>
      <c r="E127" s="222" t="s">
        <v>450</v>
      </c>
      <c r="F127" s="223" t="s">
        <v>451</v>
      </c>
      <c r="G127" s="224" t="s">
        <v>159</v>
      </c>
      <c r="H127" s="225">
        <v>2</v>
      </c>
      <c r="I127" s="226"/>
      <c r="J127" s="227">
        <f>ROUND(I127*H127,2)</f>
        <v>0</v>
      </c>
      <c r="K127" s="223" t="s">
        <v>160</v>
      </c>
      <c r="L127" s="42"/>
      <c r="M127" s="228" t="s">
        <v>1</v>
      </c>
      <c r="N127" s="229" t="s">
        <v>38</v>
      </c>
      <c r="O127" s="89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80</v>
      </c>
      <c r="AT127" s="232" t="s">
        <v>156</v>
      </c>
      <c r="AU127" s="232" t="s">
        <v>80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452</v>
      </c>
    </row>
    <row r="128" s="2" customFormat="1" ht="16.5" customHeight="1">
      <c r="A128" s="36"/>
      <c r="B128" s="37"/>
      <c r="C128" s="221" t="s">
        <v>177</v>
      </c>
      <c r="D128" s="221" t="s">
        <v>156</v>
      </c>
      <c r="E128" s="222" t="s">
        <v>178</v>
      </c>
      <c r="F128" s="223" t="s">
        <v>179</v>
      </c>
      <c r="G128" s="224" t="s">
        <v>159</v>
      </c>
      <c r="H128" s="225">
        <v>4</v>
      </c>
      <c r="I128" s="226"/>
      <c r="J128" s="227">
        <f>ROUND(I128*H128,2)</f>
        <v>0</v>
      </c>
      <c r="K128" s="223" t="s">
        <v>160</v>
      </c>
      <c r="L128" s="42"/>
      <c r="M128" s="228" t="s">
        <v>1</v>
      </c>
      <c r="N128" s="229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80</v>
      </c>
      <c r="AT128" s="232" t="s">
        <v>156</v>
      </c>
      <c r="AU128" s="232" t="s">
        <v>80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180</v>
      </c>
    </row>
    <row r="129" s="2" customFormat="1" ht="24.15" customHeight="1">
      <c r="A129" s="36"/>
      <c r="B129" s="37"/>
      <c r="C129" s="221" t="s">
        <v>181</v>
      </c>
      <c r="D129" s="221" t="s">
        <v>156</v>
      </c>
      <c r="E129" s="222" t="s">
        <v>182</v>
      </c>
      <c r="F129" s="223" t="s">
        <v>183</v>
      </c>
      <c r="G129" s="224" t="s">
        <v>159</v>
      </c>
      <c r="H129" s="225">
        <v>4</v>
      </c>
      <c r="I129" s="226"/>
      <c r="J129" s="227">
        <f>ROUND(I129*H129,2)</f>
        <v>0</v>
      </c>
      <c r="K129" s="223" t="s">
        <v>184</v>
      </c>
      <c r="L129" s="42"/>
      <c r="M129" s="228" t="s">
        <v>1</v>
      </c>
      <c r="N129" s="229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80</v>
      </c>
      <c r="AT129" s="232" t="s">
        <v>156</v>
      </c>
      <c r="AU129" s="232" t="s">
        <v>80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185</v>
      </c>
    </row>
    <row r="130" s="2" customFormat="1" ht="16.5" customHeight="1">
      <c r="A130" s="36"/>
      <c r="B130" s="37"/>
      <c r="C130" s="221" t="s">
        <v>186</v>
      </c>
      <c r="D130" s="221" t="s">
        <v>156</v>
      </c>
      <c r="E130" s="222" t="s">
        <v>187</v>
      </c>
      <c r="F130" s="223" t="s">
        <v>188</v>
      </c>
      <c r="G130" s="224" t="s">
        <v>159</v>
      </c>
      <c r="H130" s="225">
        <v>4</v>
      </c>
      <c r="I130" s="226"/>
      <c r="J130" s="227">
        <f>ROUND(I130*H130,2)</f>
        <v>0</v>
      </c>
      <c r="K130" s="223" t="s">
        <v>160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80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189</v>
      </c>
    </row>
    <row r="131" s="2" customFormat="1" ht="37.8" customHeight="1">
      <c r="A131" s="36"/>
      <c r="B131" s="37"/>
      <c r="C131" s="234" t="s">
        <v>190</v>
      </c>
      <c r="D131" s="234" t="s">
        <v>166</v>
      </c>
      <c r="E131" s="235" t="s">
        <v>191</v>
      </c>
      <c r="F131" s="236" t="s">
        <v>192</v>
      </c>
      <c r="G131" s="237" t="s">
        <v>193</v>
      </c>
      <c r="H131" s="238">
        <v>251</v>
      </c>
      <c r="I131" s="239"/>
      <c r="J131" s="240">
        <f>ROUND(I131*H131,2)</f>
        <v>0</v>
      </c>
      <c r="K131" s="236" t="s">
        <v>160</v>
      </c>
      <c r="L131" s="241"/>
      <c r="M131" s="242" t="s">
        <v>1</v>
      </c>
      <c r="N131" s="243" t="s">
        <v>38</v>
      </c>
      <c r="O131" s="89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2" t="s">
        <v>82</v>
      </c>
      <c r="AT131" s="232" t="s">
        <v>166</v>
      </c>
      <c r="AU131" s="232" t="s">
        <v>80</v>
      </c>
      <c r="AY131" s="15" t="s">
        <v>153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5" t="s">
        <v>80</v>
      </c>
      <c r="BK131" s="233">
        <f>ROUND(I131*H131,2)</f>
        <v>0</v>
      </c>
      <c r="BL131" s="15" t="s">
        <v>80</v>
      </c>
      <c r="BM131" s="232" t="s">
        <v>194</v>
      </c>
    </row>
    <row r="132" s="2" customFormat="1" ht="37.8" customHeight="1">
      <c r="A132" s="36"/>
      <c r="B132" s="37"/>
      <c r="C132" s="221" t="s">
        <v>195</v>
      </c>
      <c r="D132" s="221" t="s">
        <v>156</v>
      </c>
      <c r="E132" s="222" t="s">
        <v>200</v>
      </c>
      <c r="F132" s="223" t="s">
        <v>201</v>
      </c>
      <c r="G132" s="224" t="s">
        <v>193</v>
      </c>
      <c r="H132" s="225">
        <v>251</v>
      </c>
      <c r="I132" s="226"/>
      <c r="J132" s="227">
        <f>ROUND(I132*H132,2)</f>
        <v>0</v>
      </c>
      <c r="K132" s="223" t="s">
        <v>160</v>
      </c>
      <c r="L132" s="42"/>
      <c r="M132" s="228" t="s">
        <v>1</v>
      </c>
      <c r="N132" s="229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80</v>
      </c>
      <c r="AT132" s="232" t="s">
        <v>156</v>
      </c>
      <c r="AU132" s="232" t="s">
        <v>80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202</v>
      </c>
    </row>
    <row r="133" s="2" customFormat="1" ht="33" customHeight="1">
      <c r="A133" s="36"/>
      <c r="B133" s="37"/>
      <c r="C133" s="221" t="s">
        <v>199</v>
      </c>
      <c r="D133" s="221" t="s">
        <v>156</v>
      </c>
      <c r="E133" s="222" t="s">
        <v>208</v>
      </c>
      <c r="F133" s="223" t="s">
        <v>209</v>
      </c>
      <c r="G133" s="224" t="s">
        <v>159</v>
      </c>
      <c r="H133" s="225">
        <v>8</v>
      </c>
      <c r="I133" s="226"/>
      <c r="J133" s="227">
        <f>ROUND(I133*H133,2)</f>
        <v>0</v>
      </c>
      <c r="K133" s="223" t="s">
        <v>160</v>
      </c>
      <c r="L133" s="42"/>
      <c r="M133" s="228" t="s">
        <v>1</v>
      </c>
      <c r="N133" s="229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80</v>
      </c>
      <c r="AT133" s="232" t="s">
        <v>156</v>
      </c>
      <c r="AU133" s="232" t="s">
        <v>80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210</v>
      </c>
    </row>
    <row r="134" s="2" customFormat="1" ht="33" customHeight="1">
      <c r="A134" s="36"/>
      <c r="B134" s="37"/>
      <c r="C134" s="234" t="s">
        <v>203</v>
      </c>
      <c r="D134" s="234" t="s">
        <v>166</v>
      </c>
      <c r="E134" s="235" t="s">
        <v>453</v>
      </c>
      <c r="F134" s="236" t="s">
        <v>454</v>
      </c>
      <c r="G134" s="237" t="s">
        <v>193</v>
      </c>
      <c r="H134" s="238">
        <v>51</v>
      </c>
      <c r="I134" s="239"/>
      <c r="J134" s="240">
        <f>ROUND(I134*H134,2)</f>
        <v>0</v>
      </c>
      <c r="K134" s="236" t="s">
        <v>160</v>
      </c>
      <c r="L134" s="241"/>
      <c r="M134" s="242" t="s">
        <v>1</v>
      </c>
      <c r="N134" s="243" t="s">
        <v>38</v>
      </c>
      <c r="O134" s="89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2" t="s">
        <v>82</v>
      </c>
      <c r="AT134" s="232" t="s">
        <v>166</v>
      </c>
      <c r="AU134" s="232" t="s">
        <v>80</v>
      </c>
      <c r="AY134" s="15" t="s">
        <v>153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5" t="s">
        <v>80</v>
      </c>
      <c r="BK134" s="233">
        <f>ROUND(I134*H134,2)</f>
        <v>0</v>
      </c>
      <c r="BL134" s="15" t="s">
        <v>80</v>
      </c>
      <c r="BM134" s="232" t="s">
        <v>455</v>
      </c>
    </row>
    <row r="135" s="2" customFormat="1" ht="33" customHeight="1">
      <c r="A135" s="36"/>
      <c r="B135" s="37"/>
      <c r="C135" s="234" t="s">
        <v>207</v>
      </c>
      <c r="D135" s="234" t="s">
        <v>166</v>
      </c>
      <c r="E135" s="235" t="s">
        <v>456</v>
      </c>
      <c r="F135" s="236" t="s">
        <v>457</v>
      </c>
      <c r="G135" s="237" t="s">
        <v>193</v>
      </c>
      <c r="H135" s="238">
        <v>76</v>
      </c>
      <c r="I135" s="239"/>
      <c r="J135" s="240">
        <f>ROUND(I135*H135,2)</f>
        <v>0</v>
      </c>
      <c r="K135" s="236" t="s">
        <v>160</v>
      </c>
      <c r="L135" s="241"/>
      <c r="M135" s="242" t="s">
        <v>1</v>
      </c>
      <c r="N135" s="243" t="s">
        <v>38</v>
      </c>
      <c r="O135" s="8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2" t="s">
        <v>82</v>
      </c>
      <c r="AT135" s="232" t="s">
        <v>166</v>
      </c>
      <c r="AU135" s="232" t="s">
        <v>80</v>
      </c>
      <c r="AY135" s="15" t="s">
        <v>153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80</v>
      </c>
      <c r="BK135" s="233">
        <f>ROUND(I135*H135,2)</f>
        <v>0</v>
      </c>
      <c r="BL135" s="15" t="s">
        <v>80</v>
      </c>
      <c r="BM135" s="232" t="s">
        <v>458</v>
      </c>
    </row>
    <row r="136" s="2" customFormat="1" ht="16.5" customHeight="1">
      <c r="A136" s="36"/>
      <c r="B136" s="37"/>
      <c r="C136" s="221" t="s">
        <v>211</v>
      </c>
      <c r="D136" s="221" t="s">
        <v>156</v>
      </c>
      <c r="E136" s="222" t="s">
        <v>459</v>
      </c>
      <c r="F136" s="223" t="s">
        <v>460</v>
      </c>
      <c r="G136" s="224" t="s">
        <v>193</v>
      </c>
      <c r="H136" s="225">
        <v>127</v>
      </c>
      <c r="I136" s="226"/>
      <c r="J136" s="227">
        <f>ROUND(I136*H136,2)</f>
        <v>0</v>
      </c>
      <c r="K136" s="223" t="s">
        <v>160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80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461</v>
      </c>
    </row>
    <row r="137" s="2" customFormat="1" ht="33" customHeight="1">
      <c r="A137" s="36"/>
      <c r="B137" s="37"/>
      <c r="C137" s="234" t="s">
        <v>8</v>
      </c>
      <c r="D137" s="234" t="s">
        <v>166</v>
      </c>
      <c r="E137" s="235" t="s">
        <v>215</v>
      </c>
      <c r="F137" s="236" t="s">
        <v>216</v>
      </c>
      <c r="G137" s="237" t="s">
        <v>193</v>
      </c>
      <c r="H137" s="238">
        <v>38</v>
      </c>
      <c r="I137" s="239"/>
      <c r="J137" s="240">
        <f>ROUND(I137*H137,2)</f>
        <v>0</v>
      </c>
      <c r="K137" s="236" t="s">
        <v>160</v>
      </c>
      <c r="L137" s="241"/>
      <c r="M137" s="242" t="s">
        <v>1</v>
      </c>
      <c r="N137" s="243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82</v>
      </c>
      <c r="AT137" s="232" t="s">
        <v>166</v>
      </c>
      <c r="AU137" s="232" t="s">
        <v>80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217</v>
      </c>
    </row>
    <row r="138" s="2" customFormat="1" ht="16.5" customHeight="1">
      <c r="A138" s="36"/>
      <c r="B138" s="37"/>
      <c r="C138" s="221" t="s">
        <v>218</v>
      </c>
      <c r="D138" s="221" t="s">
        <v>156</v>
      </c>
      <c r="E138" s="222" t="s">
        <v>219</v>
      </c>
      <c r="F138" s="223" t="s">
        <v>220</v>
      </c>
      <c r="G138" s="224" t="s">
        <v>193</v>
      </c>
      <c r="H138" s="225">
        <v>38</v>
      </c>
      <c r="I138" s="226"/>
      <c r="J138" s="227">
        <f>ROUND(I138*H138,2)</f>
        <v>0</v>
      </c>
      <c r="K138" s="223" t="s">
        <v>160</v>
      </c>
      <c r="L138" s="42"/>
      <c r="M138" s="228" t="s">
        <v>1</v>
      </c>
      <c r="N138" s="229" t="s">
        <v>38</v>
      </c>
      <c r="O138" s="89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2" t="s">
        <v>80</v>
      </c>
      <c r="AT138" s="232" t="s">
        <v>156</v>
      </c>
      <c r="AU138" s="232" t="s">
        <v>80</v>
      </c>
      <c r="AY138" s="15" t="s">
        <v>153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80</v>
      </c>
      <c r="BK138" s="233">
        <f>ROUND(I138*H138,2)</f>
        <v>0</v>
      </c>
      <c r="BL138" s="15" t="s">
        <v>80</v>
      </c>
      <c r="BM138" s="232" t="s">
        <v>221</v>
      </c>
    </row>
    <row r="139" s="2" customFormat="1" ht="16.5" customHeight="1">
      <c r="A139" s="36"/>
      <c r="B139" s="37"/>
      <c r="C139" s="234" t="s">
        <v>222</v>
      </c>
      <c r="D139" s="234" t="s">
        <v>166</v>
      </c>
      <c r="E139" s="235" t="s">
        <v>223</v>
      </c>
      <c r="F139" s="236" t="s">
        <v>224</v>
      </c>
      <c r="G139" s="237" t="s">
        <v>225</v>
      </c>
      <c r="H139" s="238">
        <v>47.5</v>
      </c>
      <c r="I139" s="239"/>
      <c r="J139" s="240">
        <f>ROUND(I139*H139,2)</f>
        <v>0</v>
      </c>
      <c r="K139" s="236" t="s">
        <v>160</v>
      </c>
      <c r="L139" s="241"/>
      <c r="M139" s="242" t="s">
        <v>1</v>
      </c>
      <c r="N139" s="243" t="s">
        <v>38</v>
      </c>
      <c r="O139" s="89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82</v>
      </c>
      <c r="AT139" s="232" t="s">
        <v>166</v>
      </c>
      <c r="AU139" s="232" t="s">
        <v>80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226</v>
      </c>
    </row>
    <row r="140" s="12" customFormat="1">
      <c r="A140" s="12"/>
      <c r="B140" s="244"/>
      <c r="C140" s="245"/>
      <c r="D140" s="246" t="s">
        <v>227</v>
      </c>
      <c r="E140" s="247" t="s">
        <v>1</v>
      </c>
      <c r="F140" s="248" t="s">
        <v>228</v>
      </c>
      <c r="G140" s="245"/>
      <c r="H140" s="249">
        <v>47.5</v>
      </c>
      <c r="I140" s="250"/>
      <c r="J140" s="245"/>
      <c r="K140" s="245"/>
      <c r="L140" s="251"/>
      <c r="M140" s="252"/>
      <c r="N140" s="253"/>
      <c r="O140" s="253"/>
      <c r="P140" s="253"/>
      <c r="Q140" s="253"/>
      <c r="R140" s="253"/>
      <c r="S140" s="253"/>
      <c r="T140" s="25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5" t="s">
        <v>227</v>
      </c>
      <c r="AU140" s="255" t="s">
        <v>80</v>
      </c>
      <c r="AV140" s="12" t="s">
        <v>82</v>
      </c>
      <c r="AW140" s="12" t="s">
        <v>30</v>
      </c>
      <c r="AX140" s="12" t="s">
        <v>80</v>
      </c>
      <c r="AY140" s="255" t="s">
        <v>153</v>
      </c>
    </row>
    <row r="141" s="2" customFormat="1" ht="33" customHeight="1">
      <c r="A141" s="36"/>
      <c r="B141" s="37"/>
      <c r="C141" s="221" t="s">
        <v>229</v>
      </c>
      <c r="D141" s="221" t="s">
        <v>156</v>
      </c>
      <c r="E141" s="222" t="s">
        <v>230</v>
      </c>
      <c r="F141" s="223" t="s">
        <v>231</v>
      </c>
      <c r="G141" s="224" t="s">
        <v>193</v>
      </c>
      <c r="H141" s="225">
        <v>50</v>
      </c>
      <c r="I141" s="226"/>
      <c r="J141" s="227">
        <f>ROUND(I141*H141,2)</f>
        <v>0</v>
      </c>
      <c r="K141" s="223" t="s">
        <v>160</v>
      </c>
      <c r="L141" s="42"/>
      <c r="M141" s="228" t="s">
        <v>1</v>
      </c>
      <c r="N141" s="229" t="s">
        <v>38</v>
      </c>
      <c r="O141" s="89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2" t="s">
        <v>80</v>
      </c>
      <c r="AT141" s="232" t="s">
        <v>156</v>
      </c>
      <c r="AU141" s="232" t="s">
        <v>80</v>
      </c>
      <c r="AY141" s="15" t="s">
        <v>153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5" t="s">
        <v>80</v>
      </c>
      <c r="BK141" s="233">
        <f>ROUND(I141*H141,2)</f>
        <v>0</v>
      </c>
      <c r="BL141" s="15" t="s">
        <v>80</v>
      </c>
      <c r="BM141" s="232" t="s">
        <v>232</v>
      </c>
    </row>
    <row r="142" s="2" customFormat="1" ht="24.15" customHeight="1">
      <c r="A142" s="36"/>
      <c r="B142" s="37"/>
      <c r="C142" s="234" t="s">
        <v>233</v>
      </c>
      <c r="D142" s="234" t="s">
        <v>166</v>
      </c>
      <c r="E142" s="235" t="s">
        <v>234</v>
      </c>
      <c r="F142" s="236" t="s">
        <v>235</v>
      </c>
      <c r="G142" s="237" t="s">
        <v>225</v>
      </c>
      <c r="H142" s="238">
        <v>3.1000000000000001</v>
      </c>
      <c r="I142" s="239"/>
      <c r="J142" s="240">
        <f>ROUND(I142*H142,2)</f>
        <v>0</v>
      </c>
      <c r="K142" s="236" t="s">
        <v>160</v>
      </c>
      <c r="L142" s="241"/>
      <c r="M142" s="242" t="s">
        <v>1</v>
      </c>
      <c r="N142" s="243" t="s">
        <v>38</v>
      </c>
      <c r="O142" s="89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2" t="s">
        <v>82</v>
      </c>
      <c r="AT142" s="232" t="s">
        <v>166</v>
      </c>
      <c r="AU142" s="232" t="s">
        <v>80</v>
      </c>
      <c r="AY142" s="15" t="s">
        <v>153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80</v>
      </c>
      <c r="BK142" s="233">
        <f>ROUND(I142*H142,2)</f>
        <v>0</v>
      </c>
      <c r="BL142" s="15" t="s">
        <v>80</v>
      </c>
      <c r="BM142" s="232" t="s">
        <v>236</v>
      </c>
    </row>
    <row r="143" s="12" customFormat="1">
      <c r="A143" s="12"/>
      <c r="B143" s="244"/>
      <c r="C143" s="245"/>
      <c r="D143" s="246" t="s">
        <v>227</v>
      </c>
      <c r="E143" s="247" t="s">
        <v>1</v>
      </c>
      <c r="F143" s="248" t="s">
        <v>237</v>
      </c>
      <c r="G143" s="245"/>
      <c r="H143" s="249">
        <v>3.1000000000000001</v>
      </c>
      <c r="I143" s="250"/>
      <c r="J143" s="245"/>
      <c r="K143" s="245"/>
      <c r="L143" s="251"/>
      <c r="M143" s="252"/>
      <c r="N143" s="253"/>
      <c r="O143" s="253"/>
      <c r="P143" s="253"/>
      <c r="Q143" s="253"/>
      <c r="R143" s="253"/>
      <c r="S143" s="253"/>
      <c r="T143" s="254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5" t="s">
        <v>227</v>
      </c>
      <c r="AU143" s="255" t="s">
        <v>80</v>
      </c>
      <c r="AV143" s="12" t="s">
        <v>82</v>
      </c>
      <c r="AW143" s="12" t="s">
        <v>30</v>
      </c>
      <c r="AX143" s="12" t="s">
        <v>80</v>
      </c>
      <c r="AY143" s="255" t="s">
        <v>153</v>
      </c>
    </row>
    <row r="144" s="2" customFormat="1" ht="33" customHeight="1">
      <c r="A144" s="36"/>
      <c r="B144" s="37"/>
      <c r="C144" s="221" t="s">
        <v>238</v>
      </c>
      <c r="D144" s="221" t="s">
        <v>156</v>
      </c>
      <c r="E144" s="222" t="s">
        <v>239</v>
      </c>
      <c r="F144" s="223" t="s">
        <v>240</v>
      </c>
      <c r="G144" s="224" t="s">
        <v>193</v>
      </c>
      <c r="H144" s="225">
        <v>5</v>
      </c>
      <c r="I144" s="226"/>
      <c r="J144" s="227">
        <f>ROUND(I144*H144,2)</f>
        <v>0</v>
      </c>
      <c r="K144" s="223" t="s">
        <v>160</v>
      </c>
      <c r="L144" s="42"/>
      <c r="M144" s="228" t="s">
        <v>1</v>
      </c>
      <c r="N144" s="229" t="s">
        <v>38</v>
      </c>
      <c r="O144" s="89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2" t="s">
        <v>80</v>
      </c>
      <c r="AT144" s="232" t="s">
        <v>156</v>
      </c>
      <c r="AU144" s="232" t="s">
        <v>80</v>
      </c>
      <c r="AY144" s="15" t="s">
        <v>153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5" t="s">
        <v>80</v>
      </c>
      <c r="BK144" s="233">
        <f>ROUND(I144*H144,2)</f>
        <v>0</v>
      </c>
      <c r="BL144" s="15" t="s">
        <v>80</v>
      </c>
      <c r="BM144" s="232" t="s">
        <v>241</v>
      </c>
    </row>
    <row r="145" s="2" customFormat="1" ht="21.75" customHeight="1">
      <c r="A145" s="36"/>
      <c r="B145" s="37"/>
      <c r="C145" s="234" t="s">
        <v>7</v>
      </c>
      <c r="D145" s="234" t="s">
        <v>166</v>
      </c>
      <c r="E145" s="235" t="s">
        <v>242</v>
      </c>
      <c r="F145" s="236" t="s">
        <v>243</v>
      </c>
      <c r="G145" s="237" t="s">
        <v>159</v>
      </c>
      <c r="H145" s="238">
        <v>2</v>
      </c>
      <c r="I145" s="239"/>
      <c r="J145" s="240">
        <f>ROUND(I145*H145,2)</f>
        <v>0</v>
      </c>
      <c r="K145" s="236" t="s">
        <v>160</v>
      </c>
      <c r="L145" s="241"/>
      <c r="M145" s="242" t="s">
        <v>1</v>
      </c>
      <c r="N145" s="243" t="s">
        <v>38</v>
      </c>
      <c r="O145" s="89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2" t="s">
        <v>82</v>
      </c>
      <c r="AT145" s="232" t="s">
        <v>166</v>
      </c>
      <c r="AU145" s="232" t="s">
        <v>80</v>
      </c>
      <c r="AY145" s="15" t="s">
        <v>153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5" t="s">
        <v>80</v>
      </c>
      <c r="BK145" s="233">
        <f>ROUND(I145*H145,2)</f>
        <v>0</v>
      </c>
      <c r="BL145" s="15" t="s">
        <v>80</v>
      </c>
      <c r="BM145" s="232" t="s">
        <v>244</v>
      </c>
    </row>
    <row r="146" s="2" customFormat="1" ht="16.5" customHeight="1">
      <c r="A146" s="36"/>
      <c r="B146" s="37"/>
      <c r="C146" s="234" t="s">
        <v>245</v>
      </c>
      <c r="D146" s="234" t="s">
        <v>166</v>
      </c>
      <c r="E146" s="235" t="s">
        <v>246</v>
      </c>
      <c r="F146" s="236" t="s">
        <v>247</v>
      </c>
      <c r="G146" s="237" t="s">
        <v>159</v>
      </c>
      <c r="H146" s="238">
        <v>2</v>
      </c>
      <c r="I146" s="239"/>
      <c r="J146" s="240">
        <f>ROUND(I146*H146,2)</f>
        <v>0</v>
      </c>
      <c r="K146" s="236" t="s">
        <v>160</v>
      </c>
      <c r="L146" s="241"/>
      <c r="M146" s="242" t="s">
        <v>1</v>
      </c>
      <c r="N146" s="243" t="s">
        <v>38</v>
      </c>
      <c r="O146" s="89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2" t="s">
        <v>82</v>
      </c>
      <c r="AT146" s="232" t="s">
        <v>166</v>
      </c>
      <c r="AU146" s="232" t="s">
        <v>80</v>
      </c>
      <c r="AY146" s="15" t="s">
        <v>153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80</v>
      </c>
      <c r="BK146" s="233">
        <f>ROUND(I146*H146,2)</f>
        <v>0</v>
      </c>
      <c r="BL146" s="15" t="s">
        <v>80</v>
      </c>
      <c r="BM146" s="232" t="s">
        <v>248</v>
      </c>
    </row>
    <row r="147" s="2" customFormat="1" ht="24.15" customHeight="1">
      <c r="A147" s="36"/>
      <c r="B147" s="37"/>
      <c r="C147" s="221" t="s">
        <v>249</v>
      </c>
      <c r="D147" s="221" t="s">
        <v>156</v>
      </c>
      <c r="E147" s="222" t="s">
        <v>250</v>
      </c>
      <c r="F147" s="223" t="s">
        <v>251</v>
      </c>
      <c r="G147" s="224" t="s">
        <v>159</v>
      </c>
      <c r="H147" s="225">
        <v>4</v>
      </c>
      <c r="I147" s="226"/>
      <c r="J147" s="227">
        <f>ROUND(I147*H147,2)</f>
        <v>0</v>
      </c>
      <c r="K147" s="223" t="s">
        <v>160</v>
      </c>
      <c r="L147" s="42"/>
      <c r="M147" s="228" t="s">
        <v>1</v>
      </c>
      <c r="N147" s="229" t="s">
        <v>38</v>
      </c>
      <c r="O147" s="89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2" t="s">
        <v>80</v>
      </c>
      <c r="AT147" s="232" t="s">
        <v>156</v>
      </c>
      <c r="AU147" s="232" t="s">
        <v>80</v>
      </c>
      <c r="AY147" s="15" t="s">
        <v>153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5" t="s">
        <v>80</v>
      </c>
      <c r="BK147" s="233">
        <f>ROUND(I147*H147,2)</f>
        <v>0</v>
      </c>
      <c r="BL147" s="15" t="s">
        <v>80</v>
      </c>
      <c r="BM147" s="232" t="s">
        <v>252</v>
      </c>
    </row>
    <row r="148" s="2" customFormat="1" ht="24.15" customHeight="1">
      <c r="A148" s="36"/>
      <c r="B148" s="37"/>
      <c r="C148" s="234" t="s">
        <v>253</v>
      </c>
      <c r="D148" s="234" t="s">
        <v>166</v>
      </c>
      <c r="E148" s="235" t="s">
        <v>254</v>
      </c>
      <c r="F148" s="236" t="s">
        <v>255</v>
      </c>
      <c r="G148" s="237" t="s">
        <v>193</v>
      </c>
      <c r="H148" s="238">
        <v>114</v>
      </c>
      <c r="I148" s="239"/>
      <c r="J148" s="240">
        <f>ROUND(I148*H148,2)</f>
        <v>0</v>
      </c>
      <c r="K148" s="236" t="s">
        <v>160</v>
      </c>
      <c r="L148" s="241"/>
      <c r="M148" s="256" t="s">
        <v>1</v>
      </c>
      <c r="N148" s="257" t="s">
        <v>38</v>
      </c>
      <c r="O148" s="258"/>
      <c r="P148" s="259">
        <f>O148*H148</f>
        <v>0</v>
      </c>
      <c r="Q148" s="259">
        <v>0</v>
      </c>
      <c r="R148" s="259">
        <f>Q148*H148</f>
        <v>0</v>
      </c>
      <c r="S148" s="259">
        <v>0</v>
      </c>
      <c r="T148" s="26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2" t="s">
        <v>82</v>
      </c>
      <c r="AT148" s="232" t="s">
        <v>166</v>
      </c>
      <c r="AU148" s="232" t="s">
        <v>80</v>
      </c>
      <c r="AY148" s="15" t="s">
        <v>153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5" t="s">
        <v>80</v>
      </c>
      <c r="BK148" s="233">
        <f>ROUND(I148*H148,2)</f>
        <v>0</v>
      </c>
      <c r="BL148" s="15" t="s">
        <v>80</v>
      </c>
      <c r="BM148" s="232" t="s">
        <v>256</v>
      </c>
    </row>
    <row r="149" s="2" customFormat="1" ht="6.96" customHeight="1">
      <c r="A149" s="36"/>
      <c r="B149" s="64"/>
      <c r="C149" s="65"/>
      <c r="D149" s="65"/>
      <c r="E149" s="65"/>
      <c r="F149" s="65"/>
      <c r="G149" s="65"/>
      <c r="H149" s="65"/>
      <c r="I149" s="65"/>
      <c r="J149" s="65"/>
      <c r="K149" s="65"/>
      <c r="L149" s="42"/>
      <c r="M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</sheetData>
  <sheetProtection sheet="1" autoFilter="0" formatColumns="0" formatRows="0" objects="1" scenarios="1" spinCount="100000" saltValue="0kvEVfoRZvtbjm08HQS0pgW0zhWCdWlBFSB9eMPj1DEt+NYDOC1xlPcrm+7OZTPeLi1FtvA/bngYOJU3ofIGlQ==" hashValue="hxHSTOeIQzDyZZh+w2Xj8l+27tnX7wqI191mDwA+aMWwP3LzwPuI4Gfu5D1+PxLecsR8ifvWBsj5w6L910Vu0g==" algorithmName="SHA-512" password="CC35"/>
  <autoFilter ref="C120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449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257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ROUND((SUM(BE120:BE148)),  2)</f>
        <v>0</v>
      </c>
      <c r="G35" s="36"/>
      <c r="H35" s="36"/>
      <c r="I35" s="162">
        <v>0.20999999999999999</v>
      </c>
      <c r="J35" s="161">
        <f>ROUND(((SUM(BE120:BE148))*I35),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ROUND((SUM(BF120:BF148)),  2)</f>
        <v>0</v>
      </c>
      <c r="G36" s="36"/>
      <c r="H36" s="36"/>
      <c r="I36" s="162">
        <v>0.14999999999999999</v>
      </c>
      <c r="J36" s="161">
        <f>ROUND(((SUM(BF120:BF148))*I36),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ROUND((SUM(BG120:BG148)),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ROUND((SUM(BH120:BH148)),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ROUND((SUM(BI120:BI148)),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449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02 - Venkovní prvky - stavební část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137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PZS na trati Přerov - Břeclav - 2.etapa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129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449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02 - Venkovní prvky - stavební část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 xml:space="preserve"> </v>
      </c>
      <c r="G114" s="38"/>
      <c r="H114" s="38"/>
      <c r="I114" s="30" t="s">
        <v>22</v>
      </c>
      <c r="J114" s="77" t="str">
        <f>IF(J14="","",J14)</f>
        <v>4. 8. 2023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 </v>
      </c>
      <c r="G116" s="38"/>
      <c r="H116" s="38"/>
      <c r="I116" s="30" t="s">
        <v>29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8"/>
      <c r="E117" s="38"/>
      <c r="F117" s="25" t="str">
        <f>IF(E20="","",E20)</f>
        <v>Vyplň údaj</v>
      </c>
      <c r="G117" s="38"/>
      <c r="H117" s="38"/>
      <c r="I117" s="30" t="s">
        <v>31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0" customFormat="1" ht="29.28" customHeight="1">
      <c r="A119" s="192"/>
      <c r="B119" s="193"/>
      <c r="C119" s="194" t="s">
        <v>138</v>
      </c>
      <c r="D119" s="195" t="s">
        <v>58</v>
      </c>
      <c r="E119" s="195" t="s">
        <v>54</v>
      </c>
      <c r="F119" s="195" t="s">
        <v>55</v>
      </c>
      <c r="G119" s="195" t="s">
        <v>139</v>
      </c>
      <c r="H119" s="195" t="s">
        <v>140</v>
      </c>
      <c r="I119" s="195" t="s">
        <v>141</v>
      </c>
      <c r="J119" s="195" t="s">
        <v>133</v>
      </c>
      <c r="K119" s="196" t="s">
        <v>142</v>
      </c>
      <c r="L119" s="197"/>
      <c r="M119" s="98" t="s">
        <v>1</v>
      </c>
      <c r="N119" s="99" t="s">
        <v>37</v>
      </c>
      <c r="O119" s="99" t="s">
        <v>143</v>
      </c>
      <c r="P119" s="99" t="s">
        <v>144</v>
      </c>
      <c r="Q119" s="99" t="s">
        <v>145</v>
      </c>
      <c r="R119" s="99" t="s">
        <v>146</v>
      </c>
      <c r="S119" s="99" t="s">
        <v>147</v>
      </c>
      <c r="T119" s="100" t="s">
        <v>148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6"/>
      <c r="B120" s="37"/>
      <c r="C120" s="105" t="s">
        <v>149</v>
      </c>
      <c r="D120" s="38"/>
      <c r="E120" s="38"/>
      <c r="F120" s="38"/>
      <c r="G120" s="38"/>
      <c r="H120" s="38"/>
      <c r="I120" s="38"/>
      <c r="J120" s="198">
        <f>BK120</f>
        <v>0</v>
      </c>
      <c r="K120" s="38"/>
      <c r="L120" s="42"/>
      <c r="M120" s="101"/>
      <c r="N120" s="199"/>
      <c r="O120" s="102"/>
      <c r="P120" s="200">
        <f>SUM(P121:P148)</f>
        <v>0</v>
      </c>
      <c r="Q120" s="102"/>
      <c r="R120" s="200">
        <f>SUM(R121:R148)</f>
        <v>0.84767999999999999</v>
      </c>
      <c r="S120" s="102"/>
      <c r="T120" s="201">
        <f>SUM(T121:T148)</f>
        <v>20.879999999999999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72</v>
      </c>
      <c r="AU120" s="15" t="s">
        <v>135</v>
      </c>
      <c r="BK120" s="202">
        <f>SUM(BK121:BK148)</f>
        <v>0</v>
      </c>
    </row>
    <row r="121" s="2" customFormat="1" ht="24.15" customHeight="1">
      <c r="A121" s="36"/>
      <c r="B121" s="37"/>
      <c r="C121" s="221" t="s">
        <v>80</v>
      </c>
      <c r="D121" s="221" t="s">
        <v>156</v>
      </c>
      <c r="E121" s="222" t="s">
        <v>258</v>
      </c>
      <c r="F121" s="223" t="s">
        <v>259</v>
      </c>
      <c r="G121" s="224" t="s">
        <v>260</v>
      </c>
      <c r="H121" s="225">
        <v>0.20000000000000001</v>
      </c>
      <c r="I121" s="226"/>
      <c r="J121" s="227">
        <f>ROUND(I121*H121,2)</f>
        <v>0</v>
      </c>
      <c r="K121" s="223" t="s">
        <v>184</v>
      </c>
      <c r="L121" s="42"/>
      <c r="M121" s="228" t="s">
        <v>1</v>
      </c>
      <c r="N121" s="229" t="s">
        <v>38</v>
      </c>
      <c r="O121" s="89"/>
      <c r="P121" s="230">
        <f>O121*H121</f>
        <v>0</v>
      </c>
      <c r="Q121" s="230">
        <v>0.0088000000000000005</v>
      </c>
      <c r="R121" s="230">
        <f>Q121*H121</f>
        <v>0.0017600000000000003</v>
      </c>
      <c r="S121" s="230">
        <v>0</v>
      </c>
      <c r="T121" s="23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32" t="s">
        <v>80</v>
      </c>
      <c r="AT121" s="232" t="s">
        <v>156</v>
      </c>
      <c r="AU121" s="232" t="s">
        <v>73</v>
      </c>
      <c r="AY121" s="15" t="s">
        <v>153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5" t="s">
        <v>80</v>
      </c>
      <c r="BK121" s="233">
        <f>ROUND(I121*H121,2)</f>
        <v>0</v>
      </c>
      <c r="BL121" s="15" t="s">
        <v>80</v>
      </c>
      <c r="BM121" s="232" t="s">
        <v>261</v>
      </c>
    </row>
    <row r="122" s="2" customFormat="1" ht="33" customHeight="1">
      <c r="A122" s="36"/>
      <c r="B122" s="37"/>
      <c r="C122" s="221" t="s">
        <v>82</v>
      </c>
      <c r="D122" s="221" t="s">
        <v>156</v>
      </c>
      <c r="E122" s="222" t="s">
        <v>262</v>
      </c>
      <c r="F122" s="223" t="s">
        <v>263</v>
      </c>
      <c r="G122" s="224" t="s">
        <v>264</v>
      </c>
      <c r="H122" s="225">
        <v>60</v>
      </c>
      <c r="I122" s="226"/>
      <c r="J122" s="227">
        <f>ROUND(I122*H122,2)</f>
        <v>0</v>
      </c>
      <c r="K122" s="223" t="s">
        <v>184</v>
      </c>
      <c r="L122" s="42"/>
      <c r="M122" s="228" t="s">
        <v>1</v>
      </c>
      <c r="N122" s="229" t="s">
        <v>38</v>
      </c>
      <c r="O122" s="89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32" t="s">
        <v>80</v>
      </c>
      <c r="AT122" s="232" t="s">
        <v>156</v>
      </c>
      <c r="AU122" s="232" t="s">
        <v>73</v>
      </c>
      <c r="AY122" s="15" t="s">
        <v>153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5" t="s">
        <v>80</v>
      </c>
      <c r="BK122" s="233">
        <f>ROUND(I122*H122,2)</f>
        <v>0</v>
      </c>
      <c r="BL122" s="15" t="s">
        <v>80</v>
      </c>
      <c r="BM122" s="232" t="s">
        <v>265</v>
      </c>
    </row>
    <row r="123" s="12" customFormat="1">
      <c r="A123" s="12"/>
      <c r="B123" s="244"/>
      <c r="C123" s="245"/>
      <c r="D123" s="246" t="s">
        <v>227</v>
      </c>
      <c r="E123" s="247" t="s">
        <v>1</v>
      </c>
      <c r="F123" s="248" t="s">
        <v>462</v>
      </c>
      <c r="G123" s="245"/>
      <c r="H123" s="249">
        <v>10</v>
      </c>
      <c r="I123" s="250"/>
      <c r="J123" s="245"/>
      <c r="K123" s="245"/>
      <c r="L123" s="251"/>
      <c r="M123" s="252"/>
      <c r="N123" s="253"/>
      <c r="O123" s="253"/>
      <c r="P123" s="253"/>
      <c r="Q123" s="253"/>
      <c r="R123" s="253"/>
      <c r="S123" s="253"/>
      <c r="T123" s="254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55" t="s">
        <v>227</v>
      </c>
      <c r="AU123" s="255" t="s">
        <v>73</v>
      </c>
      <c r="AV123" s="12" t="s">
        <v>82</v>
      </c>
      <c r="AW123" s="12" t="s">
        <v>30</v>
      </c>
      <c r="AX123" s="12" t="s">
        <v>73</v>
      </c>
      <c r="AY123" s="255" t="s">
        <v>153</v>
      </c>
    </row>
    <row r="124" s="12" customFormat="1">
      <c r="A124" s="12"/>
      <c r="B124" s="244"/>
      <c r="C124" s="245"/>
      <c r="D124" s="246" t="s">
        <v>227</v>
      </c>
      <c r="E124" s="247" t="s">
        <v>1</v>
      </c>
      <c r="F124" s="248" t="s">
        <v>463</v>
      </c>
      <c r="G124" s="245"/>
      <c r="H124" s="249">
        <v>2</v>
      </c>
      <c r="I124" s="250"/>
      <c r="J124" s="245"/>
      <c r="K124" s="245"/>
      <c r="L124" s="251"/>
      <c r="M124" s="252"/>
      <c r="N124" s="253"/>
      <c r="O124" s="253"/>
      <c r="P124" s="253"/>
      <c r="Q124" s="253"/>
      <c r="R124" s="253"/>
      <c r="S124" s="253"/>
      <c r="T124" s="254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55" t="s">
        <v>227</v>
      </c>
      <c r="AU124" s="255" t="s">
        <v>73</v>
      </c>
      <c r="AV124" s="12" t="s">
        <v>82</v>
      </c>
      <c r="AW124" s="12" t="s">
        <v>30</v>
      </c>
      <c r="AX124" s="12" t="s">
        <v>73</v>
      </c>
      <c r="AY124" s="255" t="s">
        <v>153</v>
      </c>
    </row>
    <row r="125" s="12" customFormat="1">
      <c r="A125" s="12"/>
      <c r="B125" s="244"/>
      <c r="C125" s="245"/>
      <c r="D125" s="246" t="s">
        <v>227</v>
      </c>
      <c r="E125" s="247" t="s">
        <v>1</v>
      </c>
      <c r="F125" s="248" t="s">
        <v>464</v>
      </c>
      <c r="G125" s="245"/>
      <c r="H125" s="249">
        <v>48</v>
      </c>
      <c r="I125" s="250"/>
      <c r="J125" s="245"/>
      <c r="K125" s="245"/>
      <c r="L125" s="251"/>
      <c r="M125" s="252"/>
      <c r="N125" s="253"/>
      <c r="O125" s="253"/>
      <c r="P125" s="253"/>
      <c r="Q125" s="253"/>
      <c r="R125" s="253"/>
      <c r="S125" s="253"/>
      <c r="T125" s="254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55" t="s">
        <v>227</v>
      </c>
      <c r="AU125" s="255" t="s">
        <v>73</v>
      </c>
      <c r="AV125" s="12" t="s">
        <v>82</v>
      </c>
      <c r="AW125" s="12" t="s">
        <v>30</v>
      </c>
      <c r="AX125" s="12" t="s">
        <v>73</v>
      </c>
      <c r="AY125" s="255" t="s">
        <v>153</v>
      </c>
    </row>
    <row r="126" s="13" customFormat="1">
      <c r="A126" s="13"/>
      <c r="B126" s="261"/>
      <c r="C126" s="262"/>
      <c r="D126" s="246" t="s">
        <v>227</v>
      </c>
      <c r="E126" s="263" t="s">
        <v>1</v>
      </c>
      <c r="F126" s="264" t="s">
        <v>268</v>
      </c>
      <c r="G126" s="262"/>
      <c r="H126" s="265">
        <v>60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7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71" t="s">
        <v>227</v>
      </c>
      <c r="AU126" s="271" t="s">
        <v>73</v>
      </c>
      <c r="AV126" s="13" t="s">
        <v>152</v>
      </c>
      <c r="AW126" s="13" t="s">
        <v>30</v>
      </c>
      <c r="AX126" s="13" t="s">
        <v>80</v>
      </c>
      <c r="AY126" s="271" t="s">
        <v>153</v>
      </c>
    </row>
    <row r="127" s="2" customFormat="1" ht="24.15" customHeight="1">
      <c r="A127" s="36"/>
      <c r="B127" s="37"/>
      <c r="C127" s="221" t="s">
        <v>165</v>
      </c>
      <c r="D127" s="221" t="s">
        <v>156</v>
      </c>
      <c r="E127" s="222" t="s">
        <v>269</v>
      </c>
      <c r="F127" s="223" t="s">
        <v>270</v>
      </c>
      <c r="G127" s="224" t="s">
        <v>159</v>
      </c>
      <c r="H127" s="225">
        <v>6</v>
      </c>
      <c r="I127" s="226"/>
      <c r="J127" s="227">
        <f>ROUND(I127*H127,2)</f>
        <v>0</v>
      </c>
      <c r="K127" s="223" t="s">
        <v>184</v>
      </c>
      <c r="L127" s="42"/>
      <c r="M127" s="228" t="s">
        <v>1</v>
      </c>
      <c r="N127" s="229" t="s">
        <v>38</v>
      </c>
      <c r="O127" s="89"/>
      <c r="P127" s="230">
        <f>O127*H127</f>
        <v>0</v>
      </c>
      <c r="Q127" s="230">
        <v>0</v>
      </c>
      <c r="R127" s="230">
        <f>Q127*H127</f>
        <v>0</v>
      </c>
      <c r="S127" s="230">
        <v>3.48</v>
      </c>
      <c r="T127" s="231">
        <f>S127*H127</f>
        <v>20.879999999999999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80</v>
      </c>
      <c r="AT127" s="232" t="s">
        <v>156</v>
      </c>
      <c r="AU127" s="232" t="s">
        <v>73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271</v>
      </c>
    </row>
    <row r="128" s="2" customFormat="1" ht="24.15" customHeight="1">
      <c r="A128" s="36"/>
      <c r="B128" s="37"/>
      <c r="C128" s="221" t="s">
        <v>152</v>
      </c>
      <c r="D128" s="221" t="s">
        <v>156</v>
      </c>
      <c r="E128" s="222" t="s">
        <v>272</v>
      </c>
      <c r="F128" s="223" t="s">
        <v>273</v>
      </c>
      <c r="G128" s="224" t="s">
        <v>159</v>
      </c>
      <c r="H128" s="225">
        <v>4</v>
      </c>
      <c r="I128" s="226"/>
      <c r="J128" s="227">
        <f>ROUND(I128*H128,2)</f>
        <v>0</v>
      </c>
      <c r="K128" s="223" t="s">
        <v>184</v>
      </c>
      <c r="L128" s="42"/>
      <c r="M128" s="228" t="s">
        <v>1</v>
      </c>
      <c r="N128" s="229" t="s">
        <v>38</v>
      </c>
      <c r="O128" s="89"/>
      <c r="P128" s="230">
        <f>O128*H128</f>
        <v>0</v>
      </c>
      <c r="Q128" s="230">
        <v>0.11984</v>
      </c>
      <c r="R128" s="230">
        <f>Q128*H128</f>
        <v>0.47936000000000001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80</v>
      </c>
      <c r="AT128" s="232" t="s">
        <v>156</v>
      </c>
      <c r="AU128" s="232" t="s">
        <v>73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274</v>
      </c>
    </row>
    <row r="129" s="2" customFormat="1" ht="33" customHeight="1">
      <c r="A129" s="36"/>
      <c r="B129" s="37"/>
      <c r="C129" s="221" t="s">
        <v>173</v>
      </c>
      <c r="D129" s="221" t="s">
        <v>156</v>
      </c>
      <c r="E129" s="222" t="s">
        <v>275</v>
      </c>
      <c r="F129" s="223" t="s">
        <v>276</v>
      </c>
      <c r="G129" s="224" t="s">
        <v>264</v>
      </c>
      <c r="H129" s="225">
        <v>60</v>
      </c>
      <c r="I129" s="226"/>
      <c r="J129" s="227">
        <f>ROUND(I129*H129,2)</f>
        <v>0</v>
      </c>
      <c r="K129" s="223" t="s">
        <v>184</v>
      </c>
      <c r="L129" s="42"/>
      <c r="M129" s="228" t="s">
        <v>1</v>
      </c>
      <c r="N129" s="229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80</v>
      </c>
      <c r="AT129" s="232" t="s">
        <v>156</v>
      </c>
      <c r="AU129" s="232" t="s">
        <v>73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277</v>
      </c>
    </row>
    <row r="130" s="2" customFormat="1" ht="24.15" customHeight="1">
      <c r="A130" s="36"/>
      <c r="B130" s="37"/>
      <c r="C130" s="221" t="s">
        <v>177</v>
      </c>
      <c r="D130" s="221" t="s">
        <v>156</v>
      </c>
      <c r="E130" s="222" t="s">
        <v>278</v>
      </c>
      <c r="F130" s="223" t="s">
        <v>279</v>
      </c>
      <c r="G130" s="224" t="s">
        <v>280</v>
      </c>
      <c r="H130" s="225">
        <v>6.2999999999999998</v>
      </c>
      <c r="I130" s="226"/>
      <c r="J130" s="227">
        <f>ROUND(I130*H130,2)</f>
        <v>0</v>
      </c>
      <c r="K130" s="223" t="s">
        <v>160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73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281</v>
      </c>
    </row>
    <row r="131" s="12" customFormat="1">
      <c r="A131" s="12"/>
      <c r="B131" s="244"/>
      <c r="C131" s="245"/>
      <c r="D131" s="246" t="s">
        <v>227</v>
      </c>
      <c r="E131" s="247" t="s">
        <v>1</v>
      </c>
      <c r="F131" s="248" t="s">
        <v>465</v>
      </c>
      <c r="G131" s="245"/>
      <c r="H131" s="249">
        <v>2</v>
      </c>
      <c r="I131" s="250"/>
      <c r="J131" s="245"/>
      <c r="K131" s="245"/>
      <c r="L131" s="251"/>
      <c r="M131" s="252"/>
      <c r="N131" s="253"/>
      <c r="O131" s="253"/>
      <c r="P131" s="253"/>
      <c r="Q131" s="253"/>
      <c r="R131" s="253"/>
      <c r="S131" s="253"/>
      <c r="T131" s="25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5" t="s">
        <v>227</v>
      </c>
      <c r="AU131" s="255" t="s">
        <v>73</v>
      </c>
      <c r="AV131" s="12" t="s">
        <v>82</v>
      </c>
      <c r="AW131" s="12" t="s">
        <v>30</v>
      </c>
      <c r="AX131" s="12" t="s">
        <v>73</v>
      </c>
      <c r="AY131" s="255" t="s">
        <v>153</v>
      </c>
    </row>
    <row r="132" s="12" customFormat="1">
      <c r="A132" s="12"/>
      <c r="B132" s="244"/>
      <c r="C132" s="245"/>
      <c r="D132" s="246" t="s">
        <v>227</v>
      </c>
      <c r="E132" s="247" t="s">
        <v>1</v>
      </c>
      <c r="F132" s="248" t="s">
        <v>466</v>
      </c>
      <c r="G132" s="245"/>
      <c r="H132" s="249">
        <v>2.6000000000000001</v>
      </c>
      <c r="I132" s="250"/>
      <c r="J132" s="245"/>
      <c r="K132" s="245"/>
      <c r="L132" s="251"/>
      <c r="M132" s="252"/>
      <c r="N132" s="253"/>
      <c r="O132" s="253"/>
      <c r="P132" s="253"/>
      <c r="Q132" s="253"/>
      <c r="R132" s="253"/>
      <c r="S132" s="253"/>
      <c r="T132" s="25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5" t="s">
        <v>227</v>
      </c>
      <c r="AU132" s="255" t="s">
        <v>73</v>
      </c>
      <c r="AV132" s="12" t="s">
        <v>82</v>
      </c>
      <c r="AW132" s="12" t="s">
        <v>30</v>
      </c>
      <c r="AX132" s="12" t="s">
        <v>73</v>
      </c>
      <c r="AY132" s="255" t="s">
        <v>153</v>
      </c>
    </row>
    <row r="133" s="12" customFormat="1">
      <c r="A133" s="12"/>
      <c r="B133" s="244"/>
      <c r="C133" s="245"/>
      <c r="D133" s="246" t="s">
        <v>227</v>
      </c>
      <c r="E133" s="247" t="s">
        <v>1</v>
      </c>
      <c r="F133" s="248" t="s">
        <v>467</v>
      </c>
      <c r="G133" s="245"/>
      <c r="H133" s="249">
        <v>0.69999999999999996</v>
      </c>
      <c r="I133" s="250"/>
      <c r="J133" s="245"/>
      <c r="K133" s="245"/>
      <c r="L133" s="251"/>
      <c r="M133" s="252"/>
      <c r="N133" s="253"/>
      <c r="O133" s="253"/>
      <c r="P133" s="253"/>
      <c r="Q133" s="253"/>
      <c r="R133" s="253"/>
      <c r="S133" s="253"/>
      <c r="T133" s="25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5" t="s">
        <v>227</v>
      </c>
      <c r="AU133" s="255" t="s">
        <v>73</v>
      </c>
      <c r="AV133" s="12" t="s">
        <v>82</v>
      </c>
      <c r="AW133" s="12" t="s">
        <v>30</v>
      </c>
      <c r="AX133" s="12" t="s">
        <v>73</v>
      </c>
      <c r="AY133" s="255" t="s">
        <v>153</v>
      </c>
    </row>
    <row r="134" s="12" customFormat="1">
      <c r="A134" s="12"/>
      <c r="B134" s="244"/>
      <c r="C134" s="245"/>
      <c r="D134" s="246" t="s">
        <v>227</v>
      </c>
      <c r="E134" s="247" t="s">
        <v>1</v>
      </c>
      <c r="F134" s="248" t="s">
        <v>468</v>
      </c>
      <c r="G134" s="245"/>
      <c r="H134" s="249">
        <v>1</v>
      </c>
      <c r="I134" s="250"/>
      <c r="J134" s="245"/>
      <c r="K134" s="245"/>
      <c r="L134" s="251"/>
      <c r="M134" s="252"/>
      <c r="N134" s="253"/>
      <c r="O134" s="253"/>
      <c r="P134" s="253"/>
      <c r="Q134" s="253"/>
      <c r="R134" s="253"/>
      <c r="S134" s="253"/>
      <c r="T134" s="25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55" t="s">
        <v>227</v>
      </c>
      <c r="AU134" s="255" t="s">
        <v>73</v>
      </c>
      <c r="AV134" s="12" t="s">
        <v>82</v>
      </c>
      <c r="AW134" s="12" t="s">
        <v>30</v>
      </c>
      <c r="AX134" s="12" t="s">
        <v>73</v>
      </c>
      <c r="AY134" s="255" t="s">
        <v>153</v>
      </c>
    </row>
    <row r="135" s="13" customFormat="1">
      <c r="A135" s="13"/>
      <c r="B135" s="261"/>
      <c r="C135" s="262"/>
      <c r="D135" s="246" t="s">
        <v>227</v>
      </c>
      <c r="E135" s="263" t="s">
        <v>1</v>
      </c>
      <c r="F135" s="264" t="s">
        <v>268</v>
      </c>
      <c r="G135" s="262"/>
      <c r="H135" s="265">
        <v>6.2999999999999998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1" t="s">
        <v>227</v>
      </c>
      <c r="AU135" s="271" t="s">
        <v>73</v>
      </c>
      <c r="AV135" s="13" t="s">
        <v>152</v>
      </c>
      <c r="AW135" s="13" t="s">
        <v>30</v>
      </c>
      <c r="AX135" s="13" t="s">
        <v>80</v>
      </c>
      <c r="AY135" s="271" t="s">
        <v>153</v>
      </c>
    </row>
    <row r="136" s="2" customFormat="1" ht="49.05" customHeight="1">
      <c r="A136" s="36"/>
      <c r="B136" s="37"/>
      <c r="C136" s="221" t="s">
        <v>181</v>
      </c>
      <c r="D136" s="221" t="s">
        <v>156</v>
      </c>
      <c r="E136" s="222" t="s">
        <v>284</v>
      </c>
      <c r="F136" s="223" t="s">
        <v>285</v>
      </c>
      <c r="G136" s="224" t="s">
        <v>280</v>
      </c>
      <c r="H136" s="225">
        <v>0.69999999999999996</v>
      </c>
      <c r="I136" s="226"/>
      <c r="J136" s="227">
        <f>ROUND(I136*H136,2)</f>
        <v>0</v>
      </c>
      <c r="K136" s="223" t="s">
        <v>160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73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286</v>
      </c>
    </row>
    <row r="137" s="12" customFormat="1">
      <c r="A137" s="12"/>
      <c r="B137" s="244"/>
      <c r="C137" s="245"/>
      <c r="D137" s="246" t="s">
        <v>227</v>
      </c>
      <c r="E137" s="247" t="s">
        <v>1</v>
      </c>
      <c r="F137" s="248" t="s">
        <v>469</v>
      </c>
      <c r="G137" s="245"/>
      <c r="H137" s="249">
        <v>0.69999999999999996</v>
      </c>
      <c r="I137" s="250"/>
      <c r="J137" s="245"/>
      <c r="K137" s="245"/>
      <c r="L137" s="251"/>
      <c r="M137" s="252"/>
      <c r="N137" s="253"/>
      <c r="O137" s="253"/>
      <c r="P137" s="253"/>
      <c r="Q137" s="253"/>
      <c r="R137" s="253"/>
      <c r="S137" s="253"/>
      <c r="T137" s="25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55" t="s">
        <v>227</v>
      </c>
      <c r="AU137" s="255" t="s">
        <v>73</v>
      </c>
      <c r="AV137" s="12" t="s">
        <v>82</v>
      </c>
      <c r="AW137" s="12" t="s">
        <v>30</v>
      </c>
      <c r="AX137" s="12" t="s">
        <v>80</v>
      </c>
      <c r="AY137" s="255" t="s">
        <v>153</v>
      </c>
    </row>
    <row r="138" s="2" customFormat="1" ht="16.5" customHeight="1">
      <c r="A138" s="36"/>
      <c r="B138" s="37"/>
      <c r="C138" s="221" t="s">
        <v>186</v>
      </c>
      <c r="D138" s="221" t="s">
        <v>156</v>
      </c>
      <c r="E138" s="222" t="s">
        <v>470</v>
      </c>
      <c r="F138" s="223" t="s">
        <v>471</v>
      </c>
      <c r="G138" s="224" t="s">
        <v>280</v>
      </c>
      <c r="H138" s="225">
        <v>2</v>
      </c>
      <c r="I138" s="226"/>
      <c r="J138" s="227">
        <f>ROUND(I138*H138,2)</f>
        <v>0</v>
      </c>
      <c r="K138" s="223" t="s">
        <v>160</v>
      </c>
      <c r="L138" s="42"/>
      <c r="M138" s="228" t="s">
        <v>1</v>
      </c>
      <c r="N138" s="229" t="s">
        <v>38</v>
      </c>
      <c r="O138" s="89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2" t="s">
        <v>80</v>
      </c>
      <c r="AT138" s="232" t="s">
        <v>156</v>
      </c>
      <c r="AU138" s="232" t="s">
        <v>73</v>
      </c>
      <c r="AY138" s="15" t="s">
        <v>153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80</v>
      </c>
      <c r="BK138" s="233">
        <f>ROUND(I138*H138,2)</f>
        <v>0</v>
      </c>
      <c r="BL138" s="15" t="s">
        <v>80</v>
      </c>
      <c r="BM138" s="232" t="s">
        <v>472</v>
      </c>
    </row>
    <row r="139" s="12" customFormat="1">
      <c r="A139" s="12"/>
      <c r="B139" s="244"/>
      <c r="C139" s="245"/>
      <c r="D139" s="246" t="s">
        <v>227</v>
      </c>
      <c r="E139" s="247" t="s">
        <v>1</v>
      </c>
      <c r="F139" s="248" t="s">
        <v>473</v>
      </c>
      <c r="G139" s="245"/>
      <c r="H139" s="249">
        <v>2</v>
      </c>
      <c r="I139" s="250"/>
      <c r="J139" s="245"/>
      <c r="K139" s="245"/>
      <c r="L139" s="251"/>
      <c r="M139" s="252"/>
      <c r="N139" s="253"/>
      <c r="O139" s="253"/>
      <c r="P139" s="253"/>
      <c r="Q139" s="253"/>
      <c r="R139" s="253"/>
      <c r="S139" s="253"/>
      <c r="T139" s="25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5" t="s">
        <v>227</v>
      </c>
      <c r="AU139" s="255" t="s">
        <v>73</v>
      </c>
      <c r="AV139" s="12" t="s">
        <v>82</v>
      </c>
      <c r="AW139" s="12" t="s">
        <v>30</v>
      </c>
      <c r="AX139" s="12" t="s">
        <v>73</v>
      </c>
      <c r="AY139" s="255" t="s">
        <v>153</v>
      </c>
    </row>
    <row r="140" s="13" customFormat="1">
      <c r="A140" s="13"/>
      <c r="B140" s="261"/>
      <c r="C140" s="262"/>
      <c r="D140" s="246" t="s">
        <v>227</v>
      </c>
      <c r="E140" s="263" t="s">
        <v>1</v>
      </c>
      <c r="F140" s="264" t="s">
        <v>268</v>
      </c>
      <c r="G140" s="262"/>
      <c r="H140" s="265">
        <v>2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1" t="s">
        <v>227</v>
      </c>
      <c r="AU140" s="271" t="s">
        <v>73</v>
      </c>
      <c r="AV140" s="13" t="s">
        <v>152</v>
      </c>
      <c r="AW140" s="13" t="s">
        <v>30</v>
      </c>
      <c r="AX140" s="13" t="s">
        <v>80</v>
      </c>
      <c r="AY140" s="271" t="s">
        <v>153</v>
      </c>
    </row>
    <row r="141" s="2" customFormat="1" ht="33" customHeight="1">
      <c r="A141" s="36"/>
      <c r="B141" s="37"/>
      <c r="C141" s="221" t="s">
        <v>190</v>
      </c>
      <c r="D141" s="221" t="s">
        <v>156</v>
      </c>
      <c r="E141" s="222" t="s">
        <v>288</v>
      </c>
      <c r="F141" s="223" t="s">
        <v>289</v>
      </c>
      <c r="G141" s="224" t="s">
        <v>264</v>
      </c>
      <c r="H141" s="225">
        <v>28.16</v>
      </c>
      <c r="I141" s="226"/>
      <c r="J141" s="227">
        <f>ROUND(I141*H141,2)</f>
        <v>0</v>
      </c>
      <c r="K141" s="223" t="s">
        <v>184</v>
      </c>
      <c r="L141" s="42"/>
      <c r="M141" s="228" t="s">
        <v>1</v>
      </c>
      <c r="N141" s="229" t="s">
        <v>38</v>
      </c>
      <c r="O141" s="89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2" t="s">
        <v>80</v>
      </c>
      <c r="AT141" s="232" t="s">
        <v>156</v>
      </c>
      <c r="AU141" s="232" t="s">
        <v>73</v>
      </c>
      <c r="AY141" s="15" t="s">
        <v>153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5" t="s">
        <v>80</v>
      </c>
      <c r="BK141" s="233">
        <f>ROUND(I141*H141,2)</f>
        <v>0</v>
      </c>
      <c r="BL141" s="15" t="s">
        <v>80</v>
      </c>
      <c r="BM141" s="232" t="s">
        <v>290</v>
      </c>
    </row>
    <row r="142" s="12" customFormat="1">
      <c r="A142" s="12"/>
      <c r="B142" s="244"/>
      <c r="C142" s="245"/>
      <c r="D142" s="246" t="s">
        <v>227</v>
      </c>
      <c r="E142" s="247" t="s">
        <v>1</v>
      </c>
      <c r="F142" s="248" t="s">
        <v>474</v>
      </c>
      <c r="G142" s="245"/>
      <c r="H142" s="249">
        <v>12.16</v>
      </c>
      <c r="I142" s="250"/>
      <c r="J142" s="245"/>
      <c r="K142" s="245"/>
      <c r="L142" s="251"/>
      <c r="M142" s="252"/>
      <c r="N142" s="253"/>
      <c r="O142" s="253"/>
      <c r="P142" s="253"/>
      <c r="Q142" s="253"/>
      <c r="R142" s="253"/>
      <c r="S142" s="253"/>
      <c r="T142" s="25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5" t="s">
        <v>227</v>
      </c>
      <c r="AU142" s="255" t="s">
        <v>73</v>
      </c>
      <c r="AV142" s="12" t="s">
        <v>82</v>
      </c>
      <c r="AW142" s="12" t="s">
        <v>30</v>
      </c>
      <c r="AX142" s="12" t="s">
        <v>73</v>
      </c>
      <c r="AY142" s="255" t="s">
        <v>153</v>
      </c>
    </row>
    <row r="143" s="12" customFormat="1">
      <c r="A143" s="12"/>
      <c r="B143" s="244"/>
      <c r="C143" s="245"/>
      <c r="D143" s="246" t="s">
        <v>227</v>
      </c>
      <c r="E143" s="247" t="s">
        <v>1</v>
      </c>
      <c r="F143" s="248" t="s">
        <v>292</v>
      </c>
      <c r="G143" s="245"/>
      <c r="H143" s="249">
        <v>16</v>
      </c>
      <c r="I143" s="250"/>
      <c r="J143" s="245"/>
      <c r="K143" s="245"/>
      <c r="L143" s="251"/>
      <c r="M143" s="252"/>
      <c r="N143" s="253"/>
      <c r="O143" s="253"/>
      <c r="P143" s="253"/>
      <c r="Q143" s="253"/>
      <c r="R143" s="253"/>
      <c r="S143" s="253"/>
      <c r="T143" s="254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5" t="s">
        <v>227</v>
      </c>
      <c r="AU143" s="255" t="s">
        <v>73</v>
      </c>
      <c r="AV143" s="12" t="s">
        <v>82</v>
      </c>
      <c r="AW143" s="12" t="s">
        <v>30</v>
      </c>
      <c r="AX143" s="12" t="s">
        <v>73</v>
      </c>
      <c r="AY143" s="255" t="s">
        <v>153</v>
      </c>
    </row>
    <row r="144" s="13" customFormat="1">
      <c r="A144" s="13"/>
      <c r="B144" s="261"/>
      <c r="C144" s="262"/>
      <c r="D144" s="246" t="s">
        <v>227</v>
      </c>
      <c r="E144" s="263" t="s">
        <v>1</v>
      </c>
      <c r="F144" s="264" t="s">
        <v>268</v>
      </c>
      <c r="G144" s="262"/>
      <c r="H144" s="265">
        <v>28.16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1" t="s">
        <v>227</v>
      </c>
      <c r="AU144" s="271" t="s">
        <v>73</v>
      </c>
      <c r="AV144" s="13" t="s">
        <v>152</v>
      </c>
      <c r="AW144" s="13" t="s">
        <v>30</v>
      </c>
      <c r="AX144" s="13" t="s">
        <v>80</v>
      </c>
      <c r="AY144" s="271" t="s">
        <v>153</v>
      </c>
    </row>
    <row r="145" s="2" customFormat="1" ht="24.15" customHeight="1">
      <c r="A145" s="36"/>
      <c r="B145" s="37"/>
      <c r="C145" s="221" t="s">
        <v>195</v>
      </c>
      <c r="D145" s="221" t="s">
        <v>156</v>
      </c>
      <c r="E145" s="222" t="s">
        <v>293</v>
      </c>
      <c r="F145" s="223" t="s">
        <v>294</v>
      </c>
      <c r="G145" s="224" t="s">
        <v>193</v>
      </c>
      <c r="H145" s="225">
        <v>38</v>
      </c>
      <c r="I145" s="226"/>
      <c r="J145" s="227">
        <f>ROUND(I145*H145,2)</f>
        <v>0</v>
      </c>
      <c r="K145" s="223" t="s">
        <v>184</v>
      </c>
      <c r="L145" s="42"/>
      <c r="M145" s="228" t="s">
        <v>1</v>
      </c>
      <c r="N145" s="229" t="s">
        <v>38</v>
      </c>
      <c r="O145" s="89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2" t="s">
        <v>80</v>
      </c>
      <c r="AT145" s="232" t="s">
        <v>156</v>
      </c>
      <c r="AU145" s="232" t="s">
        <v>73</v>
      </c>
      <c r="AY145" s="15" t="s">
        <v>153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5" t="s">
        <v>80</v>
      </c>
      <c r="BK145" s="233">
        <f>ROUND(I145*H145,2)</f>
        <v>0</v>
      </c>
      <c r="BL145" s="15" t="s">
        <v>80</v>
      </c>
      <c r="BM145" s="232" t="s">
        <v>295</v>
      </c>
    </row>
    <row r="146" s="2" customFormat="1" ht="24.15" customHeight="1">
      <c r="A146" s="36"/>
      <c r="B146" s="37"/>
      <c r="C146" s="221" t="s">
        <v>199</v>
      </c>
      <c r="D146" s="221" t="s">
        <v>156</v>
      </c>
      <c r="E146" s="222" t="s">
        <v>296</v>
      </c>
      <c r="F146" s="223" t="s">
        <v>297</v>
      </c>
      <c r="G146" s="224" t="s">
        <v>193</v>
      </c>
      <c r="H146" s="225">
        <v>88</v>
      </c>
      <c r="I146" s="226"/>
      <c r="J146" s="227">
        <f>ROUND(I146*H146,2)</f>
        <v>0</v>
      </c>
      <c r="K146" s="223" t="s">
        <v>184</v>
      </c>
      <c r="L146" s="42"/>
      <c r="M146" s="228" t="s">
        <v>1</v>
      </c>
      <c r="N146" s="229" t="s">
        <v>38</v>
      </c>
      <c r="O146" s="89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2" t="s">
        <v>80</v>
      </c>
      <c r="AT146" s="232" t="s">
        <v>156</v>
      </c>
      <c r="AU146" s="232" t="s">
        <v>73</v>
      </c>
      <c r="AY146" s="15" t="s">
        <v>153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80</v>
      </c>
      <c r="BK146" s="233">
        <f>ROUND(I146*H146,2)</f>
        <v>0</v>
      </c>
      <c r="BL146" s="15" t="s">
        <v>80</v>
      </c>
      <c r="BM146" s="232" t="s">
        <v>298</v>
      </c>
    </row>
    <row r="147" s="2" customFormat="1" ht="44.25" customHeight="1">
      <c r="A147" s="36"/>
      <c r="B147" s="37"/>
      <c r="C147" s="221" t="s">
        <v>203</v>
      </c>
      <c r="D147" s="221" t="s">
        <v>156</v>
      </c>
      <c r="E147" s="222" t="s">
        <v>299</v>
      </c>
      <c r="F147" s="223" t="s">
        <v>300</v>
      </c>
      <c r="G147" s="224" t="s">
        <v>301</v>
      </c>
      <c r="H147" s="225">
        <v>88</v>
      </c>
      <c r="I147" s="226"/>
      <c r="J147" s="227">
        <f>ROUND(I147*H147,2)</f>
        <v>0</v>
      </c>
      <c r="K147" s="223" t="s">
        <v>184</v>
      </c>
      <c r="L147" s="42"/>
      <c r="M147" s="228" t="s">
        <v>1</v>
      </c>
      <c r="N147" s="229" t="s">
        <v>38</v>
      </c>
      <c r="O147" s="89"/>
      <c r="P147" s="230">
        <f>O147*H147</f>
        <v>0</v>
      </c>
      <c r="Q147" s="230">
        <v>2.0000000000000002E-05</v>
      </c>
      <c r="R147" s="230">
        <f>Q147*H147</f>
        <v>0.0017600000000000001</v>
      </c>
      <c r="S147" s="230">
        <v>0</v>
      </c>
      <c r="T147" s="23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2" t="s">
        <v>80</v>
      </c>
      <c r="AT147" s="232" t="s">
        <v>156</v>
      </c>
      <c r="AU147" s="232" t="s">
        <v>73</v>
      </c>
      <c r="AY147" s="15" t="s">
        <v>153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5" t="s">
        <v>80</v>
      </c>
      <c r="BK147" s="233">
        <f>ROUND(I147*H147,2)</f>
        <v>0</v>
      </c>
      <c r="BL147" s="15" t="s">
        <v>80</v>
      </c>
      <c r="BM147" s="232" t="s">
        <v>302</v>
      </c>
    </row>
    <row r="148" s="2" customFormat="1" ht="44.25" customHeight="1">
      <c r="A148" s="36"/>
      <c r="B148" s="37"/>
      <c r="C148" s="221" t="s">
        <v>207</v>
      </c>
      <c r="D148" s="221" t="s">
        <v>156</v>
      </c>
      <c r="E148" s="222" t="s">
        <v>303</v>
      </c>
      <c r="F148" s="223" t="s">
        <v>304</v>
      </c>
      <c r="G148" s="224" t="s">
        <v>193</v>
      </c>
      <c r="H148" s="225">
        <v>114</v>
      </c>
      <c r="I148" s="226"/>
      <c r="J148" s="227">
        <f>ROUND(I148*H148,2)</f>
        <v>0</v>
      </c>
      <c r="K148" s="223" t="s">
        <v>184</v>
      </c>
      <c r="L148" s="42"/>
      <c r="M148" s="279" t="s">
        <v>1</v>
      </c>
      <c r="N148" s="280" t="s">
        <v>38</v>
      </c>
      <c r="O148" s="258"/>
      <c r="P148" s="259">
        <f>O148*H148</f>
        <v>0</v>
      </c>
      <c r="Q148" s="259">
        <v>0.0032000000000000002</v>
      </c>
      <c r="R148" s="259">
        <f>Q148*H148</f>
        <v>0.36480000000000001</v>
      </c>
      <c r="S148" s="259">
        <v>0</v>
      </c>
      <c r="T148" s="26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2" t="s">
        <v>80</v>
      </c>
      <c r="AT148" s="232" t="s">
        <v>156</v>
      </c>
      <c r="AU148" s="232" t="s">
        <v>73</v>
      </c>
      <c r="AY148" s="15" t="s">
        <v>153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5" t="s">
        <v>80</v>
      </c>
      <c r="BK148" s="233">
        <f>ROUND(I148*H148,2)</f>
        <v>0</v>
      </c>
      <c r="BL148" s="15" t="s">
        <v>80</v>
      </c>
      <c r="BM148" s="232" t="s">
        <v>305</v>
      </c>
    </row>
    <row r="149" s="2" customFormat="1" ht="6.96" customHeight="1">
      <c r="A149" s="36"/>
      <c r="B149" s="64"/>
      <c r="C149" s="65"/>
      <c r="D149" s="65"/>
      <c r="E149" s="65"/>
      <c r="F149" s="65"/>
      <c r="G149" s="65"/>
      <c r="H149" s="65"/>
      <c r="I149" s="65"/>
      <c r="J149" s="65"/>
      <c r="K149" s="65"/>
      <c r="L149" s="42"/>
      <c r="M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</sheetData>
  <sheetProtection sheet="1" autoFilter="0" formatColumns="0" formatRows="0" objects="1" scenarios="1" spinCount="100000" saltValue="qO0gd542HPowpx1+TbFU+YcaC889XfLISW66zlQRgbtRhHnjxWLuodWEcmYfvJoF0Ypi0dMxf+w8UWKSaoq4/g==" hashValue="2bHsufvuck/76UurRV7OEzTpsE4X+TZvFbOrKK/PkvC8/uW2YPIEldFV92Et+UMp9JaLWbdf9WO63N7jKxSsew==" algorithmName="SHA-512" password="CC35"/>
  <autoFilter ref="C119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449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312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ROUND((SUM(BE121:BE161)),  2)</f>
        <v>0</v>
      </c>
      <c r="G35" s="36"/>
      <c r="H35" s="36"/>
      <c r="I35" s="162">
        <v>0.20999999999999999</v>
      </c>
      <c r="J35" s="161">
        <f>ROUND(((SUM(BE121:BE161))*I35),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ROUND((SUM(BF121:BF161)),  2)</f>
        <v>0</v>
      </c>
      <c r="G36" s="36"/>
      <c r="H36" s="36"/>
      <c r="I36" s="162">
        <v>0.14999999999999999</v>
      </c>
      <c r="J36" s="161">
        <f>ROUND(((SUM(BF121:BF161))*I36),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ROUND((SUM(BG121:BG161)),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ROUND((SUM(BH121:BH161)),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ROUND((SUM(BI121:BI161)),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449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03 - Vnitřní technologie PZS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136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449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03 - Vnitřní technologie PZS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150</v>
      </c>
      <c r="F122" s="206" t="s">
        <v>151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SUM(P123:P161)</f>
        <v>0</v>
      </c>
      <c r="Q122" s="218"/>
      <c r="R122" s="219">
        <f>SUM(R123:R161)</f>
        <v>0</v>
      </c>
      <c r="S122" s="218"/>
      <c r="T122" s="220">
        <f>SUM(T123:T161)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152</v>
      </c>
      <c r="AT122" s="215" t="s">
        <v>72</v>
      </c>
      <c r="AU122" s="215" t="s">
        <v>73</v>
      </c>
      <c r="AY122" s="214" t="s">
        <v>153</v>
      </c>
      <c r="BK122" s="216">
        <f>SUM(BK123:BK161)</f>
        <v>0</v>
      </c>
    </row>
    <row r="123" s="2" customFormat="1" ht="16.5" customHeight="1">
      <c r="A123" s="36"/>
      <c r="B123" s="37"/>
      <c r="C123" s="221" t="s">
        <v>80</v>
      </c>
      <c r="D123" s="221" t="s">
        <v>156</v>
      </c>
      <c r="E123" s="222" t="s">
        <v>313</v>
      </c>
      <c r="F123" s="223" t="s">
        <v>314</v>
      </c>
      <c r="G123" s="224" t="s">
        <v>159</v>
      </c>
      <c r="H123" s="225">
        <v>18</v>
      </c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315</v>
      </c>
    </row>
    <row r="124" s="2" customFormat="1" ht="16.5" customHeight="1">
      <c r="A124" s="36"/>
      <c r="B124" s="37"/>
      <c r="C124" s="221" t="s">
        <v>82</v>
      </c>
      <c r="D124" s="221" t="s">
        <v>156</v>
      </c>
      <c r="E124" s="222" t="s">
        <v>316</v>
      </c>
      <c r="F124" s="223" t="s">
        <v>317</v>
      </c>
      <c r="G124" s="224" t="s">
        <v>159</v>
      </c>
      <c r="H124" s="225">
        <v>1</v>
      </c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318</v>
      </c>
    </row>
    <row r="125" s="2" customFormat="1" ht="44.25" customHeight="1">
      <c r="A125" s="36"/>
      <c r="B125" s="37"/>
      <c r="C125" s="234" t="s">
        <v>165</v>
      </c>
      <c r="D125" s="234" t="s">
        <v>166</v>
      </c>
      <c r="E125" s="235" t="s">
        <v>475</v>
      </c>
      <c r="F125" s="236" t="s">
        <v>476</v>
      </c>
      <c r="G125" s="237" t="s">
        <v>321</v>
      </c>
      <c r="H125" s="238">
        <v>1</v>
      </c>
      <c r="I125" s="239"/>
      <c r="J125" s="240">
        <f>ROUND(I125*H125,2)</f>
        <v>0</v>
      </c>
      <c r="K125" s="236" t="s">
        <v>160</v>
      </c>
      <c r="L125" s="241"/>
      <c r="M125" s="242" t="s">
        <v>1</v>
      </c>
      <c r="N125" s="243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82</v>
      </c>
      <c r="AT125" s="232" t="s">
        <v>166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477</v>
      </c>
    </row>
    <row r="126" s="2" customFormat="1">
      <c r="A126" s="36"/>
      <c r="B126" s="37"/>
      <c r="C126" s="38"/>
      <c r="D126" s="246" t="s">
        <v>310</v>
      </c>
      <c r="E126" s="38"/>
      <c r="F126" s="272" t="s">
        <v>478</v>
      </c>
      <c r="G126" s="38"/>
      <c r="H126" s="38"/>
      <c r="I126" s="273"/>
      <c r="J126" s="38"/>
      <c r="K126" s="38"/>
      <c r="L126" s="42"/>
      <c r="M126" s="277"/>
      <c r="N126" s="278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310</v>
      </c>
      <c r="AU126" s="15" t="s">
        <v>80</v>
      </c>
    </row>
    <row r="127" s="2" customFormat="1" ht="16.5" customHeight="1">
      <c r="A127" s="36"/>
      <c r="B127" s="37"/>
      <c r="C127" s="234" t="s">
        <v>152</v>
      </c>
      <c r="D127" s="234" t="s">
        <v>166</v>
      </c>
      <c r="E127" s="235" t="s">
        <v>323</v>
      </c>
      <c r="F127" s="236" t="s">
        <v>324</v>
      </c>
      <c r="G127" s="237" t="s">
        <v>159</v>
      </c>
      <c r="H127" s="238">
        <v>1</v>
      </c>
      <c r="I127" s="239"/>
      <c r="J127" s="240">
        <f>ROUND(I127*H127,2)</f>
        <v>0</v>
      </c>
      <c r="K127" s="236" t="s">
        <v>160</v>
      </c>
      <c r="L127" s="241"/>
      <c r="M127" s="242" t="s">
        <v>1</v>
      </c>
      <c r="N127" s="243" t="s">
        <v>38</v>
      </c>
      <c r="O127" s="89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82</v>
      </c>
      <c r="AT127" s="232" t="s">
        <v>166</v>
      </c>
      <c r="AU127" s="232" t="s">
        <v>80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325</v>
      </c>
    </row>
    <row r="128" s="2" customFormat="1" ht="55.5" customHeight="1">
      <c r="A128" s="36"/>
      <c r="B128" s="37"/>
      <c r="C128" s="234" t="s">
        <v>173</v>
      </c>
      <c r="D128" s="234" t="s">
        <v>166</v>
      </c>
      <c r="E128" s="235" t="s">
        <v>440</v>
      </c>
      <c r="F128" s="236" t="s">
        <v>441</v>
      </c>
      <c r="G128" s="237" t="s">
        <v>159</v>
      </c>
      <c r="H128" s="238">
        <v>2</v>
      </c>
      <c r="I128" s="239"/>
      <c r="J128" s="240">
        <f>ROUND(I128*H128,2)</f>
        <v>0</v>
      </c>
      <c r="K128" s="236" t="s">
        <v>160</v>
      </c>
      <c r="L128" s="241"/>
      <c r="M128" s="242" t="s">
        <v>1</v>
      </c>
      <c r="N128" s="243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82</v>
      </c>
      <c r="AT128" s="232" t="s">
        <v>166</v>
      </c>
      <c r="AU128" s="232" t="s">
        <v>80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442</v>
      </c>
    </row>
    <row r="129" s="2" customFormat="1" ht="16.5" customHeight="1">
      <c r="A129" s="36"/>
      <c r="B129" s="37"/>
      <c r="C129" s="234" t="s">
        <v>177</v>
      </c>
      <c r="D129" s="234" t="s">
        <v>166</v>
      </c>
      <c r="E129" s="235" t="s">
        <v>332</v>
      </c>
      <c r="F129" s="236" t="s">
        <v>333</v>
      </c>
      <c r="G129" s="237" t="s">
        <v>159</v>
      </c>
      <c r="H129" s="238">
        <v>2</v>
      </c>
      <c r="I129" s="239"/>
      <c r="J129" s="240">
        <f>ROUND(I129*H129,2)</f>
        <v>0</v>
      </c>
      <c r="K129" s="236" t="s">
        <v>160</v>
      </c>
      <c r="L129" s="241"/>
      <c r="M129" s="242" t="s">
        <v>1</v>
      </c>
      <c r="N129" s="243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82</v>
      </c>
      <c r="AT129" s="232" t="s">
        <v>166</v>
      </c>
      <c r="AU129" s="232" t="s">
        <v>80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334</v>
      </c>
    </row>
    <row r="130" s="2" customFormat="1" ht="24.15" customHeight="1">
      <c r="A130" s="36"/>
      <c r="B130" s="37"/>
      <c r="C130" s="221" t="s">
        <v>181</v>
      </c>
      <c r="D130" s="221" t="s">
        <v>156</v>
      </c>
      <c r="E130" s="222" t="s">
        <v>443</v>
      </c>
      <c r="F130" s="223" t="s">
        <v>444</v>
      </c>
      <c r="G130" s="224" t="s">
        <v>159</v>
      </c>
      <c r="H130" s="225">
        <v>2</v>
      </c>
      <c r="I130" s="226"/>
      <c r="J130" s="227">
        <f>ROUND(I130*H130,2)</f>
        <v>0</v>
      </c>
      <c r="K130" s="223" t="s">
        <v>160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80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445</v>
      </c>
    </row>
    <row r="131" s="2" customFormat="1" ht="24.15" customHeight="1">
      <c r="A131" s="36"/>
      <c r="B131" s="37"/>
      <c r="C131" s="221" t="s">
        <v>186</v>
      </c>
      <c r="D131" s="221" t="s">
        <v>156</v>
      </c>
      <c r="E131" s="222" t="s">
        <v>341</v>
      </c>
      <c r="F131" s="223" t="s">
        <v>342</v>
      </c>
      <c r="G131" s="224" t="s">
        <v>159</v>
      </c>
      <c r="H131" s="225">
        <v>18</v>
      </c>
      <c r="I131" s="226"/>
      <c r="J131" s="227">
        <f>ROUND(I131*H131,2)</f>
        <v>0</v>
      </c>
      <c r="K131" s="223" t="s">
        <v>184</v>
      </c>
      <c r="L131" s="42"/>
      <c r="M131" s="228" t="s">
        <v>1</v>
      </c>
      <c r="N131" s="229" t="s">
        <v>38</v>
      </c>
      <c r="O131" s="89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2" t="s">
        <v>80</v>
      </c>
      <c r="AT131" s="232" t="s">
        <v>156</v>
      </c>
      <c r="AU131" s="232" t="s">
        <v>80</v>
      </c>
      <c r="AY131" s="15" t="s">
        <v>153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5" t="s">
        <v>80</v>
      </c>
      <c r="BK131" s="233">
        <f>ROUND(I131*H131,2)</f>
        <v>0</v>
      </c>
      <c r="BL131" s="15" t="s">
        <v>80</v>
      </c>
      <c r="BM131" s="232" t="s">
        <v>343</v>
      </c>
    </row>
    <row r="132" s="2" customFormat="1" ht="16.5" customHeight="1">
      <c r="A132" s="36"/>
      <c r="B132" s="37"/>
      <c r="C132" s="221" t="s">
        <v>190</v>
      </c>
      <c r="D132" s="221" t="s">
        <v>156</v>
      </c>
      <c r="E132" s="222" t="s">
        <v>344</v>
      </c>
      <c r="F132" s="223" t="s">
        <v>345</v>
      </c>
      <c r="G132" s="224" t="s">
        <v>159</v>
      </c>
      <c r="H132" s="225">
        <v>18</v>
      </c>
      <c r="I132" s="226"/>
      <c r="J132" s="227">
        <f>ROUND(I132*H132,2)</f>
        <v>0</v>
      </c>
      <c r="K132" s="223" t="s">
        <v>160</v>
      </c>
      <c r="L132" s="42"/>
      <c r="M132" s="228" t="s">
        <v>1</v>
      </c>
      <c r="N132" s="229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80</v>
      </c>
      <c r="AT132" s="232" t="s">
        <v>156</v>
      </c>
      <c r="AU132" s="232" t="s">
        <v>80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346</v>
      </c>
    </row>
    <row r="133" s="2" customFormat="1" ht="21.75" customHeight="1">
      <c r="A133" s="36"/>
      <c r="B133" s="37"/>
      <c r="C133" s="234" t="s">
        <v>195</v>
      </c>
      <c r="D133" s="234" t="s">
        <v>166</v>
      </c>
      <c r="E133" s="235" t="s">
        <v>347</v>
      </c>
      <c r="F133" s="236" t="s">
        <v>348</v>
      </c>
      <c r="G133" s="237" t="s">
        <v>159</v>
      </c>
      <c r="H133" s="238">
        <v>1</v>
      </c>
      <c r="I133" s="239"/>
      <c r="J133" s="240">
        <f>ROUND(I133*H133,2)</f>
        <v>0</v>
      </c>
      <c r="K133" s="236" t="s">
        <v>160</v>
      </c>
      <c r="L133" s="241"/>
      <c r="M133" s="242" t="s">
        <v>1</v>
      </c>
      <c r="N133" s="243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82</v>
      </c>
      <c r="AT133" s="232" t="s">
        <v>166</v>
      </c>
      <c r="AU133" s="232" t="s">
        <v>80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349</v>
      </c>
    </row>
    <row r="134" s="2" customFormat="1" ht="62.7" customHeight="1">
      <c r="A134" s="36"/>
      <c r="B134" s="37"/>
      <c r="C134" s="234" t="s">
        <v>199</v>
      </c>
      <c r="D134" s="234" t="s">
        <v>166</v>
      </c>
      <c r="E134" s="235" t="s">
        <v>446</v>
      </c>
      <c r="F134" s="236" t="s">
        <v>447</v>
      </c>
      <c r="G134" s="237" t="s">
        <v>159</v>
      </c>
      <c r="H134" s="238">
        <v>1</v>
      </c>
      <c r="I134" s="239"/>
      <c r="J134" s="240">
        <f>ROUND(I134*H134,2)</f>
        <v>0</v>
      </c>
      <c r="K134" s="236" t="s">
        <v>160</v>
      </c>
      <c r="L134" s="241"/>
      <c r="M134" s="242" t="s">
        <v>1</v>
      </c>
      <c r="N134" s="243" t="s">
        <v>38</v>
      </c>
      <c r="O134" s="89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2" t="s">
        <v>82</v>
      </c>
      <c r="AT134" s="232" t="s">
        <v>166</v>
      </c>
      <c r="AU134" s="232" t="s">
        <v>80</v>
      </c>
      <c r="AY134" s="15" t="s">
        <v>153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5" t="s">
        <v>80</v>
      </c>
      <c r="BK134" s="233">
        <f>ROUND(I134*H134,2)</f>
        <v>0</v>
      </c>
      <c r="BL134" s="15" t="s">
        <v>80</v>
      </c>
      <c r="BM134" s="232" t="s">
        <v>448</v>
      </c>
    </row>
    <row r="135" s="2" customFormat="1">
      <c r="A135" s="36"/>
      <c r="B135" s="37"/>
      <c r="C135" s="38"/>
      <c r="D135" s="246" t="s">
        <v>310</v>
      </c>
      <c r="E135" s="38"/>
      <c r="F135" s="272" t="s">
        <v>353</v>
      </c>
      <c r="G135" s="38"/>
      <c r="H135" s="38"/>
      <c r="I135" s="273"/>
      <c r="J135" s="38"/>
      <c r="K135" s="38"/>
      <c r="L135" s="42"/>
      <c r="M135" s="277"/>
      <c r="N135" s="278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310</v>
      </c>
      <c r="AU135" s="15" t="s">
        <v>80</v>
      </c>
    </row>
    <row r="136" s="2" customFormat="1" ht="21.75" customHeight="1">
      <c r="A136" s="36"/>
      <c r="B136" s="37"/>
      <c r="C136" s="221" t="s">
        <v>203</v>
      </c>
      <c r="D136" s="221" t="s">
        <v>156</v>
      </c>
      <c r="E136" s="222" t="s">
        <v>354</v>
      </c>
      <c r="F136" s="223" t="s">
        <v>355</v>
      </c>
      <c r="G136" s="224" t="s">
        <v>159</v>
      </c>
      <c r="H136" s="225">
        <v>1</v>
      </c>
      <c r="I136" s="226"/>
      <c r="J136" s="227">
        <f>ROUND(I136*H136,2)</f>
        <v>0</v>
      </c>
      <c r="K136" s="223" t="s">
        <v>160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80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356</v>
      </c>
    </row>
    <row r="137" s="2" customFormat="1" ht="16.5" customHeight="1">
      <c r="A137" s="36"/>
      <c r="B137" s="37"/>
      <c r="C137" s="221" t="s">
        <v>207</v>
      </c>
      <c r="D137" s="221" t="s">
        <v>156</v>
      </c>
      <c r="E137" s="222" t="s">
        <v>357</v>
      </c>
      <c r="F137" s="223" t="s">
        <v>358</v>
      </c>
      <c r="G137" s="224" t="s">
        <v>159</v>
      </c>
      <c r="H137" s="225">
        <v>1</v>
      </c>
      <c r="I137" s="226"/>
      <c r="J137" s="227">
        <f>ROUND(I137*H137,2)</f>
        <v>0</v>
      </c>
      <c r="K137" s="223" t="s">
        <v>160</v>
      </c>
      <c r="L137" s="42"/>
      <c r="M137" s="228" t="s">
        <v>1</v>
      </c>
      <c r="N137" s="229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80</v>
      </c>
      <c r="AT137" s="232" t="s">
        <v>156</v>
      </c>
      <c r="AU137" s="232" t="s">
        <v>80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359</v>
      </c>
    </row>
    <row r="138" s="2" customFormat="1" ht="16.5" customHeight="1">
      <c r="A138" s="36"/>
      <c r="B138" s="37"/>
      <c r="C138" s="221" t="s">
        <v>211</v>
      </c>
      <c r="D138" s="221" t="s">
        <v>156</v>
      </c>
      <c r="E138" s="222" t="s">
        <v>360</v>
      </c>
      <c r="F138" s="223" t="s">
        <v>361</v>
      </c>
      <c r="G138" s="224" t="s">
        <v>308</v>
      </c>
      <c r="H138" s="225">
        <v>70</v>
      </c>
      <c r="I138" s="226"/>
      <c r="J138" s="227">
        <f>ROUND(I138*H138,2)</f>
        <v>0</v>
      </c>
      <c r="K138" s="223" t="s">
        <v>160</v>
      </c>
      <c r="L138" s="42"/>
      <c r="M138" s="228" t="s">
        <v>1</v>
      </c>
      <c r="N138" s="229" t="s">
        <v>38</v>
      </c>
      <c r="O138" s="89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2" t="s">
        <v>80</v>
      </c>
      <c r="AT138" s="232" t="s">
        <v>156</v>
      </c>
      <c r="AU138" s="232" t="s">
        <v>80</v>
      </c>
      <c r="AY138" s="15" t="s">
        <v>153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80</v>
      </c>
      <c r="BK138" s="233">
        <f>ROUND(I138*H138,2)</f>
        <v>0</v>
      </c>
      <c r="BL138" s="15" t="s">
        <v>80</v>
      </c>
      <c r="BM138" s="232" t="s">
        <v>362</v>
      </c>
    </row>
    <row r="139" s="2" customFormat="1">
      <c r="A139" s="36"/>
      <c r="B139" s="37"/>
      <c r="C139" s="38"/>
      <c r="D139" s="246" t="s">
        <v>310</v>
      </c>
      <c r="E139" s="38"/>
      <c r="F139" s="272" t="s">
        <v>363</v>
      </c>
      <c r="G139" s="38"/>
      <c r="H139" s="38"/>
      <c r="I139" s="273"/>
      <c r="J139" s="38"/>
      <c r="K139" s="38"/>
      <c r="L139" s="42"/>
      <c r="M139" s="277"/>
      <c r="N139" s="278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310</v>
      </c>
      <c r="AU139" s="15" t="s">
        <v>80</v>
      </c>
    </row>
    <row r="140" s="2" customFormat="1" ht="16.5" customHeight="1">
      <c r="A140" s="36"/>
      <c r="B140" s="37"/>
      <c r="C140" s="221" t="s">
        <v>8</v>
      </c>
      <c r="D140" s="221" t="s">
        <v>156</v>
      </c>
      <c r="E140" s="222" t="s">
        <v>360</v>
      </c>
      <c r="F140" s="223" t="s">
        <v>361</v>
      </c>
      <c r="G140" s="224" t="s">
        <v>308</v>
      </c>
      <c r="H140" s="225">
        <v>15</v>
      </c>
      <c r="I140" s="226"/>
      <c r="J140" s="227">
        <f>ROUND(I140*H140,2)</f>
        <v>0</v>
      </c>
      <c r="K140" s="223" t="s">
        <v>160</v>
      </c>
      <c r="L140" s="42"/>
      <c r="M140" s="228" t="s">
        <v>1</v>
      </c>
      <c r="N140" s="229" t="s">
        <v>38</v>
      </c>
      <c r="O140" s="89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2" t="s">
        <v>80</v>
      </c>
      <c r="AT140" s="232" t="s">
        <v>156</v>
      </c>
      <c r="AU140" s="232" t="s">
        <v>80</v>
      </c>
      <c r="AY140" s="15" t="s">
        <v>153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5" t="s">
        <v>80</v>
      </c>
      <c r="BK140" s="233">
        <f>ROUND(I140*H140,2)</f>
        <v>0</v>
      </c>
      <c r="BL140" s="15" t="s">
        <v>80</v>
      </c>
      <c r="BM140" s="232" t="s">
        <v>364</v>
      </c>
    </row>
    <row r="141" s="2" customFormat="1">
      <c r="A141" s="36"/>
      <c r="B141" s="37"/>
      <c r="C141" s="38"/>
      <c r="D141" s="246" t="s">
        <v>310</v>
      </c>
      <c r="E141" s="38"/>
      <c r="F141" s="272" t="s">
        <v>365</v>
      </c>
      <c r="G141" s="38"/>
      <c r="H141" s="38"/>
      <c r="I141" s="273"/>
      <c r="J141" s="38"/>
      <c r="K141" s="38"/>
      <c r="L141" s="42"/>
      <c r="M141" s="277"/>
      <c r="N141" s="278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310</v>
      </c>
      <c r="AU141" s="15" t="s">
        <v>80</v>
      </c>
    </row>
    <row r="142" s="2" customFormat="1" ht="16.5" customHeight="1">
      <c r="A142" s="36"/>
      <c r="B142" s="37"/>
      <c r="C142" s="221" t="s">
        <v>218</v>
      </c>
      <c r="D142" s="221" t="s">
        <v>156</v>
      </c>
      <c r="E142" s="222" t="s">
        <v>366</v>
      </c>
      <c r="F142" s="223" t="s">
        <v>367</v>
      </c>
      <c r="G142" s="224" t="s">
        <v>308</v>
      </c>
      <c r="H142" s="225">
        <v>25</v>
      </c>
      <c r="I142" s="226"/>
      <c r="J142" s="227">
        <f>ROUND(I142*H142,2)</f>
        <v>0</v>
      </c>
      <c r="K142" s="223" t="s">
        <v>160</v>
      </c>
      <c r="L142" s="42"/>
      <c r="M142" s="228" t="s">
        <v>1</v>
      </c>
      <c r="N142" s="229" t="s">
        <v>38</v>
      </c>
      <c r="O142" s="89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2" t="s">
        <v>80</v>
      </c>
      <c r="AT142" s="232" t="s">
        <v>156</v>
      </c>
      <c r="AU142" s="232" t="s">
        <v>80</v>
      </c>
      <c r="AY142" s="15" t="s">
        <v>153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80</v>
      </c>
      <c r="BK142" s="233">
        <f>ROUND(I142*H142,2)</f>
        <v>0</v>
      </c>
      <c r="BL142" s="15" t="s">
        <v>80</v>
      </c>
      <c r="BM142" s="232" t="s">
        <v>368</v>
      </c>
    </row>
    <row r="143" s="2" customFormat="1" ht="16.5" customHeight="1">
      <c r="A143" s="36"/>
      <c r="B143" s="37"/>
      <c r="C143" s="221" t="s">
        <v>222</v>
      </c>
      <c r="D143" s="221" t="s">
        <v>156</v>
      </c>
      <c r="E143" s="222" t="s">
        <v>369</v>
      </c>
      <c r="F143" s="223" t="s">
        <v>370</v>
      </c>
      <c r="G143" s="224" t="s">
        <v>159</v>
      </c>
      <c r="H143" s="225">
        <v>1</v>
      </c>
      <c r="I143" s="226"/>
      <c r="J143" s="227">
        <f>ROUND(I143*H143,2)</f>
        <v>0</v>
      </c>
      <c r="K143" s="223" t="s">
        <v>160</v>
      </c>
      <c r="L143" s="42"/>
      <c r="M143" s="228" t="s">
        <v>1</v>
      </c>
      <c r="N143" s="229" t="s">
        <v>38</v>
      </c>
      <c r="O143" s="89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2" t="s">
        <v>80</v>
      </c>
      <c r="AT143" s="232" t="s">
        <v>156</v>
      </c>
      <c r="AU143" s="232" t="s">
        <v>80</v>
      </c>
      <c r="AY143" s="15" t="s">
        <v>153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5" t="s">
        <v>80</v>
      </c>
      <c r="BK143" s="233">
        <f>ROUND(I143*H143,2)</f>
        <v>0</v>
      </c>
      <c r="BL143" s="15" t="s">
        <v>80</v>
      </c>
      <c r="BM143" s="232" t="s">
        <v>371</v>
      </c>
    </row>
    <row r="144" s="2" customFormat="1" ht="16.5" customHeight="1">
      <c r="A144" s="36"/>
      <c r="B144" s="37"/>
      <c r="C144" s="221" t="s">
        <v>229</v>
      </c>
      <c r="D144" s="221" t="s">
        <v>156</v>
      </c>
      <c r="E144" s="222" t="s">
        <v>372</v>
      </c>
      <c r="F144" s="223" t="s">
        <v>373</v>
      </c>
      <c r="G144" s="224" t="s">
        <v>159</v>
      </c>
      <c r="H144" s="225">
        <v>1</v>
      </c>
      <c r="I144" s="226"/>
      <c r="J144" s="227">
        <f>ROUND(I144*H144,2)</f>
        <v>0</v>
      </c>
      <c r="K144" s="223" t="s">
        <v>160</v>
      </c>
      <c r="L144" s="42"/>
      <c r="M144" s="228" t="s">
        <v>1</v>
      </c>
      <c r="N144" s="229" t="s">
        <v>38</v>
      </c>
      <c r="O144" s="89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2" t="s">
        <v>80</v>
      </c>
      <c r="AT144" s="232" t="s">
        <v>156</v>
      </c>
      <c r="AU144" s="232" t="s">
        <v>80</v>
      </c>
      <c r="AY144" s="15" t="s">
        <v>153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5" t="s">
        <v>80</v>
      </c>
      <c r="BK144" s="233">
        <f>ROUND(I144*H144,2)</f>
        <v>0</v>
      </c>
      <c r="BL144" s="15" t="s">
        <v>80</v>
      </c>
      <c r="BM144" s="232" t="s">
        <v>374</v>
      </c>
    </row>
    <row r="145" s="2" customFormat="1" ht="24.15" customHeight="1">
      <c r="A145" s="36"/>
      <c r="B145" s="37"/>
      <c r="C145" s="234" t="s">
        <v>233</v>
      </c>
      <c r="D145" s="234" t="s">
        <v>166</v>
      </c>
      <c r="E145" s="235" t="s">
        <v>375</v>
      </c>
      <c r="F145" s="236" t="s">
        <v>376</v>
      </c>
      <c r="G145" s="237" t="s">
        <v>159</v>
      </c>
      <c r="H145" s="238">
        <v>1</v>
      </c>
      <c r="I145" s="239"/>
      <c r="J145" s="240">
        <f>ROUND(I145*H145,2)</f>
        <v>0</v>
      </c>
      <c r="K145" s="236" t="s">
        <v>160</v>
      </c>
      <c r="L145" s="241"/>
      <c r="M145" s="242" t="s">
        <v>1</v>
      </c>
      <c r="N145" s="243" t="s">
        <v>38</v>
      </c>
      <c r="O145" s="89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2" t="s">
        <v>82</v>
      </c>
      <c r="AT145" s="232" t="s">
        <v>166</v>
      </c>
      <c r="AU145" s="232" t="s">
        <v>80</v>
      </c>
      <c r="AY145" s="15" t="s">
        <v>153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5" t="s">
        <v>80</v>
      </c>
      <c r="BK145" s="233">
        <f>ROUND(I145*H145,2)</f>
        <v>0</v>
      </c>
      <c r="BL145" s="15" t="s">
        <v>80</v>
      </c>
      <c r="BM145" s="232" t="s">
        <v>377</v>
      </c>
    </row>
    <row r="146" s="2" customFormat="1" ht="16.5" customHeight="1">
      <c r="A146" s="36"/>
      <c r="B146" s="37"/>
      <c r="C146" s="221" t="s">
        <v>238</v>
      </c>
      <c r="D146" s="221" t="s">
        <v>156</v>
      </c>
      <c r="E146" s="222" t="s">
        <v>378</v>
      </c>
      <c r="F146" s="223" t="s">
        <v>379</v>
      </c>
      <c r="G146" s="224" t="s">
        <v>159</v>
      </c>
      <c r="H146" s="225">
        <v>1</v>
      </c>
      <c r="I146" s="226"/>
      <c r="J146" s="227">
        <f>ROUND(I146*H146,2)</f>
        <v>0</v>
      </c>
      <c r="K146" s="223" t="s">
        <v>160</v>
      </c>
      <c r="L146" s="42"/>
      <c r="M146" s="228" t="s">
        <v>1</v>
      </c>
      <c r="N146" s="229" t="s">
        <v>38</v>
      </c>
      <c r="O146" s="89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2" t="s">
        <v>80</v>
      </c>
      <c r="AT146" s="232" t="s">
        <v>156</v>
      </c>
      <c r="AU146" s="232" t="s">
        <v>80</v>
      </c>
      <c r="AY146" s="15" t="s">
        <v>153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80</v>
      </c>
      <c r="BK146" s="233">
        <f>ROUND(I146*H146,2)</f>
        <v>0</v>
      </c>
      <c r="BL146" s="15" t="s">
        <v>80</v>
      </c>
      <c r="BM146" s="232" t="s">
        <v>380</v>
      </c>
    </row>
    <row r="147" s="2" customFormat="1" ht="24.15" customHeight="1">
      <c r="A147" s="36"/>
      <c r="B147" s="37"/>
      <c r="C147" s="221" t="s">
        <v>7</v>
      </c>
      <c r="D147" s="221" t="s">
        <v>156</v>
      </c>
      <c r="E147" s="222" t="s">
        <v>381</v>
      </c>
      <c r="F147" s="223" t="s">
        <v>382</v>
      </c>
      <c r="G147" s="224" t="s">
        <v>159</v>
      </c>
      <c r="H147" s="225">
        <v>1</v>
      </c>
      <c r="I147" s="226"/>
      <c r="J147" s="227">
        <f>ROUND(I147*H147,2)</f>
        <v>0</v>
      </c>
      <c r="K147" s="223" t="s">
        <v>160</v>
      </c>
      <c r="L147" s="42"/>
      <c r="M147" s="228" t="s">
        <v>1</v>
      </c>
      <c r="N147" s="229" t="s">
        <v>38</v>
      </c>
      <c r="O147" s="89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2" t="s">
        <v>80</v>
      </c>
      <c r="AT147" s="232" t="s">
        <v>156</v>
      </c>
      <c r="AU147" s="232" t="s">
        <v>80</v>
      </c>
      <c r="AY147" s="15" t="s">
        <v>153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5" t="s">
        <v>80</v>
      </c>
      <c r="BK147" s="233">
        <f>ROUND(I147*H147,2)</f>
        <v>0</v>
      </c>
      <c r="BL147" s="15" t="s">
        <v>80</v>
      </c>
      <c r="BM147" s="232" t="s">
        <v>383</v>
      </c>
    </row>
    <row r="148" s="2" customFormat="1" ht="37.8" customHeight="1">
      <c r="A148" s="36"/>
      <c r="B148" s="37"/>
      <c r="C148" s="221" t="s">
        <v>245</v>
      </c>
      <c r="D148" s="221" t="s">
        <v>156</v>
      </c>
      <c r="E148" s="222" t="s">
        <v>384</v>
      </c>
      <c r="F148" s="223" t="s">
        <v>385</v>
      </c>
      <c r="G148" s="224" t="s">
        <v>159</v>
      </c>
      <c r="H148" s="225">
        <v>1</v>
      </c>
      <c r="I148" s="226"/>
      <c r="J148" s="227">
        <f>ROUND(I148*H148,2)</f>
        <v>0</v>
      </c>
      <c r="K148" s="223" t="s">
        <v>160</v>
      </c>
      <c r="L148" s="42"/>
      <c r="M148" s="228" t="s">
        <v>1</v>
      </c>
      <c r="N148" s="229" t="s">
        <v>38</v>
      </c>
      <c r="O148" s="89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2" t="s">
        <v>80</v>
      </c>
      <c r="AT148" s="232" t="s">
        <v>156</v>
      </c>
      <c r="AU148" s="232" t="s">
        <v>80</v>
      </c>
      <c r="AY148" s="15" t="s">
        <v>153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5" t="s">
        <v>80</v>
      </c>
      <c r="BK148" s="233">
        <f>ROUND(I148*H148,2)</f>
        <v>0</v>
      </c>
      <c r="BL148" s="15" t="s">
        <v>80</v>
      </c>
      <c r="BM148" s="232" t="s">
        <v>386</v>
      </c>
    </row>
    <row r="149" s="2" customFormat="1" ht="37.8" customHeight="1">
      <c r="A149" s="36"/>
      <c r="B149" s="37"/>
      <c r="C149" s="221" t="s">
        <v>249</v>
      </c>
      <c r="D149" s="221" t="s">
        <v>156</v>
      </c>
      <c r="E149" s="222" t="s">
        <v>388</v>
      </c>
      <c r="F149" s="223" t="s">
        <v>389</v>
      </c>
      <c r="G149" s="224" t="s">
        <v>159</v>
      </c>
      <c r="H149" s="225">
        <v>1</v>
      </c>
      <c r="I149" s="226"/>
      <c r="J149" s="227">
        <f>ROUND(I149*H149,2)</f>
        <v>0</v>
      </c>
      <c r="K149" s="223" t="s">
        <v>160</v>
      </c>
      <c r="L149" s="42"/>
      <c r="M149" s="228" t="s">
        <v>1</v>
      </c>
      <c r="N149" s="229" t="s">
        <v>38</v>
      </c>
      <c r="O149" s="89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2" t="s">
        <v>80</v>
      </c>
      <c r="AT149" s="232" t="s">
        <v>156</v>
      </c>
      <c r="AU149" s="232" t="s">
        <v>80</v>
      </c>
      <c r="AY149" s="15" t="s">
        <v>153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5" t="s">
        <v>80</v>
      </c>
      <c r="BK149" s="233">
        <f>ROUND(I149*H149,2)</f>
        <v>0</v>
      </c>
      <c r="BL149" s="15" t="s">
        <v>80</v>
      </c>
      <c r="BM149" s="232" t="s">
        <v>390</v>
      </c>
    </row>
    <row r="150" s="2" customFormat="1" ht="37.8" customHeight="1">
      <c r="A150" s="36"/>
      <c r="B150" s="37"/>
      <c r="C150" s="221" t="s">
        <v>253</v>
      </c>
      <c r="D150" s="221" t="s">
        <v>156</v>
      </c>
      <c r="E150" s="222" t="s">
        <v>392</v>
      </c>
      <c r="F150" s="223" t="s">
        <v>393</v>
      </c>
      <c r="G150" s="224" t="s">
        <v>159</v>
      </c>
      <c r="H150" s="225">
        <v>1</v>
      </c>
      <c r="I150" s="226"/>
      <c r="J150" s="227">
        <f>ROUND(I150*H150,2)</f>
        <v>0</v>
      </c>
      <c r="K150" s="223" t="s">
        <v>160</v>
      </c>
      <c r="L150" s="42"/>
      <c r="M150" s="228" t="s">
        <v>1</v>
      </c>
      <c r="N150" s="229" t="s">
        <v>38</v>
      </c>
      <c r="O150" s="89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2" t="s">
        <v>80</v>
      </c>
      <c r="AT150" s="232" t="s">
        <v>156</v>
      </c>
      <c r="AU150" s="232" t="s">
        <v>80</v>
      </c>
      <c r="AY150" s="15" t="s">
        <v>153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5" t="s">
        <v>80</v>
      </c>
      <c r="BK150" s="233">
        <f>ROUND(I150*H150,2)</f>
        <v>0</v>
      </c>
      <c r="BL150" s="15" t="s">
        <v>80</v>
      </c>
      <c r="BM150" s="232" t="s">
        <v>394</v>
      </c>
    </row>
    <row r="151" s="2" customFormat="1" ht="37.8" customHeight="1">
      <c r="A151" s="36"/>
      <c r="B151" s="37"/>
      <c r="C151" s="221" t="s">
        <v>387</v>
      </c>
      <c r="D151" s="221" t="s">
        <v>156</v>
      </c>
      <c r="E151" s="222" t="s">
        <v>396</v>
      </c>
      <c r="F151" s="223" t="s">
        <v>397</v>
      </c>
      <c r="G151" s="224" t="s">
        <v>159</v>
      </c>
      <c r="H151" s="225">
        <v>1</v>
      </c>
      <c r="I151" s="226"/>
      <c r="J151" s="227">
        <f>ROUND(I151*H151,2)</f>
        <v>0</v>
      </c>
      <c r="K151" s="223" t="s">
        <v>160</v>
      </c>
      <c r="L151" s="42"/>
      <c r="M151" s="228" t="s">
        <v>1</v>
      </c>
      <c r="N151" s="229" t="s">
        <v>38</v>
      </c>
      <c r="O151" s="89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2" t="s">
        <v>80</v>
      </c>
      <c r="AT151" s="232" t="s">
        <v>156</v>
      </c>
      <c r="AU151" s="232" t="s">
        <v>80</v>
      </c>
      <c r="AY151" s="15" t="s">
        <v>153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5" t="s">
        <v>80</v>
      </c>
      <c r="BK151" s="233">
        <f>ROUND(I151*H151,2)</f>
        <v>0</v>
      </c>
      <c r="BL151" s="15" t="s">
        <v>80</v>
      </c>
      <c r="BM151" s="232" t="s">
        <v>398</v>
      </c>
    </row>
    <row r="152" s="2" customFormat="1" ht="37.8" customHeight="1">
      <c r="A152" s="36"/>
      <c r="B152" s="37"/>
      <c r="C152" s="221" t="s">
        <v>391</v>
      </c>
      <c r="D152" s="221" t="s">
        <v>156</v>
      </c>
      <c r="E152" s="222" t="s">
        <v>400</v>
      </c>
      <c r="F152" s="223" t="s">
        <v>401</v>
      </c>
      <c r="G152" s="224" t="s">
        <v>159</v>
      </c>
      <c r="H152" s="225">
        <v>1</v>
      </c>
      <c r="I152" s="226"/>
      <c r="J152" s="227">
        <f>ROUND(I152*H152,2)</f>
        <v>0</v>
      </c>
      <c r="K152" s="223" t="s">
        <v>160</v>
      </c>
      <c r="L152" s="42"/>
      <c r="M152" s="228" t="s">
        <v>1</v>
      </c>
      <c r="N152" s="229" t="s">
        <v>38</v>
      </c>
      <c r="O152" s="89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2" t="s">
        <v>80</v>
      </c>
      <c r="AT152" s="232" t="s">
        <v>156</v>
      </c>
      <c r="AU152" s="232" t="s">
        <v>80</v>
      </c>
      <c r="AY152" s="15" t="s">
        <v>153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5" t="s">
        <v>80</v>
      </c>
      <c r="BK152" s="233">
        <f>ROUND(I152*H152,2)</f>
        <v>0</v>
      </c>
      <c r="BL152" s="15" t="s">
        <v>80</v>
      </c>
      <c r="BM152" s="232" t="s">
        <v>402</v>
      </c>
    </row>
    <row r="153" s="2" customFormat="1" ht="37.8" customHeight="1">
      <c r="A153" s="36"/>
      <c r="B153" s="37"/>
      <c r="C153" s="221" t="s">
        <v>395</v>
      </c>
      <c r="D153" s="221" t="s">
        <v>156</v>
      </c>
      <c r="E153" s="222" t="s">
        <v>404</v>
      </c>
      <c r="F153" s="223" t="s">
        <v>405</v>
      </c>
      <c r="G153" s="224" t="s">
        <v>159</v>
      </c>
      <c r="H153" s="225">
        <v>1</v>
      </c>
      <c r="I153" s="226"/>
      <c r="J153" s="227">
        <f>ROUND(I153*H153,2)</f>
        <v>0</v>
      </c>
      <c r="K153" s="223" t="s">
        <v>160</v>
      </c>
      <c r="L153" s="42"/>
      <c r="M153" s="228" t="s">
        <v>1</v>
      </c>
      <c r="N153" s="229" t="s">
        <v>38</v>
      </c>
      <c r="O153" s="89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2" t="s">
        <v>80</v>
      </c>
      <c r="AT153" s="232" t="s">
        <v>156</v>
      </c>
      <c r="AU153" s="232" t="s">
        <v>80</v>
      </c>
      <c r="AY153" s="15" t="s">
        <v>153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5" t="s">
        <v>80</v>
      </c>
      <c r="BK153" s="233">
        <f>ROUND(I153*H153,2)</f>
        <v>0</v>
      </c>
      <c r="BL153" s="15" t="s">
        <v>80</v>
      </c>
      <c r="BM153" s="232" t="s">
        <v>406</v>
      </c>
    </row>
    <row r="154" s="2" customFormat="1" ht="24.15" customHeight="1">
      <c r="A154" s="36"/>
      <c r="B154" s="37"/>
      <c r="C154" s="221" t="s">
        <v>399</v>
      </c>
      <c r="D154" s="221" t="s">
        <v>156</v>
      </c>
      <c r="E154" s="222" t="s">
        <v>408</v>
      </c>
      <c r="F154" s="223" t="s">
        <v>409</v>
      </c>
      <c r="G154" s="224" t="s">
        <v>159</v>
      </c>
      <c r="H154" s="225">
        <v>1</v>
      </c>
      <c r="I154" s="226"/>
      <c r="J154" s="227">
        <f>ROUND(I154*H154,2)</f>
        <v>0</v>
      </c>
      <c r="K154" s="223" t="s">
        <v>184</v>
      </c>
      <c r="L154" s="42"/>
      <c r="M154" s="228" t="s">
        <v>1</v>
      </c>
      <c r="N154" s="229" t="s">
        <v>38</v>
      </c>
      <c r="O154" s="89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2" t="s">
        <v>80</v>
      </c>
      <c r="AT154" s="232" t="s">
        <v>156</v>
      </c>
      <c r="AU154" s="232" t="s">
        <v>80</v>
      </c>
      <c r="AY154" s="15" t="s">
        <v>153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5" t="s">
        <v>80</v>
      </c>
      <c r="BK154" s="233">
        <f>ROUND(I154*H154,2)</f>
        <v>0</v>
      </c>
      <c r="BL154" s="15" t="s">
        <v>80</v>
      </c>
      <c r="BM154" s="232" t="s">
        <v>410</v>
      </c>
    </row>
    <row r="155" s="2" customFormat="1" ht="24.15" customHeight="1">
      <c r="A155" s="36"/>
      <c r="B155" s="37"/>
      <c r="C155" s="221" t="s">
        <v>403</v>
      </c>
      <c r="D155" s="221" t="s">
        <v>156</v>
      </c>
      <c r="E155" s="222" t="s">
        <v>412</v>
      </c>
      <c r="F155" s="223" t="s">
        <v>413</v>
      </c>
      <c r="G155" s="224" t="s">
        <v>159</v>
      </c>
      <c r="H155" s="225">
        <v>1</v>
      </c>
      <c r="I155" s="226"/>
      <c r="J155" s="227">
        <f>ROUND(I155*H155,2)</f>
        <v>0</v>
      </c>
      <c r="K155" s="223" t="s">
        <v>160</v>
      </c>
      <c r="L155" s="42"/>
      <c r="M155" s="228" t="s">
        <v>1</v>
      </c>
      <c r="N155" s="229" t="s">
        <v>38</v>
      </c>
      <c r="O155" s="89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2" t="s">
        <v>80</v>
      </c>
      <c r="AT155" s="232" t="s">
        <v>156</v>
      </c>
      <c r="AU155" s="232" t="s">
        <v>80</v>
      </c>
      <c r="AY155" s="15" t="s">
        <v>153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5" t="s">
        <v>80</v>
      </c>
      <c r="BK155" s="233">
        <f>ROUND(I155*H155,2)</f>
        <v>0</v>
      </c>
      <c r="BL155" s="15" t="s">
        <v>80</v>
      </c>
      <c r="BM155" s="232" t="s">
        <v>414</v>
      </c>
    </row>
    <row r="156" s="2" customFormat="1" ht="24.15" customHeight="1">
      <c r="A156" s="36"/>
      <c r="B156" s="37"/>
      <c r="C156" s="221" t="s">
        <v>407</v>
      </c>
      <c r="D156" s="221" t="s">
        <v>156</v>
      </c>
      <c r="E156" s="222" t="s">
        <v>421</v>
      </c>
      <c r="F156" s="223" t="s">
        <v>422</v>
      </c>
      <c r="G156" s="224" t="s">
        <v>159</v>
      </c>
      <c r="H156" s="225">
        <v>1</v>
      </c>
      <c r="I156" s="226"/>
      <c r="J156" s="227">
        <f>ROUND(I156*H156,2)</f>
        <v>0</v>
      </c>
      <c r="K156" s="223" t="s">
        <v>160</v>
      </c>
      <c r="L156" s="42"/>
      <c r="M156" s="228" t="s">
        <v>1</v>
      </c>
      <c r="N156" s="229" t="s">
        <v>38</v>
      </c>
      <c r="O156" s="89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2" t="s">
        <v>80</v>
      </c>
      <c r="AT156" s="232" t="s">
        <v>156</v>
      </c>
      <c r="AU156" s="232" t="s">
        <v>80</v>
      </c>
      <c r="AY156" s="15" t="s">
        <v>153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5" t="s">
        <v>80</v>
      </c>
      <c r="BK156" s="233">
        <f>ROUND(I156*H156,2)</f>
        <v>0</v>
      </c>
      <c r="BL156" s="15" t="s">
        <v>80</v>
      </c>
      <c r="BM156" s="232" t="s">
        <v>423</v>
      </c>
    </row>
    <row r="157" s="2" customFormat="1" ht="24.15" customHeight="1">
      <c r="A157" s="36"/>
      <c r="B157" s="37"/>
      <c r="C157" s="221" t="s">
        <v>411</v>
      </c>
      <c r="D157" s="221" t="s">
        <v>156</v>
      </c>
      <c r="E157" s="222" t="s">
        <v>425</v>
      </c>
      <c r="F157" s="223" t="s">
        <v>426</v>
      </c>
      <c r="G157" s="224" t="s">
        <v>159</v>
      </c>
      <c r="H157" s="225">
        <v>1</v>
      </c>
      <c r="I157" s="226"/>
      <c r="J157" s="227">
        <f>ROUND(I157*H157,2)</f>
        <v>0</v>
      </c>
      <c r="K157" s="223" t="s">
        <v>160</v>
      </c>
      <c r="L157" s="42"/>
      <c r="M157" s="228" t="s">
        <v>1</v>
      </c>
      <c r="N157" s="229" t="s">
        <v>38</v>
      </c>
      <c r="O157" s="89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2" t="s">
        <v>80</v>
      </c>
      <c r="AT157" s="232" t="s">
        <v>156</v>
      </c>
      <c r="AU157" s="232" t="s">
        <v>80</v>
      </c>
      <c r="AY157" s="15" t="s">
        <v>153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5" t="s">
        <v>80</v>
      </c>
      <c r="BK157" s="233">
        <f>ROUND(I157*H157,2)</f>
        <v>0</v>
      </c>
      <c r="BL157" s="15" t="s">
        <v>80</v>
      </c>
      <c r="BM157" s="232" t="s">
        <v>427</v>
      </c>
    </row>
    <row r="158" s="2" customFormat="1" ht="16.5" customHeight="1">
      <c r="A158" s="36"/>
      <c r="B158" s="37"/>
      <c r="C158" s="221" t="s">
        <v>415</v>
      </c>
      <c r="D158" s="221" t="s">
        <v>156</v>
      </c>
      <c r="E158" s="222" t="s">
        <v>429</v>
      </c>
      <c r="F158" s="223" t="s">
        <v>430</v>
      </c>
      <c r="G158" s="224" t="s">
        <v>308</v>
      </c>
      <c r="H158" s="225">
        <v>15</v>
      </c>
      <c r="I158" s="226"/>
      <c r="J158" s="227">
        <f>ROUND(I158*H158,2)</f>
        <v>0</v>
      </c>
      <c r="K158" s="223" t="s">
        <v>184</v>
      </c>
      <c r="L158" s="42"/>
      <c r="M158" s="228" t="s">
        <v>1</v>
      </c>
      <c r="N158" s="229" t="s">
        <v>38</v>
      </c>
      <c r="O158" s="89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2" t="s">
        <v>80</v>
      </c>
      <c r="AT158" s="232" t="s">
        <v>156</v>
      </c>
      <c r="AU158" s="232" t="s">
        <v>80</v>
      </c>
      <c r="AY158" s="15" t="s">
        <v>153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5" t="s">
        <v>80</v>
      </c>
      <c r="BK158" s="233">
        <f>ROUND(I158*H158,2)</f>
        <v>0</v>
      </c>
      <c r="BL158" s="15" t="s">
        <v>80</v>
      </c>
      <c r="BM158" s="232" t="s">
        <v>431</v>
      </c>
    </row>
    <row r="159" s="2" customFormat="1">
      <c r="A159" s="36"/>
      <c r="B159" s="37"/>
      <c r="C159" s="38"/>
      <c r="D159" s="246" t="s">
        <v>310</v>
      </c>
      <c r="E159" s="38"/>
      <c r="F159" s="272" t="s">
        <v>432</v>
      </c>
      <c r="G159" s="38"/>
      <c r="H159" s="38"/>
      <c r="I159" s="273"/>
      <c r="J159" s="38"/>
      <c r="K159" s="38"/>
      <c r="L159" s="42"/>
      <c r="M159" s="277"/>
      <c r="N159" s="278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310</v>
      </c>
      <c r="AU159" s="15" t="s">
        <v>80</v>
      </c>
    </row>
    <row r="160" s="2" customFormat="1" ht="16.5" customHeight="1">
      <c r="A160" s="36"/>
      <c r="B160" s="37"/>
      <c r="C160" s="221" t="s">
        <v>420</v>
      </c>
      <c r="D160" s="221" t="s">
        <v>156</v>
      </c>
      <c r="E160" s="222" t="s">
        <v>429</v>
      </c>
      <c r="F160" s="223" t="s">
        <v>430</v>
      </c>
      <c r="G160" s="224" t="s">
        <v>308</v>
      </c>
      <c r="H160" s="225">
        <v>17</v>
      </c>
      <c r="I160" s="226"/>
      <c r="J160" s="227">
        <f>ROUND(I160*H160,2)</f>
        <v>0</v>
      </c>
      <c r="K160" s="223" t="s">
        <v>184</v>
      </c>
      <c r="L160" s="42"/>
      <c r="M160" s="228" t="s">
        <v>1</v>
      </c>
      <c r="N160" s="229" t="s">
        <v>38</v>
      </c>
      <c r="O160" s="89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2" t="s">
        <v>80</v>
      </c>
      <c r="AT160" s="232" t="s">
        <v>156</v>
      </c>
      <c r="AU160" s="232" t="s">
        <v>80</v>
      </c>
      <c r="AY160" s="15" t="s">
        <v>153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5" t="s">
        <v>80</v>
      </c>
      <c r="BK160" s="233">
        <f>ROUND(I160*H160,2)</f>
        <v>0</v>
      </c>
      <c r="BL160" s="15" t="s">
        <v>80</v>
      </c>
      <c r="BM160" s="232" t="s">
        <v>434</v>
      </c>
    </row>
    <row r="161" s="2" customFormat="1">
      <c r="A161" s="36"/>
      <c r="B161" s="37"/>
      <c r="C161" s="38"/>
      <c r="D161" s="246" t="s">
        <v>310</v>
      </c>
      <c r="E161" s="38"/>
      <c r="F161" s="272" t="s">
        <v>435</v>
      </c>
      <c r="G161" s="38"/>
      <c r="H161" s="38"/>
      <c r="I161" s="273"/>
      <c r="J161" s="38"/>
      <c r="K161" s="38"/>
      <c r="L161" s="42"/>
      <c r="M161" s="274"/>
      <c r="N161" s="275"/>
      <c r="O161" s="258"/>
      <c r="P161" s="258"/>
      <c r="Q161" s="258"/>
      <c r="R161" s="258"/>
      <c r="S161" s="258"/>
      <c r="T161" s="27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310</v>
      </c>
      <c r="AU161" s="15" t="s">
        <v>80</v>
      </c>
    </row>
    <row r="162" s="2" customFormat="1" ht="6.96" customHeight="1">
      <c r="A162" s="36"/>
      <c r="B162" s="64"/>
      <c r="C162" s="65"/>
      <c r="D162" s="65"/>
      <c r="E162" s="65"/>
      <c r="F162" s="65"/>
      <c r="G162" s="65"/>
      <c r="H162" s="65"/>
      <c r="I162" s="65"/>
      <c r="J162" s="65"/>
      <c r="K162" s="65"/>
      <c r="L162" s="42"/>
      <c r="M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</row>
  </sheetData>
  <sheetProtection sheet="1" autoFilter="0" formatColumns="0" formatRows="0" objects="1" scenarios="1" spinCount="100000" saltValue="j7xF3yR3964mPOLiCZEZbtOvOePNFdobYthX0AWBdtVmTkh/RSPyqjzkEoJKaiWdCvNezioLJ07lQqltX219vg==" hashValue="W+4WhKCS2tVZ3SySlF+N8+cFTI/RyHGYxOJJ/VWdEgLuGNsCqc2rHBNgh3aSku7xiMEIxPXAQRYhPoMzUXCMww==" algorithmName="SHA-512" password="CC35"/>
  <autoFilter ref="C120:K1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129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479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18</v>
      </c>
      <c r="E11" s="36"/>
      <c r="F11" s="139" t="s">
        <v>1</v>
      </c>
      <c r="G11" s="36"/>
      <c r="H11" s="36"/>
      <c r="I11" s="148" t="s">
        <v>19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20</v>
      </c>
      <c r="E12" s="36"/>
      <c r="F12" s="139" t="s">
        <v>21</v>
      </c>
      <c r="G12" s="36"/>
      <c r="H12" s="36"/>
      <c r="I12" s="148" t="s">
        <v>22</v>
      </c>
      <c r="J12" s="151" t="str">
        <f>'Rekapitulace stavby'!AN8</f>
        <v>4. 8. 2023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24</v>
      </c>
      <c r="E14" s="36"/>
      <c r="F14" s="36"/>
      <c r="G14" s="36"/>
      <c r="H14" s="36"/>
      <c r="I14" s="148" t="s">
        <v>25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48" t="s">
        <v>26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25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48" t="s">
        <v>26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31</v>
      </c>
      <c r="E23" s="36"/>
      <c r="F23" s="36"/>
      <c r="G23" s="36"/>
      <c r="H23" s="36"/>
      <c r="I23" s="148" t="s">
        <v>25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48" t="s">
        <v>26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33</v>
      </c>
      <c r="E30" s="36"/>
      <c r="F30" s="36"/>
      <c r="G30" s="36"/>
      <c r="H30" s="36"/>
      <c r="I30" s="36"/>
      <c r="J30" s="158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35</v>
      </c>
      <c r="G32" s="36"/>
      <c r="H32" s="36"/>
      <c r="I32" s="159" t="s">
        <v>34</v>
      </c>
      <c r="J32" s="159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37</v>
      </c>
      <c r="E33" s="148" t="s">
        <v>38</v>
      </c>
      <c r="F33" s="161">
        <f>ROUND((SUM(BE117:BE118)),  2)</f>
        <v>0</v>
      </c>
      <c r="G33" s="36"/>
      <c r="H33" s="36"/>
      <c r="I33" s="162">
        <v>0.20999999999999999</v>
      </c>
      <c r="J33" s="161">
        <f>ROUND(((SUM(BE117:BE118))*I33),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39</v>
      </c>
      <c r="F34" s="161">
        <f>ROUND((SUM(BF117:BF118)),  2)</f>
        <v>0</v>
      </c>
      <c r="G34" s="36"/>
      <c r="H34" s="36"/>
      <c r="I34" s="162">
        <v>0.14999999999999999</v>
      </c>
      <c r="J34" s="161">
        <f>ROUND(((SUM(BF117:BF118))*I34),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40</v>
      </c>
      <c r="F35" s="161">
        <f>ROUND((SUM(BG117:BG118)),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ROUND((SUM(BH117:BH118)),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ROUND((SUM(BI117:BI118)),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129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 xml:space="preserve">PS 04 - PZS v km 126,305 (P 8157) 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4. 8. 2023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132</v>
      </c>
      <c r="D94" s="183"/>
      <c r="E94" s="183"/>
      <c r="F94" s="183"/>
      <c r="G94" s="183"/>
      <c r="H94" s="183"/>
      <c r="I94" s="183"/>
      <c r="J94" s="184" t="s">
        <v>133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134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135</v>
      </c>
    </row>
    <row r="97" s="9" customFormat="1" ht="24.96" customHeight="1">
      <c r="A97" s="9"/>
      <c r="B97" s="186"/>
      <c r="C97" s="187"/>
      <c r="D97" s="188" t="s">
        <v>136</v>
      </c>
      <c r="E97" s="189"/>
      <c r="F97" s="189"/>
      <c r="G97" s="189"/>
      <c r="H97" s="189"/>
      <c r="I97" s="189"/>
      <c r="J97" s="190">
        <f>J118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137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81" t="str">
        <f>E7</f>
        <v>Oprava PZS na trati Přerov - Břeclav - 2.etapa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129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 xml:space="preserve">PS 04 - PZS v km 126,305 (P 8157) 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 </v>
      </c>
      <c r="G111" s="38"/>
      <c r="H111" s="38"/>
      <c r="I111" s="30" t="s">
        <v>22</v>
      </c>
      <c r="J111" s="77" t="str">
        <f>IF(J12="","",J12)</f>
        <v>4. 8. 2023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29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92"/>
      <c r="B116" s="193"/>
      <c r="C116" s="194" t="s">
        <v>138</v>
      </c>
      <c r="D116" s="195" t="s">
        <v>58</v>
      </c>
      <c r="E116" s="195" t="s">
        <v>54</v>
      </c>
      <c r="F116" s="195" t="s">
        <v>55</v>
      </c>
      <c r="G116" s="195" t="s">
        <v>139</v>
      </c>
      <c r="H116" s="195" t="s">
        <v>140</v>
      </c>
      <c r="I116" s="195" t="s">
        <v>141</v>
      </c>
      <c r="J116" s="195" t="s">
        <v>133</v>
      </c>
      <c r="K116" s="196" t="s">
        <v>142</v>
      </c>
      <c r="L116" s="197"/>
      <c r="M116" s="98" t="s">
        <v>1</v>
      </c>
      <c r="N116" s="99" t="s">
        <v>37</v>
      </c>
      <c r="O116" s="99" t="s">
        <v>143</v>
      </c>
      <c r="P116" s="99" t="s">
        <v>144</v>
      </c>
      <c r="Q116" s="99" t="s">
        <v>145</v>
      </c>
      <c r="R116" s="99" t="s">
        <v>146</v>
      </c>
      <c r="S116" s="99" t="s">
        <v>147</v>
      </c>
      <c r="T116" s="100" t="s">
        <v>148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6"/>
      <c r="B117" s="37"/>
      <c r="C117" s="105" t="s">
        <v>149</v>
      </c>
      <c r="D117" s="38"/>
      <c r="E117" s="38"/>
      <c r="F117" s="38"/>
      <c r="G117" s="38"/>
      <c r="H117" s="38"/>
      <c r="I117" s="38"/>
      <c r="J117" s="198">
        <f>BK117</f>
        <v>0</v>
      </c>
      <c r="K117" s="38"/>
      <c r="L117" s="42"/>
      <c r="M117" s="101"/>
      <c r="N117" s="199"/>
      <c r="O117" s="102"/>
      <c r="P117" s="200">
        <f>P118</f>
        <v>0</v>
      </c>
      <c r="Q117" s="102"/>
      <c r="R117" s="200">
        <f>R118</f>
        <v>0</v>
      </c>
      <c r="S117" s="102"/>
      <c r="T117" s="20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72</v>
      </c>
      <c r="AU117" s="15" t="s">
        <v>135</v>
      </c>
      <c r="BK117" s="202">
        <f>BK118</f>
        <v>0</v>
      </c>
    </row>
    <row r="118" s="11" customFormat="1" ht="25.92" customHeight="1">
      <c r="A118" s="11"/>
      <c r="B118" s="203"/>
      <c r="C118" s="204"/>
      <c r="D118" s="205" t="s">
        <v>72</v>
      </c>
      <c r="E118" s="206" t="s">
        <v>150</v>
      </c>
      <c r="F118" s="206" t="s">
        <v>151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v>0</v>
      </c>
      <c r="Q118" s="211"/>
      <c r="R118" s="212">
        <v>0</v>
      </c>
      <c r="S118" s="211"/>
      <c r="T118" s="213"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4" t="s">
        <v>152</v>
      </c>
      <c r="AT118" s="215" t="s">
        <v>72</v>
      </c>
      <c r="AU118" s="215" t="s">
        <v>73</v>
      </c>
      <c r="AY118" s="214" t="s">
        <v>153</v>
      </c>
      <c r="BK118" s="216">
        <v>0</v>
      </c>
    </row>
    <row r="119" s="2" customFormat="1" ht="6.96" customHeight="1">
      <c r="A119" s="36"/>
      <c r="B119" s="64"/>
      <c r="C119" s="65"/>
      <c r="D119" s="65"/>
      <c r="E119" s="65"/>
      <c r="F119" s="65"/>
      <c r="G119" s="65"/>
      <c r="H119" s="65"/>
      <c r="I119" s="65"/>
      <c r="J119" s="65"/>
      <c r="K119" s="65"/>
      <c r="L119" s="42"/>
      <c r="M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</sheetData>
  <sheetProtection sheet="1" autoFilter="0" formatColumns="0" formatRows="0" objects="1" scenarios="1" spinCount="100000" saltValue="Wvj1ZW3oVpHxvzrfA2CacMr4UYBC9iM7jyiUulejW9lrppJvg5+geFCXjZ8TU531spFT+Z3+ey1EY9GwBtqPCQ==" hashValue="Uk0vHSOcFxwmTjqYfbXbthtGEF+DXPsGMcbkKa5WZ+rrB4buP2r3pVGJQF4O+YcRCix0yZOfmfa5oszokxEWpA==" algorithmName="SHA-512" password="CC35"/>
  <autoFilter ref="C116:K11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479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155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ROUND((SUM(BE121:BE146)),  2)</f>
        <v>0</v>
      </c>
      <c r="G35" s="36"/>
      <c r="H35" s="36"/>
      <c r="I35" s="162">
        <v>0.20999999999999999</v>
      </c>
      <c r="J35" s="161">
        <f>ROUND(((SUM(BE121:BE146))*I35),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ROUND((SUM(BF121:BF146)),  2)</f>
        <v>0</v>
      </c>
      <c r="G36" s="36"/>
      <c r="H36" s="36"/>
      <c r="I36" s="162">
        <v>0.14999999999999999</v>
      </c>
      <c r="J36" s="161">
        <f>ROUND(((SUM(BF121:BF146))*I36),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ROUND((SUM(BG121:BG146)),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ROUND((SUM(BH121:BH146)),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ROUND((SUM(BI121:BI146)),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479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01 - Venkovní prky - technologická část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136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479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01 - Venkovní prky - technologická část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150</v>
      </c>
      <c r="F122" s="206" t="s">
        <v>151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SUM(P123:P146)</f>
        <v>0</v>
      </c>
      <c r="Q122" s="218"/>
      <c r="R122" s="219">
        <f>SUM(R123:R146)</f>
        <v>0</v>
      </c>
      <c r="S122" s="218"/>
      <c r="T122" s="220">
        <f>SUM(T123:T146)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152</v>
      </c>
      <c r="AT122" s="215" t="s">
        <v>72</v>
      </c>
      <c r="AU122" s="215" t="s">
        <v>73</v>
      </c>
      <c r="AY122" s="214" t="s">
        <v>153</v>
      </c>
      <c r="BK122" s="216">
        <f>SUM(BK123:BK146)</f>
        <v>0</v>
      </c>
    </row>
    <row r="123" s="2" customFormat="1" ht="16.5" customHeight="1">
      <c r="A123" s="36"/>
      <c r="B123" s="37"/>
      <c r="C123" s="221" t="s">
        <v>80</v>
      </c>
      <c r="D123" s="221" t="s">
        <v>156</v>
      </c>
      <c r="E123" s="222" t="s">
        <v>157</v>
      </c>
      <c r="F123" s="223" t="s">
        <v>158</v>
      </c>
      <c r="G123" s="224" t="s">
        <v>159</v>
      </c>
      <c r="H123" s="225">
        <v>4</v>
      </c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161</v>
      </c>
    </row>
    <row r="124" s="2" customFormat="1" ht="16.5" customHeight="1">
      <c r="A124" s="36"/>
      <c r="B124" s="37"/>
      <c r="C124" s="221" t="s">
        <v>82</v>
      </c>
      <c r="D124" s="221" t="s">
        <v>156</v>
      </c>
      <c r="E124" s="222" t="s">
        <v>162</v>
      </c>
      <c r="F124" s="223" t="s">
        <v>163</v>
      </c>
      <c r="G124" s="224" t="s">
        <v>159</v>
      </c>
      <c r="H124" s="225">
        <v>4</v>
      </c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164</v>
      </c>
    </row>
    <row r="125" s="2" customFormat="1" ht="16.5" customHeight="1">
      <c r="A125" s="36"/>
      <c r="B125" s="37"/>
      <c r="C125" s="234" t="s">
        <v>165</v>
      </c>
      <c r="D125" s="234" t="s">
        <v>166</v>
      </c>
      <c r="E125" s="235" t="s">
        <v>167</v>
      </c>
      <c r="F125" s="236" t="s">
        <v>168</v>
      </c>
      <c r="G125" s="237" t="s">
        <v>159</v>
      </c>
      <c r="H125" s="238">
        <v>4</v>
      </c>
      <c r="I125" s="239"/>
      <c r="J125" s="240">
        <f>ROUND(I125*H125,2)</f>
        <v>0</v>
      </c>
      <c r="K125" s="236" t="s">
        <v>160</v>
      </c>
      <c r="L125" s="241"/>
      <c r="M125" s="242" t="s">
        <v>1</v>
      </c>
      <c r="N125" s="243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82</v>
      </c>
      <c r="AT125" s="232" t="s">
        <v>166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169</v>
      </c>
    </row>
    <row r="126" s="2" customFormat="1" ht="24.15" customHeight="1">
      <c r="A126" s="36"/>
      <c r="B126" s="37"/>
      <c r="C126" s="234" t="s">
        <v>152</v>
      </c>
      <c r="D126" s="234" t="s">
        <v>166</v>
      </c>
      <c r="E126" s="235" t="s">
        <v>480</v>
      </c>
      <c r="F126" s="236" t="s">
        <v>481</v>
      </c>
      <c r="G126" s="237" t="s">
        <v>159</v>
      </c>
      <c r="H126" s="238">
        <v>3</v>
      </c>
      <c r="I126" s="239"/>
      <c r="J126" s="240">
        <f>ROUND(I126*H126,2)</f>
        <v>0</v>
      </c>
      <c r="K126" s="236" t="s">
        <v>160</v>
      </c>
      <c r="L126" s="241"/>
      <c r="M126" s="242" t="s">
        <v>1</v>
      </c>
      <c r="N126" s="243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82</v>
      </c>
      <c r="AT126" s="232" t="s">
        <v>166</v>
      </c>
      <c r="AU126" s="232" t="s">
        <v>80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482</v>
      </c>
    </row>
    <row r="127" s="2" customFormat="1" ht="21.75" customHeight="1">
      <c r="A127" s="36"/>
      <c r="B127" s="37"/>
      <c r="C127" s="221" t="s">
        <v>395</v>
      </c>
      <c r="D127" s="221" t="s">
        <v>156</v>
      </c>
      <c r="E127" s="222" t="s">
        <v>483</v>
      </c>
      <c r="F127" s="223" t="s">
        <v>484</v>
      </c>
      <c r="G127" s="224" t="s">
        <v>159</v>
      </c>
      <c r="H127" s="225">
        <v>3</v>
      </c>
      <c r="I127" s="226"/>
      <c r="J127" s="227">
        <f>ROUND(I127*H127,2)</f>
        <v>0</v>
      </c>
      <c r="K127" s="223" t="s">
        <v>160</v>
      </c>
      <c r="L127" s="42"/>
      <c r="M127" s="228" t="s">
        <v>1</v>
      </c>
      <c r="N127" s="229" t="s">
        <v>38</v>
      </c>
      <c r="O127" s="89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80</v>
      </c>
      <c r="AT127" s="232" t="s">
        <v>156</v>
      </c>
      <c r="AU127" s="232" t="s">
        <v>80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485</v>
      </c>
    </row>
    <row r="128" s="2" customFormat="1" ht="24.15" customHeight="1">
      <c r="A128" s="36"/>
      <c r="B128" s="37"/>
      <c r="C128" s="221" t="s">
        <v>173</v>
      </c>
      <c r="D128" s="221" t="s">
        <v>156</v>
      </c>
      <c r="E128" s="222" t="s">
        <v>170</v>
      </c>
      <c r="F128" s="223" t="s">
        <v>171</v>
      </c>
      <c r="G128" s="224" t="s">
        <v>159</v>
      </c>
      <c r="H128" s="225">
        <v>4</v>
      </c>
      <c r="I128" s="226"/>
      <c r="J128" s="227">
        <f>ROUND(I128*H128,2)</f>
        <v>0</v>
      </c>
      <c r="K128" s="223" t="s">
        <v>160</v>
      </c>
      <c r="L128" s="42"/>
      <c r="M128" s="228" t="s">
        <v>1</v>
      </c>
      <c r="N128" s="229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80</v>
      </c>
      <c r="AT128" s="232" t="s">
        <v>156</v>
      </c>
      <c r="AU128" s="232" t="s">
        <v>80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172</v>
      </c>
    </row>
    <row r="129" s="2" customFormat="1" ht="16.5" customHeight="1">
      <c r="A129" s="36"/>
      <c r="B129" s="37"/>
      <c r="C129" s="221" t="s">
        <v>181</v>
      </c>
      <c r="D129" s="221" t="s">
        <v>156</v>
      </c>
      <c r="E129" s="222" t="s">
        <v>178</v>
      </c>
      <c r="F129" s="223" t="s">
        <v>179</v>
      </c>
      <c r="G129" s="224" t="s">
        <v>159</v>
      </c>
      <c r="H129" s="225">
        <v>4</v>
      </c>
      <c r="I129" s="226"/>
      <c r="J129" s="227">
        <f>ROUND(I129*H129,2)</f>
        <v>0</v>
      </c>
      <c r="K129" s="223" t="s">
        <v>160</v>
      </c>
      <c r="L129" s="42"/>
      <c r="M129" s="228" t="s">
        <v>1</v>
      </c>
      <c r="N129" s="229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80</v>
      </c>
      <c r="AT129" s="232" t="s">
        <v>156</v>
      </c>
      <c r="AU129" s="232" t="s">
        <v>80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180</v>
      </c>
    </row>
    <row r="130" s="2" customFormat="1" ht="24.15" customHeight="1">
      <c r="A130" s="36"/>
      <c r="B130" s="37"/>
      <c r="C130" s="221" t="s">
        <v>186</v>
      </c>
      <c r="D130" s="221" t="s">
        <v>156</v>
      </c>
      <c r="E130" s="222" t="s">
        <v>182</v>
      </c>
      <c r="F130" s="223" t="s">
        <v>183</v>
      </c>
      <c r="G130" s="224" t="s">
        <v>159</v>
      </c>
      <c r="H130" s="225">
        <v>4</v>
      </c>
      <c r="I130" s="226"/>
      <c r="J130" s="227">
        <f>ROUND(I130*H130,2)</f>
        <v>0</v>
      </c>
      <c r="K130" s="223" t="s">
        <v>184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80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185</v>
      </c>
    </row>
    <row r="131" s="2" customFormat="1" ht="16.5" customHeight="1">
      <c r="A131" s="36"/>
      <c r="B131" s="37"/>
      <c r="C131" s="221" t="s">
        <v>190</v>
      </c>
      <c r="D131" s="221" t="s">
        <v>156</v>
      </c>
      <c r="E131" s="222" t="s">
        <v>187</v>
      </c>
      <c r="F131" s="223" t="s">
        <v>188</v>
      </c>
      <c r="G131" s="224" t="s">
        <v>159</v>
      </c>
      <c r="H131" s="225">
        <v>4</v>
      </c>
      <c r="I131" s="226"/>
      <c r="J131" s="227">
        <f>ROUND(I131*H131,2)</f>
        <v>0</v>
      </c>
      <c r="K131" s="223" t="s">
        <v>160</v>
      </c>
      <c r="L131" s="42"/>
      <c r="M131" s="228" t="s">
        <v>1</v>
      </c>
      <c r="N131" s="229" t="s">
        <v>38</v>
      </c>
      <c r="O131" s="89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2" t="s">
        <v>80</v>
      </c>
      <c r="AT131" s="232" t="s">
        <v>156</v>
      </c>
      <c r="AU131" s="232" t="s">
        <v>80</v>
      </c>
      <c r="AY131" s="15" t="s">
        <v>153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5" t="s">
        <v>80</v>
      </c>
      <c r="BK131" s="233">
        <f>ROUND(I131*H131,2)</f>
        <v>0</v>
      </c>
      <c r="BL131" s="15" t="s">
        <v>80</v>
      </c>
      <c r="BM131" s="232" t="s">
        <v>189</v>
      </c>
    </row>
    <row r="132" s="2" customFormat="1" ht="37.8" customHeight="1">
      <c r="A132" s="36"/>
      <c r="B132" s="37"/>
      <c r="C132" s="234" t="s">
        <v>195</v>
      </c>
      <c r="D132" s="234" t="s">
        <v>166</v>
      </c>
      <c r="E132" s="235" t="s">
        <v>191</v>
      </c>
      <c r="F132" s="236" t="s">
        <v>192</v>
      </c>
      <c r="G132" s="237" t="s">
        <v>193</v>
      </c>
      <c r="H132" s="238">
        <v>184</v>
      </c>
      <c r="I132" s="239"/>
      <c r="J132" s="240">
        <f>ROUND(I132*H132,2)</f>
        <v>0</v>
      </c>
      <c r="K132" s="236" t="s">
        <v>160</v>
      </c>
      <c r="L132" s="241"/>
      <c r="M132" s="242" t="s">
        <v>1</v>
      </c>
      <c r="N132" s="243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82</v>
      </c>
      <c r="AT132" s="232" t="s">
        <v>166</v>
      </c>
      <c r="AU132" s="232" t="s">
        <v>80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194</v>
      </c>
    </row>
    <row r="133" s="2" customFormat="1" ht="37.8" customHeight="1">
      <c r="A133" s="36"/>
      <c r="B133" s="37"/>
      <c r="C133" s="221" t="s">
        <v>203</v>
      </c>
      <c r="D133" s="221" t="s">
        <v>156</v>
      </c>
      <c r="E133" s="222" t="s">
        <v>200</v>
      </c>
      <c r="F133" s="223" t="s">
        <v>201</v>
      </c>
      <c r="G133" s="224" t="s">
        <v>193</v>
      </c>
      <c r="H133" s="225">
        <v>184</v>
      </c>
      <c r="I133" s="226"/>
      <c r="J133" s="227">
        <f>ROUND(I133*H133,2)</f>
        <v>0</v>
      </c>
      <c r="K133" s="223" t="s">
        <v>160</v>
      </c>
      <c r="L133" s="42"/>
      <c r="M133" s="228" t="s">
        <v>1</v>
      </c>
      <c r="N133" s="229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80</v>
      </c>
      <c r="AT133" s="232" t="s">
        <v>156</v>
      </c>
      <c r="AU133" s="232" t="s">
        <v>80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202</v>
      </c>
    </row>
    <row r="134" s="2" customFormat="1" ht="33" customHeight="1">
      <c r="A134" s="36"/>
      <c r="B134" s="37"/>
      <c r="C134" s="221" t="s">
        <v>211</v>
      </c>
      <c r="D134" s="221" t="s">
        <v>156</v>
      </c>
      <c r="E134" s="222" t="s">
        <v>208</v>
      </c>
      <c r="F134" s="223" t="s">
        <v>209</v>
      </c>
      <c r="G134" s="224" t="s">
        <v>159</v>
      </c>
      <c r="H134" s="225">
        <v>8</v>
      </c>
      <c r="I134" s="226"/>
      <c r="J134" s="227">
        <f>ROUND(I134*H134,2)</f>
        <v>0</v>
      </c>
      <c r="K134" s="223" t="s">
        <v>160</v>
      </c>
      <c r="L134" s="42"/>
      <c r="M134" s="228" t="s">
        <v>1</v>
      </c>
      <c r="N134" s="229" t="s">
        <v>38</v>
      </c>
      <c r="O134" s="89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2" t="s">
        <v>80</v>
      </c>
      <c r="AT134" s="232" t="s">
        <v>156</v>
      </c>
      <c r="AU134" s="232" t="s">
        <v>80</v>
      </c>
      <c r="AY134" s="15" t="s">
        <v>153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5" t="s">
        <v>80</v>
      </c>
      <c r="BK134" s="233">
        <f>ROUND(I134*H134,2)</f>
        <v>0</v>
      </c>
      <c r="BL134" s="15" t="s">
        <v>80</v>
      </c>
      <c r="BM134" s="232" t="s">
        <v>210</v>
      </c>
    </row>
    <row r="135" s="2" customFormat="1" ht="33" customHeight="1">
      <c r="A135" s="36"/>
      <c r="B135" s="37"/>
      <c r="C135" s="234" t="s">
        <v>218</v>
      </c>
      <c r="D135" s="234" t="s">
        <v>166</v>
      </c>
      <c r="E135" s="235" t="s">
        <v>215</v>
      </c>
      <c r="F135" s="236" t="s">
        <v>216</v>
      </c>
      <c r="G135" s="237" t="s">
        <v>193</v>
      </c>
      <c r="H135" s="238">
        <v>33</v>
      </c>
      <c r="I135" s="239"/>
      <c r="J135" s="240">
        <f>ROUND(I135*H135,2)</f>
        <v>0</v>
      </c>
      <c r="K135" s="236" t="s">
        <v>160</v>
      </c>
      <c r="L135" s="241"/>
      <c r="M135" s="242" t="s">
        <v>1</v>
      </c>
      <c r="N135" s="243" t="s">
        <v>38</v>
      </c>
      <c r="O135" s="8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2" t="s">
        <v>82</v>
      </c>
      <c r="AT135" s="232" t="s">
        <v>166</v>
      </c>
      <c r="AU135" s="232" t="s">
        <v>80</v>
      </c>
      <c r="AY135" s="15" t="s">
        <v>153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80</v>
      </c>
      <c r="BK135" s="233">
        <f>ROUND(I135*H135,2)</f>
        <v>0</v>
      </c>
      <c r="BL135" s="15" t="s">
        <v>80</v>
      </c>
      <c r="BM135" s="232" t="s">
        <v>217</v>
      </c>
    </row>
    <row r="136" s="2" customFormat="1" ht="16.5" customHeight="1">
      <c r="A136" s="36"/>
      <c r="B136" s="37"/>
      <c r="C136" s="221" t="s">
        <v>222</v>
      </c>
      <c r="D136" s="221" t="s">
        <v>156</v>
      </c>
      <c r="E136" s="222" t="s">
        <v>219</v>
      </c>
      <c r="F136" s="223" t="s">
        <v>220</v>
      </c>
      <c r="G136" s="224" t="s">
        <v>193</v>
      </c>
      <c r="H136" s="225">
        <v>33</v>
      </c>
      <c r="I136" s="226"/>
      <c r="J136" s="227">
        <f>ROUND(I136*H136,2)</f>
        <v>0</v>
      </c>
      <c r="K136" s="223" t="s">
        <v>160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80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221</v>
      </c>
    </row>
    <row r="137" s="2" customFormat="1" ht="16.5" customHeight="1">
      <c r="A137" s="36"/>
      <c r="B137" s="37"/>
      <c r="C137" s="234" t="s">
        <v>229</v>
      </c>
      <c r="D137" s="234" t="s">
        <v>166</v>
      </c>
      <c r="E137" s="235" t="s">
        <v>223</v>
      </c>
      <c r="F137" s="236" t="s">
        <v>224</v>
      </c>
      <c r="G137" s="237" t="s">
        <v>225</v>
      </c>
      <c r="H137" s="238">
        <v>47.5</v>
      </c>
      <c r="I137" s="239"/>
      <c r="J137" s="240">
        <f>ROUND(I137*H137,2)</f>
        <v>0</v>
      </c>
      <c r="K137" s="236" t="s">
        <v>160</v>
      </c>
      <c r="L137" s="241"/>
      <c r="M137" s="242" t="s">
        <v>1</v>
      </c>
      <c r="N137" s="243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82</v>
      </c>
      <c r="AT137" s="232" t="s">
        <v>166</v>
      </c>
      <c r="AU137" s="232" t="s">
        <v>80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226</v>
      </c>
    </row>
    <row r="138" s="12" customFormat="1">
      <c r="A138" s="12"/>
      <c r="B138" s="244"/>
      <c r="C138" s="245"/>
      <c r="D138" s="246" t="s">
        <v>227</v>
      </c>
      <c r="E138" s="247" t="s">
        <v>1</v>
      </c>
      <c r="F138" s="248" t="s">
        <v>228</v>
      </c>
      <c r="G138" s="245"/>
      <c r="H138" s="249">
        <v>47.5</v>
      </c>
      <c r="I138" s="250"/>
      <c r="J138" s="245"/>
      <c r="K138" s="245"/>
      <c r="L138" s="251"/>
      <c r="M138" s="252"/>
      <c r="N138" s="253"/>
      <c r="O138" s="253"/>
      <c r="P138" s="253"/>
      <c r="Q138" s="253"/>
      <c r="R138" s="253"/>
      <c r="S138" s="253"/>
      <c r="T138" s="254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55" t="s">
        <v>227</v>
      </c>
      <c r="AU138" s="255" t="s">
        <v>80</v>
      </c>
      <c r="AV138" s="12" t="s">
        <v>82</v>
      </c>
      <c r="AW138" s="12" t="s">
        <v>30</v>
      </c>
      <c r="AX138" s="12" t="s">
        <v>80</v>
      </c>
      <c r="AY138" s="255" t="s">
        <v>153</v>
      </c>
    </row>
    <row r="139" s="2" customFormat="1" ht="33" customHeight="1">
      <c r="A139" s="36"/>
      <c r="B139" s="37"/>
      <c r="C139" s="221" t="s">
        <v>233</v>
      </c>
      <c r="D139" s="221" t="s">
        <v>156</v>
      </c>
      <c r="E139" s="222" t="s">
        <v>230</v>
      </c>
      <c r="F139" s="223" t="s">
        <v>231</v>
      </c>
      <c r="G139" s="224" t="s">
        <v>193</v>
      </c>
      <c r="H139" s="225">
        <v>50</v>
      </c>
      <c r="I139" s="226"/>
      <c r="J139" s="227">
        <f>ROUND(I139*H139,2)</f>
        <v>0</v>
      </c>
      <c r="K139" s="223" t="s">
        <v>160</v>
      </c>
      <c r="L139" s="42"/>
      <c r="M139" s="228" t="s">
        <v>1</v>
      </c>
      <c r="N139" s="229" t="s">
        <v>38</v>
      </c>
      <c r="O139" s="89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80</v>
      </c>
      <c r="AT139" s="232" t="s">
        <v>156</v>
      </c>
      <c r="AU139" s="232" t="s">
        <v>80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232</v>
      </c>
    </row>
    <row r="140" s="2" customFormat="1" ht="24.15" customHeight="1">
      <c r="A140" s="36"/>
      <c r="B140" s="37"/>
      <c r="C140" s="234" t="s">
        <v>238</v>
      </c>
      <c r="D140" s="234" t="s">
        <v>166</v>
      </c>
      <c r="E140" s="235" t="s">
        <v>234</v>
      </c>
      <c r="F140" s="236" t="s">
        <v>235</v>
      </c>
      <c r="G140" s="237" t="s">
        <v>225</v>
      </c>
      <c r="H140" s="238">
        <v>3.1000000000000001</v>
      </c>
      <c r="I140" s="239"/>
      <c r="J140" s="240">
        <f>ROUND(I140*H140,2)</f>
        <v>0</v>
      </c>
      <c r="K140" s="236" t="s">
        <v>160</v>
      </c>
      <c r="L140" s="241"/>
      <c r="M140" s="242" t="s">
        <v>1</v>
      </c>
      <c r="N140" s="243" t="s">
        <v>38</v>
      </c>
      <c r="O140" s="89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2" t="s">
        <v>82</v>
      </c>
      <c r="AT140" s="232" t="s">
        <v>166</v>
      </c>
      <c r="AU140" s="232" t="s">
        <v>80</v>
      </c>
      <c r="AY140" s="15" t="s">
        <v>153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5" t="s">
        <v>80</v>
      </c>
      <c r="BK140" s="233">
        <f>ROUND(I140*H140,2)</f>
        <v>0</v>
      </c>
      <c r="BL140" s="15" t="s">
        <v>80</v>
      </c>
      <c r="BM140" s="232" t="s">
        <v>236</v>
      </c>
    </row>
    <row r="141" s="12" customFormat="1">
      <c r="A141" s="12"/>
      <c r="B141" s="244"/>
      <c r="C141" s="245"/>
      <c r="D141" s="246" t="s">
        <v>227</v>
      </c>
      <c r="E141" s="247" t="s">
        <v>1</v>
      </c>
      <c r="F141" s="248" t="s">
        <v>237</v>
      </c>
      <c r="G141" s="245"/>
      <c r="H141" s="249">
        <v>3.1000000000000001</v>
      </c>
      <c r="I141" s="250"/>
      <c r="J141" s="245"/>
      <c r="K141" s="245"/>
      <c r="L141" s="251"/>
      <c r="M141" s="252"/>
      <c r="N141" s="253"/>
      <c r="O141" s="253"/>
      <c r="P141" s="253"/>
      <c r="Q141" s="253"/>
      <c r="R141" s="253"/>
      <c r="S141" s="253"/>
      <c r="T141" s="254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55" t="s">
        <v>227</v>
      </c>
      <c r="AU141" s="255" t="s">
        <v>80</v>
      </c>
      <c r="AV141" s="12" t="s">
        <v>82</v>
      </c>
      <c r="AW141" s="12" t="s">
        <v>30</v>
      </c>
      <c r="AX141" s="12" t="s">
        <v>80</v>
      </c>
      <c r="AY141" s="255" t="s">
        <v>153</v>
      </c>
    </row>
    <row r="142" s="2" customFormat="1" ht="33" customHeight="1">
      <c r="A142" s="36"/>
      <c r="B142" s="37"/>
      <c r="C142" s="221" t="s">
        <v>7</v>
      </c>
      <c r="D142" s="221" t="s">
        <v>156</v>
      </c>
      <c r="E142" s="222" t="s">
        <v>239</v>
      </c>
      <c r="F142" s="223" t="s">
        <v>240</v>
      </c>
      <c r="G142" s="224" t="s">
        <v>193</v>
      </c>
      <c r="H142" s="225">
        <v>5</v>
      </c>
      <c r="I142" s="226"/>
      <c r="J142" s="227">
        <f>ROUND(I142*H142,2)</f>
        <v>0</v>
      </c>
      <c r="K142" s="223" t="s">
        <v>160</v>
      </c>
      <c r="L142" s="42"/>
      <c r="M142" s="228" t="s">
        <v>1</v>
      </c>
      <c r="N142" s="229" t="s">
        <v>38</v>
      </c>
      <c r="O142" s="89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2" t="s">
        <v>80</v>
      </c>
      <c r="AT142" s="232" t="s">
        <v>156</v>
      </c>
      <c r="AU142" s="232" t="s">
        <v>80</v>
      </c>
      <c r="AY142" s="15" t="s">
        <v>153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80</v>
      </c>
      <c r="BK142" s="233">
        <f>ROUND(I142*H142,2)</f>
        <v>0</v>
      </c>
      <c r="BL142" s="15" t="s">
        <v>80</v>
      </c>
      <c r="BM142" s="232" t="s">
        <v>241</v>
      </c>
    </row>
    <row r="143" s="2" customFormat="1" ht="21.75" customHeight="1">
      <c r="A143" s="36"/>
      <c r="B143" s="37"/>
      <c r="C143" s="234" t="s">
        <v>245</v>
      </c>
      <c r="D143" s="234" t="s">
        <v>166</v>
      </c>
      <c r="E143" s="235" t="s">
        <v>242</v>
      </c>
      <c r="F143" s="236" t="s">
        <v>243</v>
      </c>
      <c r="G143" s="237" t="s">
        <v>159</v>
      </c>
      <c r="H143" s="238">
        <v>2</v>
      </c>
      <c r="I143" s="239"/>
      <c r="J143" s="240">
        <f>ROUND(I143*H143,2)</f>
        <v>0</v>
      </c>
      <c r="K143" s="236" t="s">
        <v>160</v>
      </c>
      <c r="L143" s="241"/>
      <c r="M143" s="242" t="s">
        <v>1</v>
      </c>
      <c r="N143" s="243" t="s">
        <v>38</v>
      </c>
      <c r="O143" s="89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2" t="s">
        <v>82</v>
      </c>
      <c r="AT143" s="232" t="s">
        <v>166</v>
      </c>
      <c r="AU143" s="232" t="s">
        <v>80</v>
      </c>
      <c r="AY143" s="15" t="s">
        <v>153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5" t="s">
        <v>80</v>
      </c>
      <c r="BK143" s="233">
        <f>ROUND(I143*H143,2)</f>
        <v>0</v>
      </c>
      <c r="BL143" s="15" t="s">
        <v>80</v>
      </c>
      <c r="BM143" s="232" t="s">
        <v>244</v>
      </c>
    </row>
    <row r="144" s="2" customFormat="1" ht="16.5" customHeight="1">
      <c r="A144" s="36"/>
      <c r="B144" s="37"/>
      <c r="C144" s="234" t="s">
        <v>249</v>
      </c>
      <c r="D144" s="234" t="s">
        <v>166</v>
      </c>
      <c r="E144" s="235" t="s">
        <v>246</v>
      </c>
      <c r="F144" s="236" t="s">
        <v>247</v>
      </c>
      <c r="G144" s="237" t="s">
        <v>159</v>
      </c>
      <c r="H144" s="238">
        <v>2</v>
      </c>
      <c r="I144" s="239"/>
      <c r="J144" s="240">
        <f>ROUND(I144*H144,2)</f>
        <v>0</v>
      </c>
      <c r="K144" s="236" t="s">
        <v>160</v>
      </c>
      <c r="L144" s="241"/>
      <c r="M144" s="242" t="s">
        <v>1</v>
      </c>
      <c r="N144" s="243" t="s">
        <v>38</v>
      </c>
      <c r="O144" s="89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2" t="s">
        <v>82</v>
      </c>
      <c r="AT144" s="232" t="s">
        <v>166</v>
      </c>
      <c r="AU144" s="232" t="s">
        <v>80</v>
      </c>
      <c r="AY144" s="15" t="s">
        <v>153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5" t="s">
        <v>80</v>
      </c>
      <c r="BK144" s="233">
        <f>ROUND(I144*H144,2)</f>
        <v>0</v>
      </c>
      <c r="BL144" s="15" t="s">
        <v>80</v>
      </c>
      <c r="BM144" s="232" t="s">
        <v>248</v>
      </c>
    </row>
    <row r="145" s="2" customFormat="1" ht="24.15" customHeight="1">
      <c r="A145" s="36"/>
      <c r="B145" s="37"/>
      <c r="C145" s="221" t="s">
        <v>253</v>
      </c>
      <c r="D145" s="221" t="s">
        <v>156</v>
      </c>
      <c r="E145" s="222" t="s">
        <v>250</v>
      </c>
      <c r="F145" s="223" t="s">
        <v>251</v>
      </c>
      <c r="G145" s="224" t="s">
        <v>159</v>
      </c>
      <c r="H145" s="225">
        <v>4</v>
      </c>
      <c r="I145" s="226"/>
      <c r="J145" s="227">
        <f>ROUND(I145*H145,2)</f>
        <v>0</v>
      </c>
      <c r="K145" s="223" t="s">
        <v>160</v>
      </c>
      <c r="L145" s="42"/>
      <c r="M145" s="228" t="s">
        <v>1</v>
      </c>
      <c r="N145" s="229" t="s">
        <v>38</v>
      </c>
      <c r="O145" s="89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2" t="s">
        <v>80</v>
      </c>
      <c r="AT145" s="232" t="s">
        <v>156</v>
      </c>
      <c r="AU145" s="232" t="s">
        <v>80</v>
      </c>
      <c r="AY145" s="15" t="s">
        <v>153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5" t="s">
        <v>80</v>
      </c>
      <c r="BK145" s="233">
        <f>ROUND(I145*H145,2)</f>
        <v>0</v>
      </c>
      <c r="BL145" s="15" t="s">
        <v>80</v>
      </c>
      <c r="BM145" s="232" t="s">
        <v>252</v>
      </c>
    </row>
    <row r="146" s="2" customFormat="1" ht="24.15" customHeight="1">
      <c r="A146" s="36"/>
      <c r="B146" s="37"/>
      <c r="C146" s="234" t="s">
        <v>387</v>
      </c>
      <c r="D146" s="234" t="s">
        <v>166</v>
      </c>
      <c r="E146" s="235" t="s">
        <v>254</v>
      </c>
      <c r="F146" s="236" t="s">
        <v>255</v>
      </c>
      <c r="G146" s="237" t="s">
        <v>193</v>
      </c>
      <c r="H146" s="238">
        <v>70</v>
      </c>
      <c r="I146" s="239"/>
      <c r="J146" s="240">
        <f>ROUND(I146*H146,2)</f>
        <v>0</v>
      </c>
      <c r="K146" s="236" t="s">
        <v>160</v>
      </c>
      <c r="L146" s="241"/>
      <c r="M146" s="256" t="s">
        <v>1</v>
      </c>
      <c r="N146" s="257" t="s">
        <v>38</v>
      </c>
      <c r="O146" s="258"/>
      <c r="P146" s="259">
        <f>O146*H146</f>
        <v>0</v>
      </c>
      <c r="Q146" s="259">
        <v>0</v>
      </c>
      <c r="R146" s="259">
        <f>Q146*H146</f>
        <v>0</v>
      </c>
      <c r="S146" s="259">
        <v>0</v>
      </c>
      <c r="T146" s="26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2" t="s">
        <v>82</v>
      </c>
      <c r="AT146" s="232" t="s">
        <v>166</v>
      </c>
      <c r="AU146" s="232" t="s">
        <v>80</v>
      </c>
      <c r="AY146" s="15" t="s">
        <v>153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80</v>
      </c>
      <c r="BK146" s="233">
        <f>ROUND(I146*H146,2)</f>
        <v>0</v>
      </c>
      <c r="BL146" s="15" t="s">
        <v>80</v>
      </c>
      <c r="BM146" s="232" t="s">
        <v>256</v>
      </c>
    </row>
    <row r="147" s="2" customFormat="1" ht="6.96" customHeight="1">
      <c r="A147" s="36"/>
      <c r="B147" s="64"/>
      <c r="C147" s="65"/>
      <c r="D147" s="65"/>
      <c r="E147" s="65"/>
      <c r="F147" s="65"/>
      <c r="G147" s="65"/>
      <c r="H147" s="65"/>
      <c r="I147" s="65"/>
      <c r="J147" s="65"/>
      <c r="K147" s="65"/>
      <c r="L147" s="42"/>
      <c r="M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</sheetData>
  <sheetProtection sheet="1" autoFilter="0" formatColumns="0" formatRows="0" objects="1" scenarios="1" spinCount="100000" saltValue="8VlygMYhwgUD/Ms09qd/DYfx1fkCNcPFgYghATlnJYbUrZo2SRwgWtwUs968P8F/+FqZIk7UEZbiKDFFP6bdtw==" hashValue="50MxSVvCr5kYY2ntzC3YskJ4DKb6R2bJGxn3z7/6C8iPpUZg9EVat82XQ4EGFqzg86ntWMZm6V1s1MXZ761XvA==" algorithmName="SHA-512" password="CC35"/>
  <autoFilter ref="C120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479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257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ROUND((SUM(BE120:BE141)),  2)</f>
        <v>0</v>
      </c>
      <c r="G35" s="36"/>
      <c r="H35" s="36"/>
      <c r="I35" s="162">
        <v>0.20999999999999999</v>
      </c>
      <c r="J35" s="161">
        <f>ROUND(((SUM(BE120:BE141))*I35),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ROUND((SUM(BF120:BF141)),  2)</f>
        <v>0</v>
      </c>
      <c r="G36" s="36"/>
      <c r="H36" s="36"/>
      <c r="I36" s="162">
        <v>0.14999999999999999</v>
      </c>
      <c r="J36" s="161">
        <f>ROUND(((SUM(BF120:BF141))*I36),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ROUND((SUM(BG120:BG141)),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ROUND((SUM(BH120:BH141)),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ROUND((SUM(BI120:BI141)),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479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02 - Venkovní prvky - stavební část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137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PZS na trati Přerov - Břeclav - 2.etapa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129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479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02 - Venkovní prvky - stavební část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 xml:space="preserve"> </v>
      </c>
      <c r="G114" s="38"/>
      <c r="H114" s="38"/>
      <c r="I114" s="30" t="s">
        <v>22</v>
      </c>
      <c r="J114" s="77" t="str">
        <f>IF(J14="","",J14)</f>
        <v>4. 8. 2023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 </v>
      </c>
      <c r="G116" s="38"/>
      <c r="H116" s="38"/>
      <c r="I116" s="30" t="s">
        <v>29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8"/>
      <c r="E117" s="38"/>
      <c r="F117" s="25" t="str">
        <f>IF(E20="","",E20)</f>
        <v>Vyplň údaj</v>
      </c>
      <c r="G117" s="38"/>
      <c r="H117" s="38"/>
      <c r="I117" s="30" t="s">
        <v>31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0" customFormat="1" ht="29.28" customHeight="1">
      <c r="A119" s="192"/>
      <c r="B119" s="193"/>
      <c r="C119" s="194" t="s">
        <v>138</v>
      </c>
      <c r="D119" s="195" t="s">
        <v>58</v>
      </c>
      <c r="E119" s="195" t="s">
        <v>54</v>
      </c>
      <c r="F119" s="195" t="s">
        <v>55</v>
      </c>
      <c r="G119" s="195" t="s">
        <v>139</v>
      </c>
      <c r="H119" s="195" t="s">
        <v>140</v>
      </c>
      <c r="I119" s="195" t="s">
        <v>141</v>
      </c>
      <c r="J119" s="195" t="s">
        <v>133</v>
      </c>
      <c r="K119" s="196" t="s">
        <v>142</v>
      </c>
      <c r="L119" s="197"/>
      <c r="M119" s="98" t="s">
        <v>1</v>
      </c>
      <c r="N119" s="99" t="s">
        <v>37</v>
      </c>
      <c r="O119" s="99" t="s">
        <v>143</v>
      </c>
      <c r="P119" s="99" t="s">
        <v>144</v>
      </c>
      <c r="Q119" s="99" t="s">
        <v>145</v>
      </c>
      <c r="R119" s="99" t="s">
        <v>146</v>
      </c>
      <c r="S119" s="99" t="s">
        <v>147</v>
      </c>
      <c r="T119" s="100" t="s">
        <v>148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6"/>
      <c r="B120" s="37"/>
      <c r="C120" s="105" t="s">
        <v>149</v>
      </c>
      <c r="D120" s="38"/>
      <c r="E120" s="38"/>
      <c r="F120" s="38"/>
      <c r="G120" s="38"/>
      <c r="H120" s="38"/>
      <c r="I120" s="38"/>
      <c r="J120" s="198">
        <f>BK120</f>
        <v>0</v>
      </c>
      <c r="K120" s="38"/>
      <c r="L120" s="42"/>
      <c r="M120" s="101"/>
      <c r="N120" s="199"/>
      <c r="O120" s="102"/>
      <c r="P120" s="200">
        <f>SUM(P121:P141)</f>
        <v>0</v>
      </c>
      <c r="Q120" s="102"/>
      <c r="R120" s="200">
        <f>SUM(R121:R141)</f>
        <v>0.22698000000000002</v>
      </c>
      <c r="S120" s="102"/>
      <c r="T120" s="201">
        <f>SUM(T121:T141)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72</v>
      </c>
      <c r="AU120" s="15" t="s">
        <v>135</v>
      </c>
      <c r="BK120" s="202">
        <f>SUM(BK121:BK141)</f>
        <v>0</v>
      </c>
    </row>
    <row r="121" s="2" customFormat="1" ht="24.15" customHeight="1">
      <c r="A121" s="36"/>
      <c r="B121" s="37"/>
      <c r="C121" s="221" t="s">
        <v>80</v>
      </c>
      <c r="D121" s="221" t="s">
        <v>156</v>
      </c>
      <c r="E121" s="222" t="s">
        <v>258</v>
      </c>
      <c r="F121" s="223" t="s">
        <v>259</v>
      </c>
      <c r="G121" s="224" t="s">
        <v>260</v>
      </c>
      <c r="H121" s="225">
        <v>0.14999999999999999</v>
      </c>
      <c r="I121" s="226"/>
      <c r="J121" s="227">
        <f>ROUND(I121*H121,2)</f>
        <v>0</v>
      </c>
      <c r="K121" s="223" t="s">
        <v>184</v>
      </c>
      <c r="L121" s="42"/>
      <c r="M121" s="228" t="s">
        <v>1</v>
      </c>
      <c r="N121" s="229" t="s">
        <v>38</v>
      </c>
      <c r="O121" s="89"/>
      <c r="P121" s="230">
        <f>O121*H121</f>
        <v>0</v>
      </c>
      <c r="Q121" s="230">
        <v>0.0088000000000000005</v>
      </c>
      <c r="R121" s="230">
        <f>Q121*H121</f>
        <v>0.00132</v>
      </c>
      <c r="S121" s="230">
        <v>0</v>
      </c>
      <c r="T121" s="23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32" t="s">
        <v>80</v>
      </c>
      <c r="AT121" s="232" t="s">
        <v>156</v>
      </c>
      <c r="AU121" s="232" t="s">
        <v>73</v>
      </c>
      <c r="AY121" s="15" t="s">
        <v>153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5" t="s">
        <v>80</v>
      </c>
      <c r="BK121" s="233">
        <f>ROUND(I121*H121,2)</f>
        <v>0</v>
      </c>
      <c r="BL121" s="15" t="s">
        <v>80</v>
      </c>
      <c r="BM121" s="232" t="s">
        <v>261</v>
      </c>
    </row>
    <row r="122" s="2" customFormat="1" ht="33" customHeight="1">
      <c r="A122" s="36"/>
      <c r="B122" s="37"/>
      <c r="C122" s="221" t="s">
        <v>82</v>
      </c>
      <c r="D122" s="221" t="s">
        <v>156</v>
      </c>
      <c r="E122" s="222" t="s">
        <v>262</v>
      </c>
      <c r="F122" s="223" t="s">
        <v>263</v>
      </c>
      <c r="G122" s="224" t="s">
        <v>264</v>
      </c>
      <c r="H122" s="225">
        <v>32</v>
      </c>
      <c r="I122" s="226"/>
      <c r="J122" s="227">
        <f>ROUND(I122*H122,2)</f>
        <v>0</v>
      </c>
      <c r="K122" s="223" t="s">
        <v>184</v>
      </c>
      <c r="L122" s="42"/>
      <c r="M122" s="228" t="s">
        <v>1</v>
      </c>
      <c r="N122" s="229" t="s">
        <v>38</v>
      </c>
      <c r="O122" s="89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32" t="s">
        <v>80</v>
      </c>
      <c r="AT122" s="232" t="s">
        <v>156</v>
      </c>
      <c r="AU122" s="232" t="s">
        <v>73</v>
      </c>
      <c r="AY122" s="15" t="s">
        <v>153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5" t="s">
        <v>80</v>
      </c>
      <c r="BK122" s="233">
        <f>ROUND(I122*H122,2)</f>
        <v>0</v>
      </c>
      <c r="BL122" s="15" t="s">
        <v>80</v>
      </c>
      <c r="BM122" s="232" t="s">
        <v>265</v>
      </c>
    </row>
    <row r="123" s="12" customFormat="1">
      <c r="A123" s="12"/>
      <c r="B123" s="244"/>
      <c r="C123" s="245"/>
      <c r="D123" s="246" t="s">
        <v>227</v>
      </c>
      <c r="E123" s="247" t="s">
        <v>1</v>
      </c>
      <c r="F123" s="248" t="s">
        <v>267</v>
      </c>
      <c r="G123" s="245"/>
      <c r="H123" s="249">
        <v>32</v>
      </c>
      <c r="I123" s="250"/>
      <c r="J123" s="245"/>
      <c r="K123" s="245"/>
      <c r="L123" s="251"/>
      <c r="M123" s="252"/>
      <c r="N123" s="253"/>
      <c r="O123" s="253"/>
      <c r="P123" s="253"/>
      <c r="Q123" s="253"/>
      <c r="R123" s="253"/>
      <c r="S123" s="253"/>
      <c r="T123" s="254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55" t="s">
        <v>227</v>
      </c>
      <c r="AU123" s="255" t="s">
        <v>73</v>
      </c>
      <c r="AV123" s="12" t="s">
        <v>82</v>
      </c>
      <c r="AW123" s="12" t="s">
        <v>30</v>
      </c>
      <c r="AX123" s="12" t="s">
        <v>73</v>
      </c>
      <c r="AY123" s="255" t="s">
        <v>153</v>
      </c>
    </row>
    <row r="124" s="13" customFormat="1">
      <c r="A124" s="13"/>
      <c r="B124" s="261"/>
      <c r="C124" s="262"/>
      <c r="D124" s="246" t="s">
        <v>227</v>
      </c>
      <c r="E124" s="263" t="s">
        <v>1</v>
      </c>
      <c r="F124" s="264" t="s">
        <v>268</v>
      </c>
      <c r="G124" s="262"/>
      <c r="H124" s="265">
        <v>32</v>
      </c>
      <c r="I124" s="266"/>
      <c r="J124" s="262"/>
      <c r="K124" s="262"/>
      <c r="L124" s="267"/>
      <c r="M124" s="268"/>
      <c r="N124" s="269"/>
      <c r="O124" s="269"/>
      <c r="P124" s="269"/>
      <c r="Q124" s="269"/>
      <c r="R124" s="269"/>
      <c r="S124" s="269"/>
      <c r="T124" s="27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71" t="s">
        <v>227</v>
      </c>
      <c r="AU124" s="271" t="s">
        <v>73</v>
      </c>
      <c r="AV124" s="13" t="s">
        <v>152</v>
      </c>
      <c r="AW124" s="13" t="s">
        <v>30</v>
      </c>
      <c r="AX124" s="13" t="s">
        <v>80</v>
      </c>
      <c r="AY124" s="271" t="s">
        <v>153</v>
      </c>
    </row>
    <row r="125" s="2" customFormat="1" ht="33" customHeight="1">
      <c r="A125" s="36"/>
      <c r="B125" s="37"/>
      <c r="C125" s="221" t="s">
        <v>165</v>
      </c>
      <c r="D125" s="221" t="s">
        <v>156</v>
      </c>
      <c r="E125" s="222" t="s">
        <v>275</v>
      </c>
      <c r="F125" s="223" t="s">
        <v>276</v>
      </c>
      <c r="G125" s="224" t="s">
        <v>264</v>
      </c>
      <c r="H125" s="225">
        <v>32</v>
      </c>
      <c r="I125" s="226"/>
      <c r="J125" s="227">
        <f>ROUND(I125*H125,2)</f>
        <v>0</v>
      </c>
      <c r="K125" s="223" t="s">
        <v>184</v>
      </c>
      <c r="L125" s="42"/>
      <c r="M125" s="228" t="s">
        <v>1</v>
      </c>
      <c r="N125" s="229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80</v>
      </c>
      <c r="AT125" s="232" t="s">
        <v>156</v>
      </c>
      <c r="AU125" s="232" t="s">
        <v>73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277</v>
      </c>
    </row>
    <row r="126" s="2" customFormat="1" ht="24.15" customHeight="1">
      <c r="A126" s="36"/>
      <c r="B126" s="37"/>
      <c r="C126" s="221" t="s">
        <v>152</v>
      </c>
      <c r="D126" s="221" t="s">
        <v>156</v>
      </c>
      <c r="E126" s="222" t="s">
        <v>278</v>
      </c>
      <c r="F126" s="223" t="s">
        <v>279</v>
      </c>
      <c r="G126" s="224" t="s">
        <v>280</v>
      </c>
      <c r="H126" s="225">
        <v>3.2000000000000002</v>
      </c>
      <c r="I126" s="226"/>
      <c r="J126" s="227">
        <f>ROUND(I126*H126,2)</f>
        <v>0</v>
      </c>
      <c r="K126" s="223" t="s">
        <v>160</v>
      </c>
      <c r="L126" s="42"/>
      <c r="M126" s="228" t="s">
        <v>1</v>
      </c>
      <c r="N126" s="229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80</v>
      </c>
      <c r="AT126" s="232" t="s">
        <v>156</v>
      </c>
      <c r="AU126" s="232" t="s">
        <v>73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281</v>
      </c>
    </row>
    <row r="127" s="12" customFormat="1">
      <c r="A127" s="12"/>
      <c r="B127" s="244"/>
      <c r="C127" s="245"/>
      <c r="D127" s="246" t="s">
        <v>227</v>
      </c>
      <c r="E127" s="247" t="s">
        <v>1</v>
      </c>
      <c r="F127" s="248" t="s">
        <v>282</v>
      </c>
      <c r="G127" s="245"/>
      <c r="H127" s="249">
        <v>1.6000000000000001</v>
      </c>
      <c r="I127" s="250"/>
      <c r="J127" s="245"/>
      <c r="K127" s="245"/>
      <c r="L127" s="251"/>
      <c r="M127" s="252"/>
      <c r="N127" s="253"/>
      <c r="O127" s="253"/>
      <c r="P127" s="253"/>
      <c r="Q127" s="253"/>
      <c r="R127" s="253"/>
      <c r="S127" s="253"/>
      <c r="T127" s="25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55" t="s">
        <v>227</v>
      </c>
      <c r="AU127" s="255" t="s">
        <v>73</v>
      </c>
      <c r="AV127" s="12" t="s">
        <v>82</v>
      </c>
      <c r="AW127" s="12" t="s">
        <v>30</v>
      </c>
      <c r="AX127" s="12" t="s">
        <v>73</v>
      </c>
      <c r="AY127" s="255" t="s">
        <v>153</v>
      </c>
    </row>
    <row r="128" s="12" customFormat="1">
      <c r="A128" s="12"/>
      <c r="B128" s="244"/>
      <c r="C128" s="245"/>
      <c r="D128" s="246" t="s">
        <v>227</v>
      </c>
      <c r="E128" s="247" t="s">
        <v>1</v>
      </c>
      <c r="F128" s="248" t="s">
        <v>283</v>
      </c>
      <c r="G128" s="245"/>
      <c r="H128" s="249">
        <v>1.6000000000000001</v>
      </c>
      <c r="I128" s="250"/>
      <c r="J128" s="245"/>
      <c r="K128" s="245"/>
      <c r="L128" s="251"/>
      <c r="M128" s="252"/>
      <c r="N128" s="253"/>
      <c r="O128" s="253"/>
      <c r="P128" s="253"/>
      <c r="Q128" s="253"/>
      <c r="R128" s="253"/>
      <c r="S128" s="253"/>
      <c r="T128" s="25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55" t="s">
        <v>227</v>
      </c>
      <c r="AU128" s="255" t="s">
        <v>73</v>
      </c>
      <c r="AV128" s="12" t="s">
        <v>82</v>
      </c>
      <c r="AW128" s="12" t="s">
        <v>30</v>
      </c>
      <c r="AX128" s="12" t="s">
        <v>73</v>
      </c>
      <c r="AY128" s="255" t="s">
        <v>153</v>
      </c>
    </row>
    <row r="129" s="13" customFormat="1">
      <c r="A129" s="13"/>
      <c r="B129" s="261"/>
      <c r="C129" s="262"/>
      <c r="D129" s="246" t="s">
        <v>227</v>
      </c>
      <c r="E129" s="263" t="s">
        <v>1</v>
      </c>
      <c r="F129" s="264" t="s">
        <v>268</v>
      </c>
      <c r="G129" s="262"/>
      <c r="H129" s="265">
        <v>3.2000000000000002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1" t="s">
        <v>227</v>
      </c>
      <c r="AU129" s="271" t="s">
        <v>73</v>
      </c>
      <c r="AV129" s="13" t="s">
        <v>152</v>
      </c>
      <c r="AW129" s="13" t="s">
        <v>30</v>
      </c>
      <c r="AX129" s="13" t="s">
        <v>80</v>
      </c>
      <c r="AY129" s="271" t="s">
        <v>153</v>
      </c>
    </row>
    <row r="130" s="2" customFormat="1" ht="49.05" customHeight="1">
      <c r="A130" s="36"/>
      <c r="B130" s="37"/>
      <c r="C130" s="221" t="s">
        <v>173</v>
      </c>
      <c r="D130" s="221" t="s">
        <v>156</v>
      </c>
      <c r="E130" s="222" t="s">
        <v>284</v>
      </c>
      <c r="F130" s="223" t="s">
        <v>285</v>
      </c>
      <c r="G130" s="224" t="s">
        <v>280</v>
      </c>
      <c r="H130" s="225">
        <v>1.6000000000000001</v>
      </c>
      <c r="I130" s="226"/>
      <c r="J130" s="227">
        <f>ROUND(I130*H130,2)</f>
        <v>0</v>
      </c>
      <c r="K130" s="223" t="s">
        <v>160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73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286</v>
      </c>
    </row>
    <row r="131" s="12" customFormat="1">
      <c r="A131" s="12"/>
      <c r="B131" s="244"/>
      <c r="C131" s="245"/>
      <c r="D131" s="246" t="s">
        <v>227</v>
      </c>
      <c r="E131" s="247" t="s">
        <v>1</v>
      </c>
      <c r="F131" s="248" t="s">
        <v>287</v>
      </c>
      <c r="G131" s="245"/>
      <c r="H131" s="249">
        <v>1.6000000000000001</v>
      </c>
      <c r="I131" s="250"/>
      <c r="J131" s="245"/>
      <c r="K131" s="245"/>
      <c r="L131" s="251"/>
      <c r="M131" s="252"/>
      <c r="N131" s="253"/>
      <c r="O131" s="253"/>
      <c r="P131" s="253"/>
      <c r="Q131" s="253"/>
      <c r="R131" s="253"/>
      <c r="S131" s="253"/>
      <c r="T131" s="25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5" t="s">
        <v>227</v>
      </c>
      <c r="AU131" s="255" t="s">
        <v>73</v>
      </c>
      <c r="AV131" s="12" t="s">
        <v>82</v>
      </c>
      <c r="AW131" s="12" t="s">
        <v>30</v>
      </c>
      <c r="AX131" s="12" t="s">
        <v>80</v>
      </c>
      <c r="AY131" s="255" t="s">
        <v>153</v>
      </c>
    </row>
    <row r="132" s="2" customFormat="1" ht="33" customHeight="1">
      <c r="A132" s="36"/>
      <c r="B132" s="37"/>
      <c r="C132" s="221" t="s">
        <v>177</v>
      </c>
      <c r="D132" s="221" t="s">
        <v>156</v>
      </c>
      <c r="E132" s="222" t="s">
        <v>288</v>
      </c>
      <c r="F132" s="223" t="s">
        <v>289</v>
      </c>
      <c r="G132" s="224" t="s">
        <v>264</v>
      </c>
      <c r="H132" s="225">
        <v>26.559999999999999</v>
      </c>
      <c r="I132" s="226"/>
      <c r="J132" s="227">
        <f>ROUND(I132*H132,2)</f>
        <v>0</v>
      </c>
      <c r="K132" s="223" t="s">
        <v>184</v>
      </c>
      <c r="L132" s="42"/>
      <c r="M132" s="228" t="s">
        <v>1</v>
      </c>
      <c r="N132" s="229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80</v>
      </c>
      <c r="AT132" s="232" t="s">
        <v>156</v>
      </c>
      <c r="AU132" s="232" t="s">
        <v>73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290</v>
      </c>
    </row>
    <row r="133" s="12" customFormat="1">
      <c r="A133" s="12"/>
      <c r="B133" s="244"/>
      <c r="C133" s="245"/>
      <c r="D133" s="246" t="s">
        <v>227</v>
      </c>
      <c r="E133" s="247" t="s">
        <v>1</v>
      </c>
      <c r="F133" s="248" t="s">
        <v>486</v>
      </c>
      <c r="G133" s="245"/>
      <c r="H133" s="249">
        <v>10.560000000000001</v>
      </c>
      <c r="I133" s="250"/>
      <c r="J133" s="245"/>
      <c r="K133" s="245"/>
      <c r="L133" s="251"/>
      <c r="M133" s="252"/>
      <c r="N133" s="253"/>
      <c r="O133" s="253"/>
      <c r="P133" s="253"/>
      <c r="Q133" s="253"/>
      <c r="R133" s="253"/>
      <c r="S133" s="253"/>
      <c r="T133" s="25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5" t="s">
        <v>227</v>
      </c>
      <c r="AU133" s="255" t="s">
        <v>73</v>
      </c>
      <c r="AV133" s="12" t="s">
        <v>82</v>
      </c>
      <c r="AW133" s="12" t="s">
        <v>30</v>
      </c>
      <c r="AX133" s="12" t="s">
        <v>73</v>
      </c>
      <c r="AY133" s="255" t="s">
        <v>153</v>
      </c>
    </row>
    <row r="134" s="12" customFormat="1">
      <c r="A134" s="12"/>
      <c r="B134" s="244"/>
      <c r="C134" s="245"/>
      <c r="D134" s="246" t="s">
        <v>227</v>
      </c>
      <c r="E134" s="247" t="s">
        <v>1</v>
      </c>
      <c r="F134" s="248" t="s">
        <v>292</v>
      </c>
      <c r="G134" s="245"/>
      <c r="H134" s="249">
        <v>16</v>
      </c>
      <c r="I134" s="250"/>
      <c r="J134" s="245"/>
      <c r="K134" s="245"/>
      <c r="L134" s="251"/>
      <c r="M134" s="252"/>
      <c r="N134" s="253"/>
      <c r="O134" s="253"/>
      <c r="P134" s="253"/>
      <c r="Q134" s="253"/>
      <c r="R134" s="253"/>
      <c r="S134" s="253"/>
      <c r="T134" s="25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55" t="s">
        <v>227</v>
      </c>
      <c r="AU134" s="255" t="s">
        <v>73</v>
      </c>
      <c r="AV134" s="12" t="s">
        <v>82</v>
      </c>
      <c r="AW134" s="12" t="s">
        <v>30</v>
      </c>
      <c r="AX134" s="12" t="s">
        <v>73</v>
      </c>
      <c r="AY134" s="255" t="s">
        <v>153</v>
      </c>
    </row>
    <row r="135" s="13" customFormat="1">
      <c r="A135" s="13"/>
      <c r="B135" s="261"/>
      <c r="C135" s="262"/>
      <c r="D135" s="246" t="s">
        <v>227</v>
      </c>
      <c r="E135" s="263" t="s">
        <v>1</v>
      </c>
      <c r="F135" s="264" t="s">
        <v>268</v>
      </c>
      <c r="G135" s="262"/>
      <c r="H135" s="265">
        <v>26.560000000000002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1" t="s">
        <v>227</v>
      </c>
      <c r="AU135" s="271" t="s">
        <v>73</v>
      </c>
      <c r="AV135" s="13" t="s">
        <v>152</v>
      </c>
      <c r="AW135" s="13" t="s">
        <v>30</v>
      </c>
      <c r="AX135" s="13" t="s">
        <v>80</v>
      </c>
      <c r="AY135" s="271" t="s">
        <v>153</v>
      </c>
    </row>
    <row r="136" s="2" customFormat="1" ht="24.15" customHeight="1">
      <c r="A136" s="36"/>
      <c r="B136" s="37"/>
      <c r="C136" s="221" t="s">
        <v>181</v>
      </c>
      <c r="D136" s="221" t="s">
        <v>156</v>
      </c>
      <c r="E136" s="222" t="s">
        <v>293</v>
      </c>
      <c r="F136" s="223" t="s">
        <v>294</v>
      </c>
      <c r="G136" s="224" t="s">
        <v>193</v>
      </c>
      <c r="H136" s="225">
        <v>33</v>
      </c>
      <c r="I136" s="226"/>
      <c r="J136" s="227">
        <f>ROUND(I136*H136,2)</f>
        <v>0</v>
      </c>
      <c r="K136" s="223" t="s">
        <v>184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73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295</v>
      </c>
    </row>
    <row r="137" s="2" customFormat="1" ht="24.15" customHeight="1">
      <c r="A137" s="36"/>
      <c r="B137" s="37"/>
      <c r="C137" s="221" t="s">
        <v>186</v>
      </c>
      <c r="D137" s="221" t="s">
        <v>156</v>
      </c>
      <c r="E137" s="222" t="s">
        <v>296</v>
      </c>
      <c r="F137" s="223" t="s">
        <v>297</v>
      </c>
      <c r="G137" s="224" t="s">
        <v>193</v>
      </c>
      <c r="H137" s="225">
        <v>83</v>
      </c>
      <c r="I137" s="226"/>
      <c r="J137" s="227">
        <f>ROUND(I137*H137,2)</f>
        <v>0</v>
      </c>
      <c r="K137" s="223" t="s">
        <v>184</v>
      </c>
      <c r="L137" s="42"/>
      <c r="M137" s="228" t="s">
        <v>1</v>
      </c>
      <c r="N137" s="229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80</v>
      </c>
      <c r="AT137" s="232" t="s">
        <v>156</v>
      </c>
      <c r="AU137" s="232" t="s">
        <v>73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298</v>
      </c>
    </row>
    <row r="138" s="2" customFormat="1" ht="44.25" customHeight="1">
      <c r="A138" s="36"/>
      <c r="B138" s="37"/>
      <c r="C138" s="221" t="s">
        <v>190</v>
      </c>
      <c r="D138" s="221" t="s">
        <v>156</v>
      </c>
      <c r="E138" s="222" t="s">
        <v>299</v>
      </c>
      <c r="F138" s="223" t="s">
        <v>300</v>
      </c>
      <c r="G138" s="224" t="s">
        <v>301</v>
      </c>
      <c r="H138" s="225">
        <v>83</v>
      </c>
      <c r="I138" s="226"/>
      <c r="J138" s="227">
        <f>ROUND(I138*H138,2)</f>
        <v>0</v>
      </c>
      <c r="K138" s="223" t="s">
        <v>184</v>
      </c>
      <c r="L138" s="42"/>
      <c r="M138" s="228" t="s">
        <v>1</v>
      </c>
      <c r="N138" s="229" t="s">
        <v>38</v>
      </c>
      <c r="O138" s="89"/>
      <c r="P138" s="230">
        <f>O138*H138</f>
        <v>0</v>
      </c>
      <c r="Q138" s="230">
        <v>2.0000000000000002E-05</v>
      </c>
      <c r="R138" s="230">
        <f>Q138*H138</f>
        <v>0.0016600000000000002</v>
      </c>
      <c r="S138" s="230">
        <v>0</v>
      </c>
      <c r="T138" s="23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2" t="s">
        <v>80</v>
      </c>
      <c r="AT138" s="232" t="s">
        <v>156</v>
      </c>
      <c r="AU138" s="232" t="s">
        <v>73</v>
      </c>
      <c r="AY138" s="15" t="s">
        <v>153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80</v>
      </c>
      <c r="BK138" s="233">
        <f>ROUND(I138*H138,2)</f>
        <v>0</v>
      </c>
      <c r="BL138" s="15" t="s">
        <v>80</v>
      </c>
      <c r="BM138" s="232" t="s">
        <v>302</v>
      </c>
    </row>
    <row r="139" s="2" customFormat="1" ht="44.25" customHeight="1">
      <c r="A139" s="36"/>
      <c r="B139" s="37"/>
      <c r="C139" s="221" t="s">
        <v>195</v>
      </c>
      <c r="D139" s="221" t="s">
        <v>156</v>
      </c>
      <c r="E139" s="222" t="s">
        <v>303</v>
      </c>
      <c r="F139" s="223" t="s">
        <v>304</v>
      </c>
      <c r="G139" s="224" t="s">
        <v>193</v>
      </c>
      <c r="H139" s="225">
        <v>70</v>
      </c>
      <c r="I139" s="226"/>
      <c r="J139" s="227">
        <f>ROUND(I139*H139,2)</f>
        <v>0</v>
      </c>
      <c r="K139" s="223" t="s">
        <v>184</v>
      </c>
      <c r="L139" s="42"/>
      <c r="M139" s="228" t="s">
        <v>1</v>
      </c>
      <c r="N139" s="229" t="s">
        <v>38</v>
      </c>
      <c r="O139" s="89"/>
      <c r="P139" s="230">
        <f>O139*H139</f>
        <v>0</v>
      </c>
      <c r="Q139" s="230">
        <v>0.0032000000000000002</v>
      </c>
      <c r="R139" s="230">
        <f>Q139*H139</f>
        <v>0.22400000000000001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80</v>
      </c>
      <c r="AT139" s="232" t="s">
        <v>156</v>
      </c>
      <c r="AU139" s="232" t="s">
        <v>73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305</v>
      </c>
    </row>
    <row r="140" s="2" customFormat="1" ht="16.5" customHeight="1">
      <c r="A140" s="36"/>
      <c r="B140" s="37"/>
      <c r="C140" s="221" t="s">
        <v>199</v>
      </c>
      <c r="D140" s="221" t="s">
        <v>156</v>
      </c>
      <c r="E140" s="222" t="s">
        <v>306</v>
      </c>
      <c r="F140" s="223" t="s">
        <v>307</v>
      </c>
      <c r="G140" s="224" t="s">
        <v>308</v>
      </c>
      <c r="H140" s="225">
        <v>40</v>
      </c>
      <c r="I140" s="226"/>
      <c r="J140" s="227">
        <f>ROUND(I140*H140,2)</f>
        <v>0</v>
      </c>
      <c r="K140" s="223" t="s">
        <v>184</v>
      </c>
      <c r="L140" s="42"/>
      <c r="M140" s="228" t="s">
        <v>1</v>
      </c>
      <c r="N140" s="229" t="s">
        <v>38</v>
      </c>
      <c r="O140" s="89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2" t="s">
        <v>80</v>
      </c>
      <c r="AT140" s="232" t="s">
        <v>156</v>
      </c>
      <c r="AU140" s="232" t="s">
        <v>73</v>
      </c>
      <c r="AY140" s="15" t="s">
        <v>153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5" t="s">
        <v>80</v>
      </c>
      <c r="BK140" s="233">
        <f>ROUND(I140*H140,2)</f>
        <v>0</v>
      </c>
      <c r="BL140" s="15" t="s">
        <v>80</v>
      </c>
      <c r="BM140" s="232" t="s">
        <v>309</v>
      </c>
    </row>
    <row r="141" s="2" customFormat="1">
      <c r="A141" s="36"/>
      <c r="B141" s="37"/>
      <c r="C141" s="38"/>
      <c r="D141" s="246" t="s">
        <v>310</v>
      </c>
      <c r="E141" s="38"/>
      <c r="F141" s="272" t="s">
        <v>487</v>
      </c>
      <c r="G141" s="38"/>
      <c r="H141" s="38"/>
      <c r="I141" s="273"/>
      <c r="J141" s="38"/>
      <c r="K141" s="38"/>
      <c r="L141" s="42"/>
      <c r="M141" s="274"/>
      <c r="N141" s="275"/>
      <c r="O141" s="258"/>
      <c r="P141" s="258"/>
      <c r="Q141" s="258"/>
      <c r="R141" s="258"/>
      <c r="S141" s="258"/>
      <c r="T141" s="2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310</v>
      </c>
      <c r="AU141" s="15" t="s">
        <v>73</v>
      </c>
    </row>
    <row r="142" s="2" customFormat="1" ht="6.96" customHeight="1">
      <c r="A142" s="36"/>
      <c r="B142" s="64"/>
      <c r="C142" s="65"/>
      <c r="D142" s="65"/>
      <c r="E142" s="65"/>
      <c r="F142" s="65"/>
      <c r="G142" s="65"/>
      <c r="H142" s="65"/>
      <c r="I142" s="65"/>
      <c r="J142" s="65"/>
      <c r="K142" s="65"/>
      <c r="L142" s="42"/>
      <c r="M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</sheetData>
  <sheetProtection sheet="1" autoFilter="0" formatColumns="0" formatRows="0" objects="1" scenarios="1" spinCount="100000" saltValue="o24JOEHnujEpFDif4On0YdwDVMMysU793z1xVC2eUeaTUG7/21XYZvhkrXgxn8SA24SOvZCiW8cuvKmBxfGOXg==" hashValue="gMVPLaFz9s+FS1WzUGkHUfTTTIZHqKvppc4lb57oUX5qNCRLhO3wXtb9I7404uFNo56nWrIrqfkOkNaSpARoXw==" algorithmName="SHA-512" password="CC35"/>
  <autoFilter ref="C119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479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312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ROUND((SUM(BE121:BE165)),  2)</f>
        <v>0</v>
      </c>
      <c r="G35" s="36"/>
      <c r="H35" s="36"/>
      <c r="I35" s="162">
        <v>0.20999999999999999</v>
      </c>
      <c r="J35" s="161">
        <f>ROUND(((SUM(BE121:BE165))*I35),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ROUND((SUM(BF121:BF165)),  2)</f>
        <v>0</v>
      </c>
      <c r="G36" s="36"/>
      <c r="H36" s="36"/>
      <c r="I36" s="162">
        <v>0.14999999999999999</v>
      </c>
      <c r="J36" s="161">
        <f>ROUND(((SUM(BF121:BF165))*I36),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ROUND((SUM(BG121:BG165)),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ROUND((SUM(BH121:BH165)),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ROUND((SUM(BI121:BI165)),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479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03 - Vnitřní technologie PZS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136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479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03 - Vnitřní technologie PZS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150</v>
      </c>
      <c r="F122" s="206" t="s">
        <v>151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SUM(P123:P165)</f>
        <v>0</v>
      </c>
      <c r="Q122" s="218"/>
      <c r="R122" s="219">
        <f>SUM(R123:R165)</f>
        <v>0</v>
      </c>
      <c r="S122" s="218"/>
      <c r="T122" s="220">
        <f>SUM(T123:T165)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152</v>
      </c>
      <c r="AT122" s="215" t="s">
        <v>72</v>
      </c>
      <c r="AU122" s="215" t="s">
        <v>73</v>
      </c>
      <c r="AY122" s="214" t="s">
        <v>153</v>
      </c>
      <c r="BK122" s="216">
        <f>SUM(BK123:BK165)</f>
        <v>0</v>
      </c>
    </row>
    <row r="123" s="2" customFormat="1" ht="16.5" customHeight="1">
      <c r="A123" s="36"/>
      <c r="B123" s="37"/>
      <c r="C123" s="221" t="s">
        <v>80</v>
      </c>
      <c r="D123" s="221" t="s">
        <v>156</v>
      </c>
      <c r="E123" s="222" t="s">
        <v>313</v>
      </c>
      <c r="F123" s="223" t="s">
        <v>314</v>
      </c>
      <c r="G123" s="224" t="s">
        <v>159</v>
      </c>
      <c r="H123" s="225">
        <v>38</v>
      </c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315</v>
      </c>
    </row>
    <row r="124" s="2" customFormat="1" ht="16.5" customHeight="1">
      <c r="A124" s="36"/>
      <c r="B124" s="37"/>
      <c r="C124" s="221" t="s">
        <v>82</v>
      </c>
      <c r="D124" s="221" t="s">
        <v>156</v>
      </c>
      <c r="E124" s="222" t="s">
        <v>316</v>
      </c>
      <c r="F124" s="223" t="s">
        <v>317</v>
      </c>
      <c r="G124" s="224" t="s">
        <v>159</v>
      </c>
      <c r="H124" s="225">
        <v>1</v>
      </c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318</v>
      </c>
    </row>
    <row r="125" s="2" customFormat="1" ht="44.25" customHeight="1">
      <c r="A125" s="36"/>
      <c r="B125" s="37"/>
      <c r="C125" s="234" t="s">
        <v>165</v>
      </c>
      <c r="D125" s="234" t="s">
        <v>166</v>
      </c>
      <c r="E125" s="235" t="s">
        <v>475</v>
      </c>
      <c r="F125" s="236" t="s">
        <v>476</v>
      </c>
      <c r="G125" s="237" t="s">
        <v>321</v>
      </c>
      <c r="H125" s="238">
        <v>1</v>
      </c>
      <c r="I125" s="239"/>
      <c r="J125" s="240">
        <f>ROUND(I125*H125,2)</f>
        <v>0</v>
      </c>
      <c r="K125" s="236" t="s">
        <v>160</v>
      </c>
      <c r="L125" s="241"/>
      <c r="M125" s="242" t="s">
        <v>1</v>
      </c>
      <c r="N125" s="243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82</v>
      </c>
      <c r="AT125" s="232" t="s">
        <v>166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477</v>
      </c>
    </row>
    <row r="126" s="2" customFormat="1">
      <c r="A126" s="36"/>
      <c r="B126" s="37"/>
      <c r="C126" s="38"/>
      <c r="D126" s="246" t="s">
        <v>310</v>
      </c>
      <c r="E126" s="38"/>
      <c r="F126" s="272" t="s">
        <v>478</v>
      </c>
      <c r="G126" s="38"/>
      <c r="H126" s="38"/>
      <c r="I126" s="273"/>
      <c r="J126" s="38"/>
      <c r="K126" s="38"/>
      <c r="L126" s="42"/>
      <c r="M126" s="277"/>
      <c r="N126" s="278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310</v>
      </c>
      <c r="AU126" s="15" t="s">
        <v>80</v>
      </c>
    </row>
    <row r="127" s="2" customFormat="1" ht="16.5" customHeight="1">
      <c r="A127" s="36"/>
      <c r="B127" s="37"/>
      <c r="C127" s="234" t="s">
        <v>152</v>
      </c>
      <c r="D127" s="234" t="s">
        <v>166</v>
      </c>
      <c r="E127" s="235" t="s">
        <v>323</v>
      </c>
      <c r="F127" s="236" t="s">
        <v>324</v>
      </c>
      <c r="G127" s="237" t="s">
        <v>159</v>
      </c>
      <c r="H127" s="238">
        <v>1</v>
      </c>
      <c r="I127" s="239"/>
      <c r="J127" s="240">
        <f>ROUND(I127*H127,2)</f>
        <v>0</v>
      </c>
      <c r="K127" s="236" t="s">
        <v>160</v>
      </c>
      <c r="L127" s="241"/>
      <c r="M127" s="242" t="s">
        <v>1</v>
      </c>
      <c r="N127" s="243" t="s">
        <v>38</v>
      </c>
      <c r="O127" s="89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82</v>
      </c>
      <c r="AT127" s="232" t="s">
        <v>166</v>
      </c>
      <c r="AU127" s="232" t="s">
        <v>80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325</v>
      </c>
    </row>
    <row r="128" s="2" customFormat="1" ht="49.05" customHeight="1">
      <c r="A128" s="36"/>
      <c r="B128" s="37"/>
      <c r="C128" s="234" t="s">
        <v>173</v>
      </c>
      <c r="D128" s="234" t="s">
        <v>166</v>
      </c>
      <c r="E128" s="235" t="s">
        <v>335</v>
      </c>
      <c r="F128" s="236" t="s">
        <v>336</v>
      </c>
      <c r="G128" s="237" t="s">
        <v>159</v>
      </c>
      <c r="H128" s="238">
        <v>2</v>
      </c>
      <c r="I128" s="239"/>
      <c r="J128" s="240">
        <f>ROUND(I128*H128,2)</f>
        <v>0</v>
      </c>
      <c r="K128" s="236" t="s">
        <v>160</v>
      </c>
      <c r="L128" s="241"/>
      <c r="M128" s="242" t="s">
        <v>1</v>
      </c>
      <c r="N128" s="243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82</v>
      </c>
      <c r="AT128" s="232" t="s">
        <v>166</v>
      </c>
      <c r="AU128" s="232" t="s">
        <v>80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337</v>
      </c>
    </row>
    <row r="129" s="2" customFormat="1" ht="16.5" customHeight="1">
      <c r="A129" s="36"/>
      <c r="B129" s="37"/>
      <c r="C129" s="234" t="s">
        <v>177</v>
      </c>
      <c r="D129" s="234" t="s">
        <v>166</v>
      </c>
      <c r="E129" s="235" t="s">
        <v>332</v>
      </c>
      <c r="F129" s="236" t="s">
        <v>333</v>
      </c>
      <c r="G129" s="237" t="s">
        <v>159</v>
      </c>
      <c r="H129" s="238">
        <v>4</v>
      </c>
      <c r="I129" s="239"/>
      <c r="J129" s="240">
        <f>ROUND(I129*H129,2)</f>
        <v>0</v>
      </c>
      <c r="K129" s="236" t="s">
        <v>160</v>
      </c>
      <c r="L129" s="241"/>
      <c r="M129" s="242" t="s">
        <v>1</v>
      </c>
      <c r="N129" s="243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82</v>
      </c>
      <c r="AT129" s="232" t="s">
        <v>166</v>
      </c>
      <c r="AU129" s="232" t="s">
        <v>80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334</v>
      </c>
    </row>
    <row r="130" s="2" customFormat="1" ht="24.15" customHeight="1">
      <c r="A130" s="36"/>
      <c r="B130" s="37"/>
      <c r="C130" s="221" t="s">
        <v>181</v>
      </c>
      <c r="D130" s="221" t="s">
        <v>156</v>
      </c>
      <c r="E130" s="222" t="s">
        <v>338</v>
      </c>
      <c r="F130" s="223" t="s">
        <v>339</v>
      </c>
      <c r="G130" s="224" t="s">
        <v>159</v>
      </c>
      <c r="H130" s="225">
        <v>2</v>
      </c>
      <c r="I130" s="226"/>
      <c r="J130" s="227">
        <f>ROUND(I130*H130,2)</f>
        <v>0</v>
      </c>
      <c r="K130" s="223" t="s">
        <v>160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80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340</v>
      </c>
    </row>
    <row r="131" s="2" customFormat="1" ht="24.15" customHeight="1">
      <c r="A131" s="36"/>
      <c r="B131" s="37"/>
      <c r="C131" s="221" t="s">
        <v>186</v>
      </c>
      <c r="D131" s="221" t="s">
        <v>156</v>
      </c>
      <c r="E131" s="222" t="s">
        <v>341</v>
      </c>
      <c r="F131" s="223" t="s">
        <v>342</v>
      </c>
      <c r="G131" s="224" t="s">
        <v>159</v>
      </c>
      <c r="H131" s="225">
        <v>38</v>
      </c>
      <c r="I131" s="226"/>
      <c r="J131" s="227">
        <f>ROUND(I131*H131,2)</f>
        <v>0</v>
      </c>
      <c r="K131" s="223" t="s">
        <v>184</v>
      </c>
      <c r="L131" s="42"/>
      <c r="M131" s="228" t="s">
        <v>1</v>
      </c>
      <c r="N131" s="229" t="s">
        <v>38</v>
      </c>
      <c r="O131" s="89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2" t="s">
        <v>80</v>
      </c>
      <c r="AT131" s="232" t="s">
        <v>156</v>
      </c>
      <c r="AU131" s="232" t="s">
        <v>80</v>
      </c>
      <c r="AY131" s="15" t="s">
        <v>153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5" t="s">
        <v>80</v>
      </c>
      <c r="BK131" s="233">
        <f>ROUND(I131*H131,2)</f>
        <v>0</v>
      </c>
      <c r="BL131" s="15" t="s">
        <v>80</v>
      </c>
      <c r="BM131" s="232" t="s">
        <v>343</v>
      </c>
    </row>
    <row r="132" s="2" customFormat="1" ht="16.5" customHeight="1">
      <c r="A132" s="36"/>
      <c r="B132" s="37"/>
      <c r="C132" s="221" t="s">
        <v>190</v>
      </c>
      <c r="D132" s="221" t="s">
        <v>156</v>
      </c>
      <c r="E132" s="222" t="s">
        <v>344</v>
      </c>
      <c r="F132" s="223" t="s">
        <v>345</v>
      </c>
      <c r="G132" s="224" t="s">
        <v>159</v>
      </c>
      <c r="H132" s="225">
        <v>38</v>
      </c>
      <c r="I132" s="226"/>
      <c r="J132" s="227">
        <f>ROUND(I132*H132,2)</f>
        <v>0</v>
      </c>
      <c r="K132" s="223" t="s">
        <v>160</v>
      </c>
      <c r="L132" s="42"/>
      <c r="M132" s="228" t="s">
        <v>1</v>
      </c>
      <c r="N132" s="229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80</v>
      </c>
      <c r="AT132" s="232" t="s">
        <v>156</v>
      </c>
      <c r="AU132" s="232" t="s">
        <v>80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346</v>
      </c>
    </row>
    <row r="133" s="2" customFormat="1" ht="21.75" customHeight="1">
      <c r="A133" s="36"/>
      <c r="B133" s="37"/>
      <c r="C133" s="234" t="s">
        <v>195</v>
      </c>
      <c r="D133" s="234" t="s">
        <v>166</v>
      </c>
      <c r="E133" s="235" t="s">
        <v>347</v>
      </c>
      <c r="F133" s="236" t="s">
        <v>348</v>
      </c>
      <c r="G133" s="237" t="s">
        <v>159</v>
      </c>
      <c r="H133" s="238">
        <v>1</v>
      </c>
      <c r="I133" s="239"/>
      <c r="J133" s="240">
        <f>ROUND(I133*H133,2)</f>
        <v>0</v>
      </c>
      <c r="K133" s="236" t="s">
        <v>160</v>
      </c>
      <c r="L133" s="241"/>
      <c r="M133" s="242" t="s">
        <v>1</v>
      </c>
      <c r="N133" s="243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82</v>
      </c>
      <c r="AT133" s="232" t="s">
        <v>166</v>
      </c>
      <c r="AU133" s="232" t="s">
        <v>80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349</v>
      </c>
    </row>
    <row r="134" s="2" customFormat="1" ht="44.25" customHeight="1">
      <c r="A134" s="36"/>
      <c r="B134" s="37"/>
      <c r="C134" s="234" t="s">
        <v>199</v>
      </c>
      <c r="D134" s="234" t="s">
        <v>166</v>
      </c>
      <c r="E134" s="235" t="s">
        <v>350</v>
      </c>
      <c r="F134" s="236" t="s">
        <v>351</v>
      </c>
      <c r="G134" s="237" t="s">
        <v>159</v>
      </c>
      <c r="H134" s="238">
        <v>1</v>
      </c>
      <c r="I134" s="239"/>
      <c r="J134" s="240">
        <f>ROUND(I134*H134,2)</f>
        <v>0</v>
      </c>
      <c r="K134" s="236" t="s">
        <v>160</v>
      </c>
      <c r="L134" s="241"/>
      <c r="M134" s="242" t="s">
        <v>1</v>
      </c>
      <c r="N134" s="243" t="s">
        <v>38</v>
      </c>
      <c r="O134" s="89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2" t="s">
        <v>82</v>
      </c>
      <c r="AT134" s="232" t="s">
        <v>166</v>
      </c>
      <c r="AU134" s="232" t="s">
        <v>80</v>
      </c>
      <c r="AY134" s="15" t="s">
        <v>153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5" t="s">
        <v>80</v>
      </c>
      <c r="BK134" s="233">
        <f>ROUND(I134*H134,2)</f>
        <v>0</v>
      </c>
      <c r="BL134" s="15" t="s">
        <v>80</v>
      </c>
      <c r="BM134" s="232" t="s">
        <v>352</v>
      </c>
    </row>
    <row r="135" s="2" customFormat="1">
      <c r="A135" s="36"/>
      <c r="B135" s="37"/>
      <c r="C135" s="38"/>
      <c r="D135" s="246" t="s">
        <v>310</v>
      </c>
      <c r="E135" s="38"/>
      <c r="F135" s="272" t="s">
        <v>353</v>
      </c>
      <c r="G135" s="38"/>
      <c r="H135" s="38"/>
      <c r="I135" s="273"/>
      <c r="J135" s="38"/>
      <c r="K135" s="38"/>
      <c r="L135" s="42"/>
      <c r="M135" s="277"/>
      <c r="N135" s="278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310</v>
      </c>
      <c r="AU135" s="15" t="s">
        <v>80</v>
      </c>
    </row>
    <row r="136" s="2" customFormat="1" ht="21.75" customHeight="1">
      <c r="A136" s="36"/>
      <c r="B136" s="37"/>
      <c r="C136" s="221" t="s">
        <v>203</v>
      </c>
      <c r="D136" s="221" t="s">
        <v>156</v>
      </c>
      <c r="E136" s="222" t="s">
        <v>354</v>
      </c>
      <c r="F136" s="223" t="s">
        <v>355</v>
      </c>
      <c r="G136" s="224" t="s">
        <v>159</v>
      </c>
      <c r="H136" s="225">
        <v>1</v>
      </c>
      <c r="I136" s="226"/>
      <c r="J136" s="227">
        <f>ROUND(I136*H136,2)</f>
        <v>0</v>
      </c>
      <c r="K136" s="223" t="s">
        <v>160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80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356</v>
      </c>
    </row>
    <row r="137" s="2" customFormat="1" ht="16.5" customHeight="1">
      <c r="A137" s="36"/>
      <c r="B137" s="37"/>
      <c r="C137" s="221" t="s">
        <v>207</v>
      </c>
      <c r="D137" s="221" t="s">
        <v>156</v>
      </c>
      <c r="E137" s="222" t="s">
        <v>357</v>
      </c>
      <c r="F137" s="223" t="s">
        <v>358</v>
      </c>
      <c r="G137" s="224" t="s">
        <v>159</v>
      </c>
      <c r="H137" s="225">
        <v>1</v>
      </c>
      <c r="I137" s="226"/>
      <c r="J137" s="227">
        <f>ROUND(I137*H137,2)</f>
        <v>0</v>
      </c>
      <c r="K137" s="223" t="s">
        <v>160</v>
      </c>
      <c r="L137" s="42"/>
      <c r="M137" s="228" t="s">
        <v>1</v>
      </c>
      <c r="N137" s="229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80</v>
      </c>
      <c r="AT137" s="232" t="s">
        <v>156</v>
      </c>
      <c r="AU137" s="232" t="s">
        <v>80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359</v>
      </c>
    </row>
    <row r="138" s="2" customFormat="1" ht="55.5" customHeight="1">
      <c r="A138" s="36"/>
      <c r="B138" s="37"/>
      <c r="C138" s="234" t="s">
        <v>211</v>
      </c>
      <c r="D138" s="234" t="s">
        <v>166</v>
      </c>
      <c r="E138" s="235" t="s">
        <v>488</v>
      </c>
      <c r="F138" s="236" t="s">
        <v>489</v>
      </c>
      <c r="G138" s="237" t="s">
        <v>159</v>
      </c>
      <c r="H138" s="238">
        <v>1</v>
      </c>
      <c r="I138" s="239"/>
      <c r="J138" s="240">
        <f>ROUND(I138*H138,2)</f>
        <v>0</v>
      </c>
      <c r="K138" s="236" t="s">
        <v>160</v>
      </c>
      <c r="L138" s="241"/>
      <c r="M138" s="242" t="s">
        <v>1</v>
      </c>
      <c r="N138" s="243" t="s">
        <v>38</v>
      </c>
      <c r="O138" s="89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2" t="s">
        <v>82</v>
      </c>
      <c r="AT138" s="232" t="s">
        <v>166</v>
      </c>
      <c r="AU138" s="232" t="s">
        <v>80</v>
      </c>
      <c r="AY138" s="15" t="s">
        <v>153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80</v>
      </c>
      <c r="BK138" s="233">
        <f>ROUND(I138*H138,2)</f>
        <v>0</v>
      </c>
      <c r="BL138" s="15" t="s">
        <v>80</v>
      </c>
      <c r="BM138" s="232" t="s">
        <v>490</v>
      </c>
    </row>
    <row r="139" s="2" customFormat="1" ht="37.8" customHeight="1">
      <c r="A139" s="36"/>
      <c r="B139" s="37"/>
      <c r="C139" s="234" t="s">
        <v>8</v>
      </c>
      <c r="D139" s="234" t="s">
        <v>166</v>
      </c>
      <c r="E139" s="235" t="s">
        <v>491</v>
      </c>
      <c r="F139" s="236" t="s">
        <v>492</v>
      </c>
      <c r="G139" s="237" t="s">
        <v>159</v>
      </c>
      <c r="H139" s="238">
        <v>1</v>
      </c>
      <c r="I139" s="239"/>
      <c r="J139" s="240">
        <f>ROUND(I139*H139,2)</f>
        <v>0</v>
      </c>
      <c r="K139" s="236" t="s">
        <v>160</v>
      </c>
      <c r="L139" s="241"/>
      <c r="M139" s="242" t="s">
        <v>1</v>
      </c>
      <c r="N139" s="243" t="s">
        <v>38</v>
      </c>
      <c r="O139" s="89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82</v>
      </c>
      <c r="AT139" s="232" t="s">
        <v>166</v>
      </c>
      <c r="AU139" s="232" t="s">
        <v>80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493</v>
      </c>
    </row>
    <row r="140" s="2" customFormat="1" ht="16.5" customHeight="1">
      <c r="A140" s="36"/>
      <c r="B140" s="37"/>
      <c r="C140" s="221" t="s">
        <v>218</v>
      </c>
      <c r="D140" s="221" t="s">
        <v>156</v>
      </c>
      <c r="E140" s="222" t="s">
        <v>360</v>
      </c>
      <c r="F140" s="223" t="s">
        <v>361</v>
      </c>
      <c r="G140" s="224" t="s">
        <v>308</v>
      </c>
      <c r="H140" s="225">
        <v>70</v>
      </c>
      <c r="I140" s="226"/>
      <c r="J140" s="227">
        <f>ROUND(I140*H140,2)</f>
        <v>0</v>
      </c>
      <c r="K140" s="223" t="s">
        <v>160</v>
      </c>
      <c r="L140" s="42"/>
      <c r="M140" s="228" t="s">
        <v>1</v>
      </c>
      <c r="N140" s="229" t="s">
        <v>38</v>
      </c>
      <c r="O140" s="89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2" t="s">
        <v>80</v>
      </c>
      <c r="AT140" s="232" t="s">
        <v>156</v>
      </c>
      <c r="AU140" s="232" t="s">
        <v>80</v>
      </c>
      <c r="AY140" s="15" t="s">
        <v>153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5" t="s">
        <v>80</v>
      </c>
      <c r="BK140" s="233">
        <f>ROUND(I140*H140,2)</f>
        <v>0</v>
      </c>
      <c r="BL140" s="15" t="s">
        <v>80</v>
      </c>
      <c r="BM140" s="232" t="s">
        <v>362</v>
      </c>
    </row>
    <row r="141" s="2" customFormat="1">
      <c r="A141" s="36"/>
      <c r="B141" s="37"/>
      <c r="C141" s="38"/>
      <c r="D141" s="246" t="s">
        <v>310</v>
      </c>
      <c r="E141" s="38"/>
      <c r="F141" s="272" t="s">
        <v>363</v>
      </c>
      <c r="G141" s="38"/>
      <c r="H141" s="38"/>
      <c r="I141" s="273"/>
      <c r="J141" s="38"/>
      <c r="K141" s="38"/>
      <c r="L141" s="42"/>
      <c r="M141" s="277"/>
      <c r="N141" s="278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310</v>
      </c>
      <c r="AU141" s="15" t="s">
        <v>80</v>
      </c>
    </row>
    <row r="142" s="2" customFormat="1" ht="16.5" customHeight="1">
      <c r="A142" s="36"/>
      <c r="B142" s="37"/>
      <c r="C142" s="221" t="s">
        <v>222</v>
      </c>
      <c r="D142" s="221" t="s">
        <v>156</v>
      </c>
      <c r="E142" s="222" t="s">
        <v>360</v>
      </c>
      <c r="F142" s="223" t="s">
        <v>361</v>
      </c>
      <c r="G142" s="224" t="s">
        <v>308</v>
      </c>
      <c r="H142" s="225">
        <v>15</v>
      </c>
      <c r="I142" s="226"/>
      <c r="J142" s="227">
        <f>ROUND(I142*H142,2)</f>
        <v>0</v>
      </c>
      <c r="K142" s="223" t="s">
        <v>160</v>
      </c>
      <c r="L142" s="42"/>
      <c r="M142" s="228" t="s">
        <v>1</v>
      </c>
      <c r="N142" s="229" t="s">
        <v>38</v>
      </c>
      <c r="O142" s="89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2" t="s">
        <v>80</v>
      </c>
      <c r="AT142" s="232" t="s">
        <v>156</v>
      </c>
      <c r="AU142" s="232" t="s">
        <v>80</v>
      </c>
      <c r="AY142" s="15" t="s">
        <v>153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80</v>
      </c>
      <c r="BK142" s="233">
        <f>ROUND(I142*H142,2)</f>
        <v>0</v>
      </c>
      <c r="BL142" s="15" t="s">
        <v>80</v>
      </c>
      <c r="BM142" s="232" t="s">
        <v>364</v>
      </c>
    </row>
    <row r="143" s="2" customFormat="1">
      <c r="A143" s="36"/>
      <c r="B143" s="37"/>
      <c r="C143" s="38"/>
      <c r="D143" s="246" t="s">
        <v>310</v>
      </c>
      <c r="E143" s="38"/>
      <c r="F143" s="272" t="s">
        <v>365</v>
      </c>
      <c r="G143" s="38"/>
      <c r="H143" s="38"/>
      <c r="I143" s="273"/>
      <c r="J143" s="38"/>
      <c r="K143" s="38"/>
      <c r="L143" s="42"/>
      <c r="M143" s="277"/>
      <c r="N143" s="278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310</v>
      </c>
      <c r="AU143" s="15" t="s">
        <v>80</v>
      </c>
    </row>
    <row r="144" s="2" customFormat="1" ht="16.5" customHeight="1">
      <c r="A144" s="36"/>
      <c r="B144" s="37"/>
      <c r="C144" s="221" t="s">
        <v>229</v>
      </c>
      <c r="D144" s="221" t="s">
        <v>156</v>
      </c>
      <c r="E144" s="222" t="s">
        <v>366</v>
      </c>
      <c r="F144" s="223" t="s">
        <v>367</v>
      </c>
      <c r="G144" s="224" t="s">
        <v>308</v>
      </c>
      <c r="H144" s="225">
        <v>25</v>
      </c>
      <c r="I144" s="226"/>
      <c r="J144" s="227">
        <f>ROUND(I144*H144,2)</f>
        <v>0</v>
      </c>
      <c r="K144" s="223" t="s">
        <v>160</v>
      </c>
      <c r="L144" s="42"/>
      <c r="M144" s="228" t="s">
        <v>1</v>
      </c>
      <c r="N144" s="229" t="s">
        <v>38</v>
      </c>
      <c r="O144" s="89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2" t="s">
        <v>80</v>
      </c>
      <c r="AT144" s="232" t="s">
        <v>156</v>
      </c>
      <c r="AU144" s="232" t="s">
        <v>80</v>
      </c>
      <c r="AY144" s="15" t="s">
        <v>153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5" t="s">
        <v>80</v>
      </c>
      <c r="BK144" s="233">
        <f>ROUND(I144*H144,2)</f>
        <v>0</v>
      </c>
      <c r="BL144" s="15" t="s">
        <v>80</v>
      </c>
      <c r="BM144" s="232" t="s">
        <v>368</v>
      </c>
    </row>
    <row r="145" s="2" customFormat="1" ht="16.5" customHeight="1">
      <c r="A145" s="36"/>
      <c r="B145" s="37"/>
      <c r="C145" s="221" t="s">
        <v>233</v>
      </c>
      <c r="D145" s="221" t="s">
        <v>156</v>
      </c>
      <c r="E145" s="222" t="s">
        <v>369</v>
      </c>
      <c r="F145" s="223" t="s">
        <v>370</v>
      </c>
      <c r="G145" s="224" t="s">
        <v>159</v>
      </c>
      <c r="H145" s="225">
        <v>1</v>
      </c>
      <c r="I145" s="226"/>
      <c r="J145" s="227">
        <f>ROUND(I145*H145,2)</f>
        <v>0</v>
      </c>
      <c r="K145" s="223" t="s">
        <v>160</v>
      </c>
      <c r="L145" s="42"/>
      <c r="M145" s="228" t="s">
        <v>1</v>
      </c>
      <c r="N145" s="229" t="s">
        <v>38</v>
      </c>
      <c r="O145" s="89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2" t="s">
        <v>80</v>
      </c>
      <c r="AT145" s="232" t="s">
        <v>156</v>
      </c>
      <c r="AU145" s="232" t="s">
        <v>80</v>
      </c>
      <c r="AY145" s="15" t="s">
        <v>153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5" t="s">
        <v>80</v>
      </c>
      <c r="BK145" s="233">
        <f>ROUND(I145*H145,2)</f>
        <v>0</v>
      </c>
      <c r="BL145" s="15" t="s">
        <v>80</v>
      </c>
      <c r="BM145" s="232" t="s">
        <v>371</v>
      </c>
    </row>
    <row r="146" s="2" customFormat="1" ht="16.5" customHeight="1">
      <c r="A146" s="36"/>
      <c r="B146" s="37"/>
      <c r="C146" s="221" t="s">
        <v>238</v>
      </c>
      <c r="D146" s="221" t="s">
        <v>156</v>
      </c>
      <c r="E146" s="222" t="s">
        <v>372</v>
      </c>
      <c r="F146" s="223" t="s">
        <v>373</v>
      </c>
      <c r="G146" s="224" t="s">
        <v>159</v>
      </c>
      <c r="H146" s="225">
        <v>1</v>
      </c>
      <c r="I146" s="226"/>
      <c r="J146" s="227">
        <f>ROUND(I146*H146,2)</f>
        <v>0</v>
      </c>
      <c r="K146" s="223" t="s">
        <v>160</v>
      </c>
      <c r="L146" s="42"/>
      <c r="M146" s="228" t="s">
        <v>1</v>
      </c>
      <c r="N146" s="229" t="s">
        <v>38</v>
      </c>
      <c r="O146" s="89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2" t="s">
        <v>80</v>
      </c>
      <c r="AT146" s="232" t="s">
        <v>156</v>
      </c>
      <c r="AU146" s="232" t="s">
        <v>80</v>
      </c>
      <c r="AY146" s="15" t="s">
        <v>153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80</v>
      </c>
      <c r="BK146" s="233">
        <f>ROUND(I146*H146,2)</f>
        <v>0</v>
      </c>
      <c r="BL146" s="15" t="s">
        <v>80</v>
      </c>
      <c r="BM146" s="232" t="s">
        <v>374</v>
      </c>
    </row>
    <row r="147" s="2" customFormat="1" ht="24.15" customHeight="1">
      <c r="A147" s="36"/>
      <c r="B147" s="37"/>
      <c r="C147" s="234" t="s">
        <v>7</v>
      </c>
      <c r="D147" s="234" t="s">
        <v>166</v>
      </c>
      <c r="E147" s="235" t="s">
        <v>375</v>
      </c>
      <c r="F147" s="236" t="s">
        <v>376</v>
      </c>
      <c r="G147" s="237" t="s">
        <v>159</v>
      </c>
      <c r="H147" s="238">
        <v>1</v>
      </c>
      <c r="I147" s="239"/>
      <c r="J147" s="240">
        <f>ROUND(I147*H147,2)</f>
        <v>0</v>
      </c>
      <c r="K147" s="236" t="s">
        <v>160</v>
      </c>
      <c r="L147" s="241"/>
      <c r="M147" s="242" t="s">
        <v>1</v>
      </c>
      <c r="N147" s="243" t="s">
        <v>38</v>
      </c>
      <c r="O147" s="89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2" t="s">
        <v>82</v>
      </c>
      <c r="AT147" s="232" t="s">
        <v>166</v>
      </c>
      <c r="AU147" s="232" t="s">
        <v>80</v>
      </c>
      <c r="AY147" s="15" t="s">
        <v>153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5" t="s">
        <v>80</v>
      </c>
      <c r="BK147" s="233">
        <f>ROUND(I147*H147,2)</f>
        <v>0</v>
      </c>
      <c r="BL147" s="15" t="s">
        <v>80</v>
      </c>
      <c r="BM147" s="232" t="s">
        <v>377</v>
      </c>
    </row>
    <row r="148" s="2" customFormat="1" ht="16.5" customHeight="1">
      <c r="A148" s="36"/>
      <c r="B148" s="37"/>
      <c r="C148" s="221" t="s">
        <v>245</v>
      </c>
      <c r="D148" s="221" t="s">
        <v>156</v>
      </c>
      <c r="E148" s="222" t="s">
        <v>378</v>
      </c>
      <c r="F148" s="223" t="s">
        <v>379</v>
      </c>
      <c r="G148" s="224" t="s">
        <v>159</v>
      </c>
      <c r="H148" s="225">
        <v>1</v>
      </c>
      <c r="I148" s="226"/>
      <c r="J148" s="227">
        <f>ROUND(I148*H148,2)</f>
        <v>0</v>
      </c>
      <c r="K148" s="223" t="s">
        <v>160</v>
      </c>
      <c r="L148" s="42"/>
      <c r="M148" s="228" t="s">
        <v>1</v>
      </c>
      <c r="N148" s="229" t="s">
        <v>38</v>
      </c>
      <c r="O148" s="89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2" t="s">
        <v>80</v>
      </c>
      <c r="AT148" s="232" t="s">
        <v>156</v>
      </c>
      <c r="AU148" s="232" t="s">
        <v>80</v>
      </c>
      <c r="AY148" s="15" t="s">
        <v>153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5" t="s">
        <v>80</v>
      </c>
      <c r="BK148" s="233">
        <f>ROUND(I148*H148,2)</f>
        <v>0</v>
      </c>
      <c r="BL148" s="15" t="s">
        <v>80</v>
      </c>
      <c r="BM148" s="232" t="s">
        <v>380</v>
      </c>
    </row>
    <row r="149" s="2" customFormat="1" ht="24.15" customHeight="1">
      <c r="A149" s="36"/>
      <c r="B149" s="37"/>
      <c r="C149" s="221" t="s">
        <v>249</v>
      </c>
      <c r="D149" s="221" t="s">
        <v>156</v>
      </c>
      <c r="E149" s="222" t="s">
        <v>381</v>
      </c>
      <c r="F149" s="223" t="s">
        <v>382</v>
      </c>
      <c r="G149" s="224" t="s">
        <v>159</v>
      </c>
      <c r="H149" s="225">
        <v>1</v>
      </c>
      <c r="I149" s="226"/>
      <c r="J149" s="227">
        <f>ROUND(I149*H149,2)</f>
        <v>0</v>
      </c>
      <c r="K149" s="223" t="s">
        <v>160</v>
      </c>
      <c r="L149" s="42"/>
      <c r="M149" s="228" t="s">
        <v>1</v>
      </c>
      <c r="N149" s="229" t="s">
        <v>38</v>
      </c>
      <c r="O149" s="89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2" t="s">
        <v>80</v>
      </c>
      <c r="AT149" s="232" t="s">
        <v>156</v>
      </c>
      <c r="AU149" s="232" t="s">
        <v>80</v>
      </c>
      <c r="AY149" s="15" t="s">
        <v>153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5" t="s">
        <v>80</v>
      </c>
      <c r="BK149" s="233">
        <f>ROUND(I149*H149,2)</f>
        <v>0</v>
      </c>
      <c r="BL149" s="15" t="s">
        <v>80</v>
      </c>
      <c r="BM149" s="232" t="s">
        <v>383</v>
      </c>
    </row>
    <row r="150" s="2" customFormat="1" ht="37.8" customHeight="1">
      <c r="A150" s="36"/>
      <c r="B150" s="37"/>
      <c r="C150" s="221" t="s">
        <v>253</v>
      </c>
      <c r="D150" s="221" t="s">
        <v>156</v>
      </c>
      <c r="E150" s="222" t="s">
        <v>384</v>
      </c>
      <c r="F150" s="223" t="s">
        <v>385</v>
      </c>
      <c r="G150" s="224" t="s">
        <v>159</v>
      </c>
      <c r="H150" s="225">
        <v>1</v>
      </c>
      <c r="I150" s="226"/>
      <c r="J150" s="227">
        <f>ROUND(I150*H150,2)</f>
        <v>0</v>
      </c>
      <c r="K150" s="223" t="s">
        <v>160</v>
      </c>
      <c r="L150" s="42"/>
      <c r="M150" s="228" t="s">
        <v>1</v>
      </c>
      <c r="N150" s="229" t="s">
        <v>38</v>
      </c>
      <c r="O150" s="89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2" t="s">
        <v>80</v>
      </c>
      <c r="AT150" s="232" t="s">
        <v>156</v>
      </c>
      <c r="AU150" s="232" t="s">
        <v>80</v>
      </c>
      <c r="AY150" s="15" t="s">
        <v>153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5" t="s">
        <v>80</v>
      </c>
      <c r="BK150" s="233">
        <f>ROUND(I150*H150,2)</f>
        <v>0</v>
      </c>
      <c r="BL150" s="15" t="s">
        <v>80</v>
      </c>
      <c r="BM150" s="232" t="s">
        <v>386</v>
      </c>
    </row>
    <row r="151" s="2" customFormat="1" ht="37.8" customHeight="1">
      <c r="A151" s="36"/>
      <c r="B151" s="37"/>
      <c r="C151" s="221" t="s">
        <v>387</v>
      </c>
      <c r="D151" s="221" t="s">
        <v>156</v>
      </c>
      <c r="E151" s="222" t="s">
        <v>388</v>
      </c>
      <c r="F151" s="223" t="s">
        <v>389</v>
      </c>
      <c r="G151" s="224" t="s">
        <v>159</v>
      </c>
      <c r="H151" s="225">
        <v>1</v>
      </c>
      <c r="I151" s="226"/>
      <c r="J151" s="227">
        <f>ROUND(I151*H151,2)</f>
        <v>0</v>
      </c>
      <c r="K151" s="223" t="s">
        <v>160</v>
      </c>
      <c r="L151" s="42"/>
      <c r="M151" s="228" t="s">
        <v>1</v>
      </c>
      <c r="N151" s="229" t="s">
        <v>38</v>
      </c>
      <c r="O151" s="89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2" t="s">
        <v>80</v>
      </c>
      <c r="AT151" s="232" t="s">
        <v>156</v>
      </c>
      <c r="AU151" s="232" t="s">
        <v>80</v>
      </c>
      <c r="AY151" s="15" t="s">
        <v>153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5" t="s">
        <v>80</v>
      </c>
      <c r="BK151" s="233">
        <f>ROUND(I151*H151,2)</f>
        <v>0</v>
      </c>
      <c r="BL151" s="15" t="s">
        <v>80</v>
      </c>
      <c r="BM151" s="232" t="s">
        <v>390</v>
      </c>
    </row>
    <row r="152" s="2" customFormat="1" ht="37.8" customHeight="1">
      <c r="A152" s="36"/>
      <c r="B152" s="37"/>
      <c r="C152" s="221" t="s">
        <v>391</v>
      </c>
      <c r="D152" s="221" t="s">
        <v>156</v>
      </c>
      <c r="E152" s="222" t="s">
        <v>392</v>
      </c>
      <c r="F152" s="223" t="s">
        <v>393</v>
      </c>
      <c r="G152" s="224" t="s">
        <v>159</v>
      </c>
      <c r="H152" s="225">
        <v>1</v>
      </c>
      <c r="I152" s="226"/>
      <c r="J152" s="227">
        <f>ROUND(I152*H152,2)</f>
        <v>0</v>
      </c>
      <c r="K152" s="223" t="s">
        <v>160</v>
      </c>
      <c r="L152" s="42"/>
      <c r="M152" s="228" t="s">
        <v>1</v>
      </c>
      <c r="N152" s="229" t="s">
        <v>38</v>
      </c>
      <c r="O152" s="89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2" t="s">
        <v>80</v>
      </c>
      <c r="AT152" s="232" t="s">
        <v>156</v>
      </c>
      <c r="AU152" s="232" t="s">
        <v>80</v>
      </c>
      <c r="AY152" s="15" t="s">
        <v>153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5" t="s">
        <v>80</v>
      </c>
      <c r="BK152" s="233">
        <f>ROUND(I152*H152,2)</f>
        <v>0</v>
      </c>
      <c r="BL152" s="15" t="s">
        <v>80</v>
      </c>
      <c r="BM152" s="232" t="s">
        <v>394</v>
      </c>
    </row>
    <row r="153" s="2" customFormat="1" ht="37.8" customHeight="1">
      <c r="A153" s="36"/>
      <c r="B153" s="37"/>
      <c r="C153" s="221" t="s">
        <v>395</v>
      </c>
      <c r="D153" s="221" t="s">
        <v>156</v>
      </c>
      <c r="E153" s="222" t="s">
        <v>396</v>
      </c>
      <c r="F153" s="223" t="s">
        <v>397</v>
      </c>
      <c r="G153" s="224" t="s">
        <v>159</v>
      </c>
      <c r="H153" s="225">
        <v>3</v>
      </c>
      <c r="I153" s="226"/>
      <c r="J153" s="227">
        <f>ROUND(I153*H153,2)</f>
        <v>0</v>
      </c>
      <c r="K153" s="223" t="s">
        <v>160</v>
      </c>
      <c r="L153" s="42"/>
      <c r="M153" s="228" t="s">
        <v>1</v>
      </c>
      <c r="N153" s="229" t="s">
        <v>38</v>
      </c>
      <c r="O153" s="89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2" t="s">
        <v>80</v>
      </c>
      <c r="AT153" s="232" t="s">
        <v>156</v>
      </c>
      <c r="AU153" s="232" t="s">
        <v>80</v>
      </c>
      <c r="AY153" s="15" t="s">
        <v>153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5" t="s">
        <v>80</v>
      </c>
      <c r="BK153" s="233">
        <f>ROUND(I153*H153,2)</f>
        <v>0</v>
      </c>
      <c r="BL153" s="15" t="s">
        <v>80</v>
      </c>
      <c r="BM153" s="232" t="s">
        <v>398</v>
      </c>
    </row>
    <row r="154" s="2" customFormat="1" ht="37.8" customHeight="1">
      <c r="A154" s="36"/>
      <c r="B154" s="37"/>
      <c r="C154" s="221" t="s">
        <v>399</v>
      </c>
      <c r="D154" s="221" t="s">
        <v>156</v>
      </c>
      <c r="E154" s="222" t="s">
        <v>400</v>
      </c>
      <c r="F154" s="223" t="s">
        <v>401</v>
      </c>
      <c r="G154" s="224" t="s">
        <v>159</v>
      </c>
      <c r="H154" s="225">
        <v>1</v>
      </c>
      <c r="I154" s="226"/>
      <c r="J154" s="227">
        <f>ROUND(I154*H154,2)</f>
        <v>0</v>
      </c>
      <c r="K154" s="223" t="s">
        <v>160</v>
      </c>
      <c r="L154" s="42"/>
      <c r="M154" s="228" t="s">
        <v>1</v>
      </c>
      <c r="N154" s="229" t="s">
        <v>38</v>
      </c>
      <c r="O154" s="89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2" t="s">
        <v>80</v>
      </c>
      <c r="AT154" s="232" t="s">
        <v>156</v>
      </c>
      <c r="AU154" s="232" t="s">
        <v>80</v>
      </c>
      <c r="AY154" s="15" t="s">
        <v>153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5" t="s">
        <v>80</v>
      </c>
      <c r="BK154" s="233">
        <f>ROUND(I154*H154,2)</f>
        <v>0</v>
      </c>
      <c r="BL154" s="15" t="s">
        <v>80</v>
      </c>
      <c r="BM154" s="232" t="s">
        <v>402</v>
      </c>
    </row>
    <row r="155" s="2" customFormat="1" ht="37.8" customHeight="1">
      <c r="A155" s="36"/>
      <c r="B155" s="37"/>
      <c r="C155" s="221" t="s">
        <v>403</v>
      </c>
      <c r="D155" s="221" t="s">
        <v>156</v>
      </c>
      <c r="E155" s="222" t="s">
        <v>404</v>
      </c>
      <c r="F155" s="223" t="s">
        <v>405</v>
      </c>
      <c r="G155" s="224" t="s">
        <v>159</v>
      </c>
      <c r="H155" s="225">
        <v>3</v>
      </c>
      <c r="I155" s="226"/>
      <c r="J155" s="227">
        <f>ROUND(I155*H155,2)</f>
        <v>0</v>
      </c>
      <c r="K155" s="223" t="s">
        <v>160</v>
      </c>
      <c r="L155" s="42"/>
      <c r="M155" s="228" t="s">
        <v>1</v>
      </c>
      <c r="N155" s="229" t="s">
        <v>38</v>
      </c>
      <c r="O155" s="89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2" t="s">
        <v>80</v>
      </c>
      <c r="AT155" s="232" t="s">
        <v>156</v>
      </c>
      <c r="AU155" s="232" t="s">
        <v>80</v>
      </c>
      <c r="AY155" s="15" t="s">
        <v>153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5" t="s">
        <v>80</v>
      </c>
      <c r="BK155" s="233">
        <f>ROUND(I155*H155,2)</f>
        <v>0</v>
      </c>
      <c r="BL155" s="15" t="s">
        <v>80</v>
      </c>
      <c r="BM155" s="232" t="s">
        <v>406</v>
      </c>
    </row>
    <row r="156" s="2" customFormat="1" ht="24.15" customHeight="1">
      <c r="A156" s="36"/>
      <c r="B156" s="37"/>
      <c r="C156" s="221" t="s">
        <v>407</v>
      </c>
      <c r="D156" s="221" t="s">
        <v>156</v>
      </c>
      <c r="E156" s="222" t="s">
        <v>408</v>
      </c>
      <c r="F156" s="223" t="s">
        <v>409</v>
      </c>
      <c r="G156" s="224" t="s">
        <v>159</v>
      </c>
      <c r="H156" s="225">
        <v>1</v>
      </c>
      <c r="I156" s="226"/>
      <c r="J156" s="227">
        <f>ROUND(I156*H156,2)</f>
        <v>0</v>
      </c>
      <c r="K156" s="223" t="s">
        <v>184</v>
      </c>
      <c r="L156" s="42"/>
      <c r="M156" s="228" t="s">
        <v>1</v>
      </c>
      <c r="N156" s="229" t="s">
        <v>38</v>
      </c>
      <c r="O156" s="89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2" t="s">
        <v>80</v>
      </c>
      <c r="AT156" s="232" t="s">
        <v>156</v>
      </c>
      <c r="AU156" s="232" t="s">
        <v>80</v>
      </c>
      <c r="AY156" s="15" t="s">
        <v>153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5" t="s">
        <v>80</v>
      </c>
      <c r="BK156" s="233">
        <f>ROUND(I156*H156,2)</f>
        <v>0</v>
      </c>
      <c r="BL156" s="15" t="s">
        <v>80</v>
      </c>
      <c r="BM156" s="232" t="s">
        <v>410</v>
      </c>
    </row>
    <row r="157" s="2" customFormat="1" ht="24.15" customHeight="1">
      <c r="A157" s="36"/>
      <c r="B157" s="37"/>
      <c r="C157" s="221" t="s">
        <v>411</v>
      </c>
      <c r="D157" s="221" t="s">
        <v>156</v>
      </c>
      <c r="E157" s="222" t="s">
        <v>412</v>
      </c>
      <c r="F157" s="223" t="s">
        <v>413</v>
      </c>
      <c r="G157" s="224" t="s">
        <v>159</v>
      </c>
      <c r="H157" s="225">
        <v>1</v>
      </c>
      <c r="I157" s="226"/>
      <c r="J157" s="227">
        <f>ROUND(I157*H157,2)</f>
        <v>0</v>
      </c>
      <c r="K157" s="223" t="s">
        <v>160</v>
      </c>
      <c r="L157" s="42"/>
      <c r="M157" s="228" t="s">
        <v>1</v>
      </c>
      <c r="N157" s="229" t="s">
        <v>38</v>
      </c>
      <c r="O157" s="89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2" t="s">
        <v>80</v>
      </c>
      <c r="AT157" s="232" t="s">
        <v>156</v>
      </c>
      <c r="AU157" s="232" t="s">
        <v>80</v>
      </c>
      <c r="AY157" s="15" t="s">
        <v>153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5" t="s">
        <v>80</v>
      </c>
      <c r="BK157" s="233">
        <f>ROUND(I157*H157,2)</f>
        <v>0</v>
      </c>
      <c r="BL157" s="15" t="s">
        <v>80</v>
      </c>
      <c r="BM157" s="232" t="s">
        <v>414</v>
      </c>
    </row>
    <row r="158" s="2" customFormat="1" ht="16.5" customHeight="1">
      <c r="A158" s="36"/>
      <c r="B158" s="37"/>
      <c r="C158" s="221" t="s">
        <v>415</v>
      </c>
      <c r="D158" s="221" t="s">
        <v>156</v>
      </c>
      <c r="E158" s="222" t="s">
        <v>416</v>
      </c>
      <c r="F158" s="223" t="s">
        <v>417</v>
      </c>
      <c r="G158" s="224" t="s">
        <v>159</v>
      </c>
      <c r="H158" s="225">
        <v>4</v>
      </c>
      <c r="I158" s="226"/>
      <c r="J158" s="227">
        <f>ROUND(I158*H158,2)</f>
        <v>0</v>
      </c>
      <c r="K158" s="223" t="s">
        <v>184</v>
      </c>
      <c r="L158" s="42"/>
      <c r="M158" s="228" t="s">
        <v>1</v>
      </c>
      <c r="N158" s="229" t="s">
        <v>38</v>
      </c>
      <c r="O158" s="89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2" t="s">
        <v>80</v>
      </c>
      <c r="AT158" s="232" t="s">
        <v>156</v>
      </c>
      <c r="AU158" s="232" t="s">
        <v>80</v>
      </c>
      <c r="AY158" s="15" t="s">
        <v>153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5" t="s">
        <v>80</v>
      </c>
      <c r="BK158" s="233">
        <f>ROUND(I158*H158,2)</f>
        <v>0</v>
      </c>
      <c r="BL158" s="15" t="s">
        <v>80</v>
      </c>
      <c r="BM158" s="232" t="s">
        <v>418</v>
      </c>
    </row>
    <row r="159" s="2" customFormat="1">
      <c r="A159" s="36"/>
      <c r="B159" s="37"/>
      <c r="C159" s="38"/>
      <c r="D159" s="246" t="s">
        <v>310</v>
      </c>
      <c r="E159" s="38"/>
      <c r="F159" s="272" t="s">
        <v>419</v>
      </c>
      <c r="G159" s="38"/>
      <c r="H159" s="38"/>
      <c r="I159" s="273"/>
      <c r="J159" s="38"/>
      <c r="K159" s="38"/>
      <c r="L159" s="42"/>
      <c r="M159" s="277"/>
      <c r="N159" s="278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310</v>
      </c>
      <c r="AU159" s="15" t="s">
        <v>80</v>
      </c>
    </row>
    <row r="160" s="2" customFormat="1" ht="24.15" customHeight="1">
      <c r="A160" s="36"/>
      <c r="B160" s="37"/>
      <c r="C160" s="221" t="s">
        <v>420</v>
      </c>
      <c r="D160" s="221" t="s">
        <v>156</v>
      </c>
      <c r="E160" s="222" t="s">
        <v>421</v>
      </c>
      <c r="F160" s="223" t="s">
        <v>422</v>
      </c>
      <c r="G160" s="224" t="s">
        <v>159</v>
      </c>
      <c r="H160" s="225">
        <v>1</v>
      </c>
      <c r="I160" s="226"/>
      <c r="J160" s="227">
        <f>ROUND(I160*H160,2)</f>
        <v>0</v>
      </c>
      <c r="K160" s="223" t="s">
        <v>160</v>
      </c>
      <c r="L160" s="42"/>
      <c r="M160" s="228" t="s">
        <v>1</v>
      </c>
      <c r="N160" s="229" t="s">
        <v>38</v>
      </c>
      <c r="O160" s="89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2" t="s">
        <v>80</v>
      </c>
      <c r="AT160" s="232" t="s">
        <v>156</v>
      </c>
      <c r="AU160" s="232" t="s">
        <v>80</v>
      </c>
      <c r="AY160" s="15" t="s">
        <v>153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5" t="s">
        <v>80</v>
      </c>
      <c r="BK160" s="233">
        <f>ROUND(I160*H160,2)</f>
        <v>0</v>
      </c>
      <c r="BL160" s="15" t="s">
        <v>80</v>
      </c>
      <c r="BM160" s="232" t="s">
        <v>423</v>
      </c>
    </row>
    <row r="161" s="2" customFormat="1" ht="24.15" customHeight="1">
      <c r="A161" s="36"/>
      <c r="B161" s="37"/>
      <c r="C161" s="221" t="s">
        <v>424</v>
      </c>
      <c r="D161" s="221" t="s">
        <v>156</v>
      </c>
      <c r="E161" s="222" t="s">
        <v>425</v>
      </c>
      <c r="F161" s="223" t="s">
        <v>426</v>
      </c>
      <c r="G161" s="224" t="s">
        <v>159</v>
      </c>
      <c r="H161" s="225">
        <v>1</v>
      </c>
      <c r="I161" s="226"/>
      <c r="J161" s="227">
        <f>ROUND(I161*H161,2)</f>
        <v>0</v>
      </c>
      <c r="K161" s="223" t="s">
        <v>160</v>
      </c>
      <c r="L161" s="42"/>
      <c r="M161" s="228" t="s">
        <v>1</v>
      </c>
      <c r="N161" s="229" t="s">
        <v>38</v>
      </c>
      <c r="O161" s="89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2" t="s">
        <v>80</v>
      </c>
      <c r="AT161" s="232" t="s">
        <v>156</v>
      </c>
      <c r="AU161" s="232" t="s">
        <v>80</v>
      </c>
      <c r="AY161" s="15" t="s">
        <v>153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5" t="s">
        <v>80</v>
      </c>
      <c r="BK161" s="233">
        <f>ROUND(I161*H161,2)</f>
        <v>0</v>
      </c>
      <c r="BL161" s="15" t="s">
        <v>80</v>
      </c>
      <c r="BM161" s="232" t="s">
        <v>427</v>
      </c>
    </row>
    <row r="162" s="2" customFormat="1" ht="16.5" customHeight="1">
      <c r="A162" s="36"/>
      <c r="B162" s="37"/>
      <c r="C162" s="221" t="s">
        <v>428</v>
      </c>
      <c r="D162" s="221" t="s">
        <v>156</v>
      </c>
      <c r="E162" s="222" t="s">
        <v>429</v>
      </c>
      <c r="F162" s="223" t="s">
        <v>430</v>
      </c>
      <c r="G162" s="224" t="s">
        <v>308</v>
      </c>
      <c r="H162" s="225">
        <v>15</v>
      </c>
      <c r="I162" s="226"/>
      <c r="J162" s="227">
        <f>ROUND(I162*H162,2)</f>
        <v>0</v>
      </c>
      <c r="K162" s="223" t="s">
        <v>184</v>
      </c>
      <c r="L162" s="42"/>
      <c r="M162" s="228" t="s">
        <v>1</v>
      </c>
      <c r="N162" s="229" t="s">
        <v>38</v>
      </c>
      <c r="O162" s="89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2" t="s">
        <v>80</v>
      </c>
      <c r="AT162" s="232" t="s">
        <v>156</v>
      </c>
      <c r="AU162" s="232" t="s">
        <v>80</v>
      </c>
      <c r="AY162" s="15" t="s">
        <v>153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5" t="s">
        <v>80</v>
      </c>
      <c r="BK162" s="233">
        <f>ROUND(I162*H162,2)</f>
        <v>0</v>
      </c>
      <c r="BL162" s="15" t="s">
        <v>80</v>
      </c>
      <c r="BM162" s="232" t="s">
        <v>431</v>
      </c>
    </row>
    <row r="163" s="2" customFormat="1">
      <c r="A163" s="36"/>
      <c r="B163" s="37"/>
      <c r="C163" s="38"/>
      <c r="D163" s="246" t="s">
        <v>310</v>
      </c>
      <c r="E163" s="38"/>
      <c r="F163" s="272" t="s">
        <v>432</v>
      </c>
      <c r="G163" s="38"/>
      <c r="H163" s="38"/>
      <c r="I163" s="273"/>
      <c r="J163" s="38"/>
      <c r="K163" s="38"/>
      <c r="L163" s="42"/>
      <c r="M163" s="277"/>
      <c r="N163" s="278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310</v>
      </c>
      <c r="AU163" s="15" t="s">
        <v>80</v>
      </c>
    </row>
    <row r="164" s="2" customFormat="1" ht="16.5" customHeight="1">
      <c r="A164" s="36"/>
      <c r="B164" s="37"/>
      <c r="C164" s="221" t="s">
        <v>433</v>
      </c>
      <c r="D164" s="221" t="s">
        <v>156</v>
      </c>
      <c r="E164" s="222" t="s">
        <v>429</v>
      </c>
      <c r="F164" s="223" t="s">
        <v>430</v>
      </c>
      <c r="G164" s="224" t="s">
        <v>308</v>
      </c>
      <c r="H164" s="225">
        <v>17</v>
      </c>
      <c r="I164" s="226"/>
      <c r="J164" s="227">
        <f>ROUND(I164*H164,2)</f>
        <v>0</v>
      </c>
      <c r="K164" s="223" t="s">
        <v>184</v>
      </c>
      <c r="L164" s="42"/>
      <c r="M164" s="228" t="s">
        <v>1</v>
      </c>
      <c r="N164" s="229" t="s">
        <v>38</v>
      </c>
      <c r="O164" s="89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2" t="s">
        <v>80</v>
      </c>
      <c r="AT164" s="232" t="s">
        <v>156</v>
      </c>
      <c r="AU164" s="232" t="s">
        <v>80</v>
      </c>
      <c r="AY164" s="15" t="s">
        <v>153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5" t="s">
        <v>80</v>
      </c>
      <c r="BK164" s="233">
        <f>ROUND(I164*H164,2)</f>
        <v>0</v>
      </c>
      <c r="BL164" s="15" t="s">
        <v>80</v>
      </c>
      <c r="BM164" s="232" t="s">
        <v>434</v>
      </c>
    </row>
    <row r="165" s="2" customFormat="1">
      <c r="A165" s="36"/>
      <c r="B165" s="37"/>
      <c r="C165" s="38"/>
      <c r="D165" s="246" t="s">
        <v>310</v>
      </c>
      <c r="E165" s="38"/>
      <c r="F165" s="272" t="s">
        <v>435</v>
      </c>
      <c r="G165" s="38"/>
      <c r="H165" s="38"/>
      <c r="I165" s="273"/>
      <c r="J165" s="38"/>
      <c r="K165" s="38"/>
      <c r="L165" s="42"/>
      <c r="M165" s="274"/>
      <c r="N165" s="275"/>
      <c r="O165" s="258"/>
      <c r="P165" s="258"/>
      <c r="Q165" s="258"/>
      <c r="R165" s="258"/>
      <c r="S165" s="258"/>
      <c r="T165" s="27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310</v>
      </c>
      <c r="AU165" s="15" t="s">
        <v>80</v>
      </c>
    </row>
    <row r="166" s="2" customFormat="1" ht="6.96" customHeight="1">
      <c r="A166" s="36"/>
      <c r="B166" s="64"/>
      <c r="C166" s="65"/>
      <c r="D166" s="65"/>
      <c r="E166" s="65"/>
      <c r="F166" s="65"/>
      <c r="G166" s="65"/>
      <c r="H166" s="65"/>
      <c r="I166" s="65"/>
      <c r="J166" s="65"/>
      <c r="K166" s="65"/>
      <c r="L166" s="42"/>
      <c r="M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</row>
  </sheetData>
  <sheetProtection sheet="1" autoFilter="0" formatColumns="0" formatRows="0" objects="1" scenarios="1" spinCount="100000" saltValue="D9k/xiJK9g49YkptvatdkJm9O3SgsXKB4BIZ9K6OI/C22pNmyz++sDq1QRp1aJEB0xni5YtL3ZnxiO5ARCqUKg==" hashValue="hjXbL2ahiuzClKltDgXoF4arTZHe0wHVjQi6SH6JELdbCLw8UdV7wWVJ6I2Nc7S2zmW+CIhetkPOTJKqc6Bnqg==" algorithmName="SHA-512" password="CC35"/>
  <autoFilter ref="C120:K16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129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494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18</v>
      </c>
      <c r="E11" s="36"/>
      <c r="F11" s="139" t="s">
        <v>1</v>
      </c>
      <c r="G11" s="36"/>
      <c r="H11" s="36"/>
      <c r="I11" s="148" t="s">
        <v>19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20</v>
      </c>
      <c r="E12" s="36"/>
      <c r="F12" s="139" t="s">
        <v>21</v>
      </c>
      <c r="G12" s="36"/>
      <c r="H12" s="36"/>
      <c r="I12" s="148" t="s">
        <v>22</v>
      </c>
      <c r="J12" s="151" t="str">
        <f>'Rekapitulace stavby'!AN8</f>
        <v>4. 8. 2023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24</v>
      </c>
      <c r="E14" s="36"/>
      <c r="F14" s="36"/>
      <c r="G14" s="36"/>
      <c r="H14" s="36"/>
      <c r="I14" s="148" t="s">
        <v>25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48" t="s">
        <v>26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25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48" t="s">
        <v>26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31</v>
      </c>
      <c r="E23" s="36"/>
      <c r="F23" s="36"/>
      <c r="G23" s="36"/>
      <c r="H23" s="36"/>
      <c r="I23" s="148" t="s">
        <v>25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48" t="s">
        <v>26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33</v>
      </c>
      <c r="E30" s="36"/>
      <c r="F30" s="36"/>
      <c r="G30" s="36"/>
      <c r="H30" s="36"/>
      <c r="I30" s="36"/>
      <c r="J30" s="158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35</v>
      </c>
      <c r="G32" s="36"/>
      <c r="H32" s="36"/>
      <c r="I32" s="159" t="s">
        <v>34</v>
      </c>
      <c r="J32" s="159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37</v>
      </c>
      <c r="E33" s="148" t="s">
        <v>38</v>
      </c>
      <c r="F33" s="161">
        <f>ROUND((SUM(BE117:BE118)),  2)</f>
        <v>0</v>
      </c>
      <c r="G33" s="36"/>
      <c r="H33" s="36"/>
      <c r="I33" s="162">
        <v>0.20999999999999999</v>
      </c>
      <c r="J33" s="161">
        <f>ROUND(((SUM(BE117:BE118))*I33),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39</v>
      </c>
      <c r="F34" s="161">
        <f>ROUND((SUM(BF117:BF118)),  2)</f>
        <v>0</v>
      </c>
      <c r="G34" s="36"/>
      <c r="H34" s="36"/>
      <c r="I34" s="162">
        <v>0.14999999999999999</v>
      </c>
      <c r="J34" s="161">
        <f>ROUND(((SUM(BF117:BF118))*I34),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40</v>
      </c>
      <c r="F35" s="161">
        <f>ROUND((SUM(BG117:BG118)),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ROUND((SUM(BH117:BH118)),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ROUND((SUM(BI117:BI118)),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129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 xml:space="preserve">PS 05 - PZS v km 126,755 (P 8158) 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4. 8. 2023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132</v>
      </c>
      <c r="D94" s="183"/>
      <c r="E94" s="183"/>
      <c r="F94" s="183"/>
      <c r="G94" s="183"/>
      <c r="H94" s="183"/>
      <c r="I94" s="183"/>
      <c r="J94" s="184" t="s">
        <v>133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134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135</v>
      </c>
    </row>
    <row r="97" s="9" customFormat="1" ht="24.96" customHeight="1">
      <c r="A97" s="9"/>
      <c r="B97" s="186"/>
      <c r="C97" s="187"/>
      <c r="D97" s="188" t="s">
        <v>136</v>
      </c>
      <c r="E97" s="189"/>
      <c r="F97" s="189"/>
      <c r="G97" s="189"/>
      <c r="H97" s="189"/>
      <c r="I97" s="189"/>
      <c r="J97" s="190">
        <f>J118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137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81" t="str">
        <f>E7</f>
        <v>Oprava PZS na trati Přerov - Břeclav - 2.etapa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129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 xml:space="preserve">PS 05 - PZS v km 126,755 (P 8158) 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 </v>
      </c>
      <c r="G111" s="38"/>
      <c r="H111" s="38"/>
      <c r="I111" s="30" t="s">
        <v>22</v>
      </c>
      <c r="J111" s="77" t="str">
        <f>IF(J12="","",J12)</f>
        <v>4. 8. 2023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29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92"/>
      <c r="B116" s="193"/>
      <c r="C116" s="194" t="s">
        <v>138</v>
      </c>
      <c r="D116" s="195" t="s">
        <v>58</v>
      </c>
      <c r="E116" s="195" t="s">
        <v>54</v>
      </c>
      <c r="F116" s="195" t="s">
        <v>55</v>
      </c>
      <c r="G116" s="195" t="s">
        <v>139</v>
      </c>
      <c r="H116" s="195" t="s">
        <v>140</v>
      </c>
      <c r="I116" s="195" t="s">
        <v>141</v>
      </c>
      <c r="J116" s="195" t="s">
        <v>133</v>
      </c>
      <c r="K116" s="196" t="s">
        <v>142</v>
      </c>
      <c r="L116" s="197"/>
      <c r="M116" s="98" t="s">
        <v>1</v>
      </c>
      <c r="N116" s="99" t="s">
        <v>37</v>
      </c>
      <c r="O116" s="99" t="s">
        <v>143</v>
      </c>
      <c r="P116" s="99" t="s">
        <v>144</v>
      </c>
      <c r="Q116" s="99" t="s">
        <v>145</v>
      </c>
      <c r="R116" s="99" t="s">
        <v>146</v>
      </c>
      <c r="S116" s="99" t="s">
        <v>147</v>
      </c>
      <c r="T116" s="100" t="s">
        <v>148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6"/>
      <c r="B117" s="37"/>
      <c r="C117" s="105" t="s">
        <v>149</v>
      </c>
      <c r="D117" s="38"/>
      <c r="E117" s="38"/>
      <c r="F117" s="38"/>
      <c r="G117" s="38"/>
      <c r="H117" s="38"/>
      <c r="I117" s="38"/>
      <c r="J117" s="198">
        <f>BK117</f>
        <v>0</v>
      </c>
      <c r="K117" s="38"/>
      <c r="L117" s="42"/>
      <c r="M117" s="101"/>
      <c r="N117" s="199"/>
      <c r="O117" s="102"/>
      <c r="P117" s="200">
        <f>P118</f>
        <v>0</v>
      </c>
      <c r="Q117" s="102"/>
      <c r="R117" s="200">
        <f>R118</f>
        <v>0</v>
      </c>
      <c r="S117" s="102"/>
      <c r="T117" s="20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72</v>
      </c>
      <c r="AU117" s="15" t="s">
        <v>135</v>
      </c>
      <c r="BK117" s="202">
        <f>BK118</f>
        <v>0</v>
      </c>
    </row>
    <row r="118" s="11" customFormat="1" ht="25.92" customHeight="1">
      <c r="A118" s="11"/>
      <c r="B118" s="203"/>
      <c r="C118" s="204"/>
      <c r="D118" s="205" t="s">
        <v>72</v>
      </c>
      <c r="E118" s="206" t="s">
        <v>150</v>
      </c>
      <c r="F118" s="206" t="s">
        <v>151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v>0</v>
      </c>
      <c r="Q118" s="211"/>
      <c r="R118" s="212">
        <v>0</v>
      </c>
      <c r="S118" s="211"/>
      <c r="T118" s="213"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4" t="s">
        <v>152</v>
      </c>
      <c r="AT118" s="215" t="s">
        <v>72</v>
      </c>
      <c r="AU118" s="215" t="s">
        <v>73</v>
      </c>
      <c r="AY118" s="214" t="s">
        <v>153</v>
      </c>
      <c r="BK118" s="216">
        <v>0</v>
      </c>
    </row>
    <row r="119" s="2" customFormat="1" ht="6.96" customHeight="1">
      <c r="A119" s="36"/>
      <c r="B119" s="64"/>
      <c r="C119" s="65"/>
      <c r="D119" s="65"/>
      <c r="E119" s="65"/>
      <c r="F119" s="65"/>
      <c r="G119" s="65"/>
      <c r="H119" s="65"/>
      <c r="I119" s="65"/>
      <c r="J119" s="65"/>
      <c r="K119" s="65"/>
      <c r="L119" s="42"/>
      <c r="M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</sheetData>
  <sheetProtection sheet="1" autoFilter="0" formatColumns="0" formatRows="0" objects="1" scenarios="1" spinCount="100000" saltValue="bA1oXtRs9pQysiPHx+bOSvdfTzKfzqAM03a0zEcS2WgM5Fd7J6hb3CsooW2Mamwg9SrFdh2jhVqwx/MW9A1hEQ==" hashValue="TGekPeZd8oCi0S4d17NTJkV9UtaZOaSP6a5m9P8mUb8Yzkvq9FJw8TawAzfUw3K63tMDz31TYmoqZAKmkvAD1Q==" algorithmName="SHA-512" password="CC35"/>
  <autoFilter ref="C116:K11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494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155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ROUND((SUM(BE121:BE150)),  2)</f>
        <v>0</v>
      </c>
      <c r="G35" s="36"/>
      <c r="H35" s="36"/>
      <c r="I35" s="162">
        <v>0.20999999999999999</v>
      </c>
      <c r="J35" s="161">
        <f>ROUND(((SUM(BE121:BE150))*I35),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ROUND((SUM(BF121:BF150)),  2)</f>
        <v>0</v>
      </c>
      <c r="G36" s="36"/>
      <c r="H36" s="36"/>
      <c r="I36" s="162">
        <v>0.14999999999999999</v>
      </c>
      <c r="J36" s="161">
        <f>ROUND(((SUM(BF121:BF150))*I36),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ROUND((SUM(BG121:BG150)),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ROUND((SUM(BH121:BH150)),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ROUND((SUM(BI121:BI150)),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494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01 - Venkovní prky - technologická část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136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494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01 - Venkovní prky - technologická část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150</v>
      </c>
      <c r="F122" s="206" t="s">
        <v>151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SUM(P123:P150)</f>
        <v>0</v>
      </c>
      <c r="Q122" s="218"/>
      <c r="R122" s="219">
        <f>SUM(R123:R150)</f>
        <v>0</v>
      </c>
      <c r="S122" s="218"/>
      <c r="T122" s="220">
        <f>SUM(T123:T150)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152</v>
      </c>
      <c r="AT122" s="215" t="s">
        <v>72</v>
      </c>
      <c r="AU122" s="215" t="s">
        <v>73</v>
      </c>
      <c r="AY122" s="214" t="s">
        <v>153</v>
      </c>
      <c r="BK122" s="216">
        <f>SUM(BK123:BK150)</f>
        <v>0</v>
      </c>
    </row>
    <row r="123" s="2" customFormat="1" ht="16.5" customHeight="1">
      <c r="A123" s="36"/>
      <c r="B123" s="37"/>
      <c r="C123" s="221" t="s">
        <v>80</v>
      </c>
      <c r="D123" s="221" t="s">
        <v>156</v>
      </c>
      <c r="E123" s="222" t="s">
        <v>157</v>
      </c>
      <c r="F123" s="223" t="s">
        <v>158</v>
      </c>
      <c r="G123" s="224" t="s">
        <v>159</v>
      </c>
      <c r="H123" s="225">
        <v>4</v>
      </c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161</v>
      </c>
    </row>
    <row r="124" s="2" customFormat="1" ht="16.5" customHeight="1">
      <c r="A124" s="36"/>
      <c r="B124" s="37"/>
      <c r="C124" s="221" t="s">
        <v>82</v>
      </c>
      <c r="D124" s="221" t="s">
        <v>156</v>
      </c>
      <c r="E124" s="222" t="s">
        <v>162</v>
      </c>
      <c r="F124" s="223" t="s">
        <v>163</v>
      </c>
      <c r="G124" s="224" t="s">
        <v>159</v>
      </c>
      <c r="H124" s="225">
        <v>5</v>
      </c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164</v>
      </c>
    </row>
    <row r="125" s="2" customFormat="1" ht="16.5" customHeight="1">
      <c r="A125" s="36"/>
      <c r="B125" s="37"/>
      <c r="C125" s="234" t="s">
        <v>165</v>
      </c>
      <c r="D125" s="234" t="s">
        <v>166</v>
      </c>
      <c r="E125" s="235" t="s">
        <v>167</v>
      </c>
      <c r="F125" s="236" t="s">
        <v>168</v>
      </c>
      <c r="G125" s="237" t="s">
        <v>159</v>
      </c>
      <c r="H125" s="238">
        <v>5</v>
      </c>
      <c r="I125" s="239"/>
      <c r="J125" s="240">
        <f>ROUND(I125*H125,2)</f>
        <v>0</v>
      </c>
      <c r="K125" s="236" t="s">
        <v>160</v>
      </c>
      <c r="L125" s="241"/>
      <c r="M125" s="242" t="s">
        <v>1</v>
      </c>
      <c r="N125" s="243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82</v>
      </c>
      <c r="AT125" s="232" t="s">
        <v>166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169</v>
      </c>
    </row>
    <row r="126" s="2" customFormat="1" ht="21.75" customHeight="1">
      <c r="A126" s="36"/>
      <c r="B126" s="37"/>
      <c r="C126" s="221" t="s">
        <v>152</v>
      </c>
      <c r="D126" s="221" t="s">
        <v>156</v>
      </c>
      <c r="E126" s="222" t="s">
        <v>495</v>
      </c>
      <c r="F126" s="223" t="s">
        <v>496</v>
      </c>
      <c r="G126" s="224" t="s">
        <v>159</v>
      </c>
      <c r="H126" s="225">
        <v>2</v>
      </c>
      <c r="I126" s="226"/>
      <c r="J126" s="227">
        <f>ROUND(I126*H126,2)</f>
        <v>0</v>
      </c>
      <c r="K126" s="223" t="s">
        <v>160</v>
      </c>
      <c r="L126" s="42"/>
      <c r="M126" s="228" t="s">
        <v>1</v>
      </c>
      <c r="N126" s="229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80</v>
      </c>
      <c r="AT126" s="232" t="s">
        <v>156</v>
      </c>
      <c r="AU126" s="232" t="s">
        <v>80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497</v>
      </c>
    </row>
    <row r="127" s="2" customFormat="1" ht="21.75" customHeight="1">
      <c r="A127" s="36"/>
      <c r="B127" s="37"/>
      <c r="C127" s="221" t="s">
        <v>173</v>
      </c>
      <c r="D127" s="221" t="s">
        <v>156</v>
      </c>
      <c r="E127" s="222" t="s">
        <v>483</v>
      </c>
      <c r="F127" s="223" t="s">
        <v>484</v>
      </c>
      <c r="G127" s="224" t="s">
        <v>159</v>
      </c>
      <c r="H127" s="225">
        <v>2</v>
      </c>
      <c r="I127" s="226"/>
      <c r="J127" s="227">
        <f>ROUND(I127*H127,2)</f>
        <v>0</v>
      </c>
      <c r="K127" s="223" t="s">
        <v>160</v>
      </c>
      <c r="L127" s="42"/>
      <c r="M127" s="228" t="s">
        <v>1</v>
      </c>
      <c r="N127" s="229" t="s">
        <v>38</v>
      </c>
      <c r="O127" s="89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80</v>
      </c>
      <c r="AT127" s="232" t="s">
        <v>156</v>
      </c>
      <c r="AU127" s="232" t="s">
        <v>80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485</v>
      </c>
    </row>
    <row r="128" s="2" customFormat="1" ht="24.15" customHeight="1">
      <c r="A128" s="36"/>
      <c r="B128" s="37"/>
      <c r="C128" s="221" t="s">
        <v>177</v>
      </c>
      <c r="D128" s="221" t="s">
        <v>156</v>
      </c>
      <c r="E128" s="222" t="s">
        <v>170</v>
      </c>
      <c r="F128" s="223" t="s">
        <v>171</v>
      </c>
      <c r="G128" s="224" t="s">
        <v>159</v>
      </c>
      <c r="H128" s="225">
        <v>3</v>
      </c>
      <c r="I128" s="226"/>
      <c r="J128" s="227">
        <f>ROUND(I128*H128,2)</f>
        <v>0</v>
      </c>
      <c r="K128" s="223" t="s">
        <v>160</v>
      </c>
      <c r="L128" s="42"/>
      <c r="M128" s="228" t="s">
        <v>1</v>
      </c>
      <c r="N128" s="229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80</v>
      </c>
      <c r="AT128" s="232" t="s">
        <v>156</v>
      </c>
      <c r="AU128" s="232" t="s">
        <v>80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172</v>
      </c>
    </row>
    <row r="129" s="2" customFormat="1" ht="24.15" customHeight="1">
      <c r="A129" s="36"/>
      <c r="B129" s="37"/>
      <c r="C129" s="221" t="s">
        <v>181</v>
      </c>
      <c r="D129" s="221" t="s">
        <v>156</v>
      </c>
      <c r="E129" s="222" t="s">
        <v>174</v>
      </c>
      <c r="F129" s="223" t="s">
        <v>175</v>
      </c>
      <c r="G129" s="224" t="s">
        <v>159</v>
      </c>
      <c r="H129" s="225">
        <v>1</v>
      </c>
      <c r="I129" s="226"/>
      <c r="J129" s="227">
        <f>ROUND(I129*H129,2)</f>
        <v>0</v>
      </c>
      <c r="K129" s="223" t="s">
        <v>160</v>
      </c>
      <c r="L129" s="42"/>
      <c r="M129" s="228" t="s">
        <v>1</v>
      </c>
      <c r="N129" s="229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80</v>
      </c>
      <c r="AT129" s="232" t="s">
        <v>156</v>
      </c>
      <c r="AU129" s="232" t="s">
        <v>80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176</v>
      </c>
    </row>
    <row r="130" s="2" customFormat="1" ht="16.5" customHeight="1">
      <c r="A130" s="36"/>
      <c r="B130" s="37"/>
      <c r="C130" s="221" t="s">
        <v>186</v>
      </c>
      <c r="D130" s="221" t="s">
        <v>156</v>
      </c>
      <c r="E130" s="222" t="s">
        <v>178</v>
      </c>
      <c r="F130" s="223" t="s">
        <v>179</v>
      </c>
      <c r="G130" s="224" t="s">
        <v>159</v>
      </c>
      <c r="H130" s="225">
        <v>5</v>
      </c>
      <c r="I130" s="226"/>
      <c r="J130" s="227">
        <f>ROUND(I130*H130,2)</f>
        <v>0</v>
      </c>
      <c r="K130" s="223" t="s">
        <v>160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80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180</v>
      </c>
    </row>
    <row r="131" s="2" customFormat="1" ht="24.15" customHeight="1">
      <c r="A131" s="36"/>
      <c r="B131" s="37"/>
      <c r="C131" s="221" t="s">
        <v>190</v>
      </c>
      <c r="D131" s="221" t="s">
        <v>156</v>
      </c>
      <c r="E131" s="222" t="s">
        <v>182</v>
      </c>
      <c r="F131" s="223" t="s">
        <v>183</v>
      </c>
      <c r="G131" s="224" t="s">
        <v>159</v>
      </c>
      <c r="H131" s="225">
        <v>5</v>
      </c>
      <c r="I131" s="226"/>
      <c r="J131" s="227">
        <f>ROUND(I131*H131,2)</f>
        <v>0</v>
      </c>
      <c r="K131" s="223" t="s">
        <v>184</v>
      </c>
      <c r="L131" s="42"/>
      <c r="M131" s="228" t="s">
        <v>1</v>
      </c>
      <c r="N131" s="229" t="s">
        <v>38</v>
      </c>
      <c r="O131" s="89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2" t="s">
        <v>80</v>
      </c>
      <c r="AT131" s="232" t="s">
        <v>156</v>
      </c>
      <c r="AU131" s="232" t="s">
        <v>80</v>
      </c>
      <c r="AY131" s="15" t="s">
        <v>153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5" t="s">
        <v>80</v>
      </c>
      <c r="BK131" s="233">
        <f>ROUND(I131*H131,2)</f>
        <v>0</v>
      </c>
      <c r="BL131" s="15" t="s">
        <v>80</v>
      </c>
      <c r="BM131" s="232" t="s">
        <v>185</v>
      </c>
    </row>
    <row r="132" s="2" customFormat="1" ht="16.5" customHeight="1">
      <c r="A132" s="36"/>
      <c r="B132" s="37"/>
      <c r="C132" s="221" t="s">
        <v>195</v>
      </c>
      <c r="D132" s="221" t="s">
        <v>156</v>
      </c>
      <c r="E132" s="222" t="s">
        <v>187</v>
      </c>
      <c r="F132" s="223" t="s">
        <v>188</v>
      </c>
      <c r="G132" s="224" t="s">
        <v>159</v>
      </c>
      <c r="H132" s="225">
        <v>4</v>
      </c>
      <c r="I132" s="226"/>
      <c r="J132" s="227">
        <f>ROUND(I132*H132,2)</f>
        <v>0</v>
      </c>
      <c r="K132" s="223" t="s">
        <v>160</v>
      </c>
      <c r="L132" s="42"/>
      <c r="M132" s="228" t="s">
        <v>1</v>
      </c>
      <c r="N132" s="229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80</v>
      </c>
      <c r="AT132" s="232" t="s">
        <v>156</v>
      </c>
      <c r="AU132" s="232" t="s">
        <v>80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189</v>
      </c>
    </row>
    <row r="133" s="2" customFormat="1" ht="37.8" customHeight="1">
      <c r="A133" s="36"/>
      <c r="B133" s="37"/>
      <c r="C133" s="234" t="s">
        <v>199</v>
      </c>
      <c r="D133" s="234" t="s">
        <v>166</v>
      </c>
      <c r="E133" s="235" t="s">
        <v>191</v>
      </c>
      <c r="F133" s="236" t="s">
        <v>192</v>
      </c>
      <c r="G133" s="237" t="s">
        <v>193</v>
      </c>
      <c r="H133" s="238">
        <v>149</v>
      </c>
      <c r="I133" s="239"/>
      <c r="J133" s="240">
        <f>ROUND(I133*H133,2)</f>
        <v>0</v>
      </c>
      <c r="K133" s="236" t="s">
        <v>160</v>
      </c>
      <c r="L133" s="241"/>
      <c r="M133" s="242" t="s">
        <v>1</v>
      </c>
      <c r="N133" s="243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82</v>
      </c>
      <c r="AT133" s="232" t="s">
        <v>166</v>
      </c>
      <c r="AU133" s="232" t="s">
        <v>80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194</v>
      </c>
    </row>
    <row r="134" s="2" customFormat="1" ht="37.8" customHeight="1">
      <c r="A134" s="36"/>
      <c r="B134" s="37"/>
      <c r="C134" s="234" t="s">
        <v>203</v>
      </c>
      <c r="D134" s="234" t="s">
        <v>166</v>
      </c>
      <c r="E134" s="235" t="s">
        <v>196</v>
      </c>
      <c r="F134" s="236" t="s">
        <v>197</v>
      </c>
      <c r="G134" s="237" t="s">
        <v>193</v>
      </c>
      <c r="H134" s="238">
        <v>86</v>
      </c>
      <c r="I134" s="239"/>
      <c r="J134" s="240">
        <f>ROUND(I134*H134,2)</f>
        <v>0</v>
      </c>
      <c r="K134" s="236" t="s">
        <v>160</v>
      </c>
      <c r="L134" s="241"/>
      <c r="M134" s="242" t="s">
        <v>1</v>
      </c>
      <c r="N134" s="243" t="s">
        <v>38</v>
      </c>
      <c r="O134" s="89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2" t="s">
        <v>82</v>
      </c>
      <c r="AT134" s="232" t="s">
        <v>166</v>
      </c>
      <c r="AU134" s="232" t="s">
        <v>80</v>
      </c>
      <c r="AY134" s="15" t="s">
        <v>153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5" t="s">
        <v>80</v>
      </c>
      <c r="BK134" s="233">
        <f>ROUND(I134*H134,2)</f>
        <v>0</v>
      </c>
      <c r="BL134" s="15" t="s">
        <v>80</v>
      </c>
      <c r="BM134" s="232" t="s">
        <v>198</v>
      </c>
    </row>
    <row r="135" s="2" customFormat="1" ht="37.8" customHeight="1">
      <c r="A135" s="36"/>
      <c r="B135" s="37"/>
      <c r="C135" s="221" t="s">
        <v>207</v>
      </c>
      <c r="D135" s="221" t="s">
        <v>156</v>
      </c>
      <c r="E135" s="222" t="s">
        <v>200</v>
      </c>
      <c r="F135" s="223" t="s">
        <v>201</v>
      </c>
      <c r="G135" s="224" t="s">
        <v>193</v>
      </c>
      <c r="H135" s="225">
        <v>149</v>
      </c>
      <c r="I135" s="226"/>
      <c r="J135" s="227">
        <f>ROUND(I135*H135,2)</f>
        <v>0</v>
      </c>
      <c r="K135" s="223" t="s">
        <v>160</v>
      </c>
      <c r="L135" s="42"/>
      <c r="M135" s="228" t="s">
        <v>1</v>
      </c>
      <c r="N135" s="229" t="s">
        <v>38</v>
      </c>
      <c r="O135" s="8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2" t="s">
        <v>80</v>
      </c>
      <c r="AT135" s="232" t="s">
        <v>156</v>
      </c>
      <c r="AU135" s="232" t="s">
        <v>80</v>
      </c>
      <c r="AY135" s="15" t="s">
        <v>153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80</v>
      </c>
      <c r="BK135" s="233">
        <f>ROUND(I135*H135,2)</f>
        <v>0</v>
      </c>
      <c r="BL135" s="15" t="s">
        <v>80</v>
      </c>
      <c r="BM135" s="232" t="s">
        <v>202</v>
      </c>
    </row>
    <row r="136" s="2" customFormat="1" ht="37.8" customHeight="1">
      <c r="A136" s="36"/>
      <c r="B136" s="37"/>
      <c r="C136" s="221" t="s">
        <v>211</v>
      </c>
      <c r="D136" s="221" t="s">
        <v>156</v>
      </c>
      <c r="E136" s="222" t="s">
        <v>204</v>
      </c>
      <c r="F136" s="223" t="s">
        <v>205</v>
      </c>
      <c r="G136" s="224" t="s">
        <v>193</v>
      </c>
      <c r="H136" s="225">
        <v>86</v>
      </c>
      <c r="I136" s="226"/>
      <c r="J136" s="227">
        <f>ROUND(I136*H136,2)</f>
        <v>0</v>
      </c>
      <c r="K136" s="223" t="s">
        <v>160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80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206</v>
      </c>
    </row>
    <row r="137" s="2" customFormat="1" ht="33" customHeight="1">
      <c r="A137" s="36"/>
      <c r="B137" s="37"/>
      <c r="C137" s="221" t="s">
        <v>8</v>
      </c>
      <c r="D137" s="221" t="s">
        <v>156</v>
      </c>
      <c r="E137" s="222" t="s">
        <v>208</v>
      </c>
      <c r="F137" s="223" t="s">
        <v>209</v>
      </c>
      <c r="G137" s="224" t="s">
        <v>159</v>
      </c>
      <c r="H137" s="225">
        <v>6</v>
      </c>
      <c r="I137" s="226"/>
      <c r="J137" s="227">
        <f>ROUND(I137*H137,2)</f>
        <v>0</v>
      </c>
      <c r="K137" s="223" t="s">
        <v>160</v>
      </c>
      <c r="L137" s="42"/>
      <c r="M137" s="228" t="s">
        <v>1</v>
      </c>
      <c r="N137" s="229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80</v>
      </c>
      <c r="AT137" s="232" t="s">
        <v>156</v>
      </c>
      <c r="AU137" s="232" t="s">
        <v>80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210</v>
      </c>
    </row>
    <row r="138" s="2" customFormat="1" ht="33" customHeight="1">
      <c r="A138" s="36"/>
      <c r="B138" s="37"/>
      <c r="C138" s="221" t="s">
        <v>218</v>
      </c>
      <c r="D138" s="221" t="s">
        <v>156</v>
      </c>
      <c r="E138" s="222" t="s">
        <v>212</v>
      </c>
      <c r="F138" s="223" t="s">
        <v>213</v>
      </c>
      <c r="G138" s="224" t="s">
        <v>159</v>
      </c>
      <c r="H138" s="225">
        <v>2</v>
      </c>
      <c r="I138" s="226"/>
      <c r="J138" s="227">
        <f>ROUND(I138*H138,2)</f>
        <v>0</v>
      </c>
      <c r="K138" s="223" t="s">
        <v>160</v>
      </c>
      <c r="L138" s="42"/>
      <c r="M138" s="228" t="s">
        <v>1</v>
      </c>
      <c r="N138" s="229" t="s">
        <v>38</v>
      </c>
      <c r="O138" s="89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2" t="s">
        <v>80</v>
      </c>
      <c r="AT138" s="232" t="s">
        <v>156</v>
      </c>
      <c r="AU138" s="232" t="s">
        <v>80</v>
      </c>
      <c r="AY138" s="15" t="s">
        <v>153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80</v>
      </c>
      <c r="BK138" s="233">
        <f>ROUND(I138*H138,2)</f>
        <v>0</v>
      </c>
      <c r="BL138" s="15" t="s">
        <v>80</v>
      </c>
      <c r="BM138" s="232" t="s">
        <v>214</v>
      </c>
    </row>
    <row r="139" s="2" customFormat="1" ht="33" customHeight="1">
      <c r="A139" s="36"/>
      <c r="B139" s="37"/>
      <c r="C139" s="234" t="s">
        <v>222</v>
      </c>
      <c r="D139" s="234" t="s">
        <v>166</v>
      </c>
      <c r="E139" s="235" t="s">
        <v>215</v>
      </c>
      <c r="F139" s="236" t="s">
        <v>216</v>
      </c>
      <c r="G139" s="237" t="s">
        <v>193</v>
      </c>
      <c r="H139" s="238">
        <v>54</v>
      </c>
      <c r="I139" s="239"/>
      <c r="J139" s="240">
        <f>ROUND(I139*H139,2)</f>
        <v>0</v>
      </c>
      <c r="K139" s="236" t="s">
        <v>160</v>
      </c>
      <c r="L139" s="241"/>
      <c r="M139" s="242" t="s">
        <v>1</v>
      </c>
      <c r="N139" s="243" t="s">
        <v>38</v>
      </c>
      <c r="O139" s="89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82</v>
      </c>
      <c r="AT139" s="232" t="s">
        <v>166</v>
      </c>
      <c r="AU139" s="232" t="s">
        <v>80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217</v>
      </c>
    </row>
    <row r="140" s="2" customFormat="1" ht="16.5" customHeight="1">
      <c r="A140" s="36"/>
      <c r="B140" s="37"/>
      <c r="C140" s="221" t="s">
        <v>229</v>
      </c>
      <c r="D140" s="221" t="s">
        <v>156</v>
      </c>
      <c r="E140" s="222" t="s">
        <v>219</v>
      </c>
      <c r="F140" s="223" t="s">
        <v>220</v>
      </c>
      <c r="G140" s="224" t="s">
        <v>193</v>
      </c>
      <c r="H140" s="225">
        <v>54</v>
      </c>
      <c r="I140" s="226"/>
      <c r="J140" s="227">
        <f>ROUND(I140*H140,2)</f>
        <v>0</v>
      </c>
      <c r="K140" s="223" t="s">
        <v>160</v>
      </c>
      <c r="L140" s="42"/>
      <c r="M140" s="228" t="s">
        <v>1</v>
      </c>
      <c r="N140" s="229" t="s">
        <v>38</v>
      </c>
      <c r="O140" s="89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2" t="s">
        <v>80</v>
      </c>
      <c r="AT140" s="232" t="s">
        <v>156</v>
      </c>
      <c r="AU140" s="232" t="s">
        <v>80</v>
      </c>
      <c r="AY140" s="15" t="s">
        <v>153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5" t="s">
        <v>80</v>
      </c>
      <c r="BK140" s="233">
        <f>ROUND(I140*H140,2)</f>
        <v>0</v>
      </c>
      <c r="BL140" s="15" t="s">
        <v>80</v>
      </c>
      <c r="BM140" s="232" t="s">
        <v>221</v>
      </c>
    </row>
    <row r="141" s="2" customFormat="1" ht="16.5" customHeight="1">
      <c r="A141" s="36"/>
      <c r="B141" s="37"/>
      <c r="C141" s="234" t="s">
        <v>233</v>
      </c>
      <c r="D141" s="234" t="s">
        <v>166</v>
      </c>
      <c r="E141" s="235" t="s">
        <v>223</v>
      </c>
      <c r="F141" s="236" t="s">
        <v>224</v>
      </c>
      <c r="G141" s="237" t="s">
        <v>225</v>
      </c>
      <c r="H141" s="238">
        <v>47.5</v>
      </c>
      <c r="I141" s="239"/>
      <c r="J141" s="240">
        <f>ROUND(I141*H141,2)</f>
        <v>0</v>
      </c>
      <c r="K141" s="236" t="s">
        <v>160</v>
      </c>
      <c r="L141" s="241"/>
      <c r="M141" s="242" t="s">
        <v>1</v>
      </c>
      <c r="N141" s="243" t="s">
        <v>38</v>
      </c>
      <c r="O141" s="89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2" t="s">
        <v>82</v>
      </c>
      <c r="AT141" s="232" t="s">
        <v>166</v>
      </c>
      <c r="AU141" s="232" t="s">
        <v>80</v>
      </c>
      <c r="AY141" s="15" t="s">
        <v>153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5" t="s">
        <v>80</v>
      </c>
      <c r="BK141" s="233">
        <f>ROUND(I141*H141,2)</f>
        <v>0</v>
      </c>
      <c r="BL141" s="15" t="s">
        <v>80</v>
      </c>
      <c r="BM141" s="232" t="s">
        <v>226</v>
      </c>
    </row>
    <row r="142" s="12" customFormat="1">
      <c r="A142" s="12"/>
      <c r="B142" s="244"/>
      <c r="C142" s="245"/>
      <c r="D142" s="246" t="s">
        <v>227</v>
      </c>
      <c r="E142" s="247" t="s">
        <v>1</v>
      </c>
      <c r="F142" s="248" t="s">
        <v>228</v>
      </c>
      <c r="G142" s="245"/>
      <c r="H142" s="249">
        <v>47.5</v>
      </c>
      <c r="I142" s="250"/>
      <c r="J142" s="245"/>
      <c r="K142" s="245"/>
      <c r="L142" s="251"/>
      <c r="M142" s="252"/>
      <c r="N142" s="253"/>
      <c r="O142" s="253"/>
      <c r="P142" s="253"/>
      <c r="Q142" s="253"/>
      <c r="R142" s="253"/>
      <c r="S142" s="253"/>
      <c r="T142" s="25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5" t="s">
        <v>227</v>
      </c>
      <c r="AU142" s="255" t="s">
        <v>80</v>
      </c>
      <c r="AV142" s="12" t="s">
        <v>82</v>
      </c>
      <c r="AW142" s="12" t="s">
        <v>30</v>
      </c>
      <c r="AX142" s="12" t="s">
        <v>80</v>
      </c>
      <c r="AY142" s="255" t="s">
        <v>153</v>
      </c>
    </row>
    <row r="143" s="2" customFormat="1" ht="33" customHeight="1">
      <c r="A143" s="36"/>
      <c r="B143" s="37"/>
      <c r="C143" s="221" t="s">
        <v>238</v>
      </c>
      <c r="D143" s="221" t="s">
        <v>156</v>
      </c>
      <c r="E143" s="222" t="s">
        <v>230</v>
      </c>
      <c r="F143" s="223" t="s">
        <v>231</v>
      </c>
      <c r="G143" s="224" t="s">
        <v>193</v>
      </c>
      <c r="H143" s="225">
        <v>50</v>
      </c>
      <c r="I143" s="226"/>
      <c r="J143" s="227">
        <f>ROUND(I143*H143,2)</f>
        <v>0</v>
      </c>
      <c r="K143" s="223" t="s">
        <v>160</v>
      </c>
      <c r="L143" s="42"/>
      <c r="M143" s="228" t="s">
        <v>1</v>
      </c>
      <c r="N143" s="229" t="s">
        <v>38</v>
      </c>
      <c r="O143" s="89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2" t="s">
        <v>80</v>
      </c>
      <c r="AT143" s="232" t="s">
        <v>156</v>
      </c>
      <c r="AU143" s="232" t="s">
        <v>80</v>
      </c>
      <c r="AY143" s="15" t="s">
        <v>153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5" t="s">
        <v>80</v>
      </c>
      <c r="BK143" s="233">
        <f>ROUND(I143*H143,2)</f>
        <v>0</v>
      </c>
      <c r="BL143" s="15" t="s">
        <v>80</v>
      </c>
      <c r="BM143" s="232" t="s">
        <v>232</v>
      </c>
    </row>
    <row r="144" s="2" customFormat="1" ht="24.15" customHeight="1">
      <c r="A144" s="36"/>
      <c r="B144" s="37"/>
      <c r="C144" s="234" t="s">
        <v>7</v>
      </c>
      <c r="D144" s="234" t="s">
        <v>166</v>
      </c>
      <c r="E144" s="235" t="s">
        <v>234</v>
      </c>
      <c r="F144" s="236" t="s">
        <v>235</v>
      </c>
      <c r="G144" s="237" t="s">
        <v>225</v>
      </c>
      <c r="H144" s="238">
        <v>3.1000000000000001</v>
      </c>
      <c r="I144" s="239"/>
      <c r="J144" s="240">
        <f>ROUND(I144*H144,2)</f>
        <v>0</v>
      </c>
      <c r="K144" s="236" t="s">
        <v>160</v>
      </c>
      <c r="L144" s="241"/>
      <c r="M144" s="242" t="s">
        <v>1</v>
      </c>
      <c r="N144" s="243" t="s">
        <v>38</v>
      </c>
      <c r="O144" s="89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2" t="s">
        <v>82</v>
      </c>
      <c r="AT144" s="232" t="s">
        <v>166</v>
      </c>
      <c r="AU144" s="232" t="s">
        <v>80</v>
      </c>
      <c r="AY144" s="15" t="s">
        <v>153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5" t="s">
        <v>80</v>
      </c>
      <c r="BK144" s="233">
        <f>ROUND(I144*H144,2)</f>
        <v>0</v>
      </c>
      <c r="BL144" s="15" t="s">
        <v>80</v>
      </c>
      <c r="BM144" s="232" t="s">
        <v>236</v>
      </c>
    </row>
    <row r="145" s="12" customFormat="1">
      <c r="A145" s="12"/>
      <c r="B145" s="244"/>
      <c r="C145" s="245"/>
      <c r="D145" s="246" t="s">
        <v>227</v>
      </c>
      <c r="E145" s="247" t="s">
        <v>1</v>
      </c>
      <c r="F145" s="248" t="s">
        <v>237</v>
      </c>
      <c r="G145" s="245"/>
      <c r="H145" s="249">
        <v>3.1000000000000001</v>
      </c>
      <c r="I145" s="250"/>
      <c r="J145" s="245"/>
      <c r="K145" s="245"/>
      <c r="L145" s="251"/>
      <c r="M145" s="252"/>
      <c r="N145" s="253"/>
      <c r="O145" s="253"/>
      <c r="P145" s="253"/>
      <c r="Q145" s="253"/>
      <c r="R145" s="253"/>
      <c r="S145" s="253"/>
      <c r="T145" s="254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5" t="s">
        <v>227</v>
      </c>
      <c r="AU145" s="255" t="s">
        <v>80</v>
      </c>
      <c r="AV145" s="12" t="s">
        <v>82</v>
      </c>
      <c r="AW145" s="12" t="s">
        <v>30</v>
      </c>
      <c r="AX145" s="12" t="s">
        <v>80</v>
      </c>
      <c r="AY145" s="255" t="s">
        <v>153</v>
      </c>
    </row>
    <row r="146" s="2" customFormat="1" ht="33" customHeight="1">
      <c r="A146" s="36"/>
      <c r="B146" s="37"/>
      <c r="C146" s="221" t="s">
        <v>245</v>
      </c>
      <c r="D146" s="221" t="s">
        <v>156</v>
      </c>
      <c r="E146" s="222" t="s">
        <v>239</v>
      </c>
      <c r="F146" s="223" t="s">
        <v>240</v>
      </c>
      <c r="G146" s="224" t="s">
        <v>193</v>
      </c>
      <c r="H146" s="225">
        <v>5</v>
      </c>
      <c r="I146" s="226"/>
      <c r="J146" s="227">
        <f>ROUND(I146*H146,2)</f>
        <v>0</v>
      </c>
      <c r="K146" s="223" t="s">
        <v>160</v>
      </c>
      <c r="L146" s="42"/>
      <c r="M146" s="228" t="s">
        <v>1</v>
      </c>
      <c r="N146" s="229" t="s">
        <v>38</v>
      </c>
      <c r="O146" s="89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2" t="s">
        <v>80</v>
      </c>
      <c r="AT146" s="232" t="s">
        <v>156</v>
      </c>
      <c r="AU146" s="232" t="s">
        <v>80</v>
      </c>
      <c r="AY146" s="15" t="s">
        <v>153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80</v>
      </c>
      <c r="BK146" s="233">
        <f>ROUND(I146*H146,2)</f>
        <v>0</v>
      </c>
      <c r="BL146" s="15" t="s">
        <v>80</v>
      </c>
      <c r="BM146" s="232" t="s">
        <v>241</v>
      </c>
    </row>
    <row r="147" s="2" customFormat="1" ht="21.75" customHeight="1">
      <c r="A147" s="36"/>
      <c r="B147" s="37"/>
      <c r="C147" s="234" t="s">
        <v>249</v>
      </c>
      <c r="D147" s="234" t="s">
        <v>166</v>
      </c>
      <c r="E147" s="235" t="s">
        <v>242</v>
      </c>
      <c r="F147" s="236" t="s">
        <v>243</v>
      </c>
      <c r="G147" s="237" t="s">
        <v>159</v>
      </c>
      <c r="H147" s="238">
        <v>2</v>
      </c>
      <c r="I147" s="239"/>
      <c r="J147" s="240">
        <f>ROUND(I147*H147,2)</f>
        <v>0</v>
      </c>
      <c r="K147" s="236" t="s">
        <v>160</v>
      </c>
      <c r="L147" s="241"/>
      <c r="M147" s="242" t="s">
        <v>1</v>
      </c>
      <c r="N147" s="243" t="s">
        <v>38</v>
      </c>
      <c r="O147" s="89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2" t="s">
        <v>82</v>
      </c>
      <c r="AT147" s="232" t="s">
        <v>166</v>
      </c>
      <c r="AU147" s="232" t="s">
        <v>80</v>
      </c>
      <c r="AY147" s="15" t="s">
        <v>153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5" t="s">
        <v>80</v>
      </c>
      <c r="BK147" s="233">
        <f>ROUND(I147*H147,2)</f>
        <v>0</v>
      </c>
      <c r="BL147" s="15" t="s">
        <v>80</v>
      </c>
      <c r="BM147" s="232" t="s">
        <v>244</v>
      </c>
    </row>
    <row r="148" s="2" customFormat="1" ht="16.5" customHeight="1">
      <c r="A148" s="36"/>
      <c r="B148" s="37"/>
      <c r="C148" s="234" t="s">
        <v>253</v>
      </c>
      <c r="D148" s="234" t="s">
        <v>166</v>
      </c>
      <c r="E148" s="235" t="s">
        <v>246</v>
      </c>
      <c r="F148" s="236" t="s">
        <v>247</v>
      </c>
      <c r="G148" s="237" t="s">
        <v>159</v>
      </c>
      <c r="H148" s="238">
        <v>2</v>
      </c>
      <c r="I148" s="239"/>
      <c r="J148" s="240">
        <f>ROUND(I148*H148,2)</f>
        <v>0</v>
      </c>
      <c r="K148" s="236" t="s">
        <v>160</v>
      </c>
      <c r="L148" s="241"/>
      <c r="M148" s="242" t="s">
        <v>1</v>
      </c>
      <c r="N148" s="243" t="s">
        <v>38</v>
      </c>
      <c r="O148" s="89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2" t="s">
        <v>82</v>
      </c>
      <c r="AT148" s="232" t="s">
        <v>166</v>
      </c>
      <c r="AU148" s="232" t="s">
        <v>80</v>
      </c>
      <c r="AY148" s="15" t="s">
        <v>153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5" t="s">
        <v>80</v>
      </c>
      <c r="BK148" s="233">
        <f>ROUND(I148*H148,2)</f>
        <v>0</v>
      </c>
      <c r="BL148" s="15" t="s">
        <v>80</v>
      </c>
      <c r="BM148" s="232" t="s">
        <v>248</v>
      </c>
    </row>
    <row r="149" s="2" customFormat="1" ht="24.15" customHeight="1">
      <c r="A149" s="36"/>
      <c r="B149" s="37"/>
      <c r="C149" s="221" t="s">
        <v>387</v>
      </c>
      <c r="D149" s="221" t="s">
        <v>156</v>
      </c>
      <c r="E149" s="222" t="s">
        <v>250</v>
      </c>
      <c r="F149" s="223" t="s">
        <v>251</v>
      </c>
      <c r="G149" s="224" t="s">
        <v>159</v>
      </c>
      <c r="H149" s="225">
        <v>4</v>
      </c>
      <c r="I149" s="226"/>
      <c r="J149" s="227">
        <f>ROUND(I149*H149,2)</f>
        <v>0</v>
      </c>
      <c r="K149" s="223" t="s">
        <v>160</v>
      </c>
      <c r="L149" s="42"/>
      <c r="M149" s="228" t="s">
        <v>1</v>
      </c>
      <c r="N149" s="229" t="s">
        <v>38</v>
      </c>
      <c r="O149" s="89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2" t="s">
        <v>80</v>
      </c>
      <c r="AT149" s="232" t="s">
        <v>156</v>
      </c>
      <c r="AU149" s="232" t="s">
        <v>80</v>
      </c>
      <c r="AY149" s="15" t="s">
        <v>153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5" t="s">
        <v>80</v>
      </c>
      <c r="BK149" s="233">
        <f>ROUND(I149*H149,2)</f>
        <v>0</v>
      </c>
      <c r="BL149" s="15" t="s">
        <v>80</v>
      </c>
      <c r="BM149" s="232" t="s">
        <v>252</v>
      </c>
    </row>
    <row r="150" s="2" customFormat="1" ht="24.15" customHeight="1">
      <c r="A150" s="36"/>
      <c r="B150" s="37"/>
      <c r="C150" s="234" t="s">
        <v>391</v>
      </c>
      <c r="D150" s="234" t="s">
        <v>166</v>
      </c>
      <c r="E150" s="235" t="s">
        <v>254</v>
      </c>
      <c r="F150" s="236" t="s">
        <v>255</v>
      </c>
      <c r="G150" s="237" t="s">
        <v>193</v>
      </c>
      <c r="H150" s="238">
        <v>82</v>
      </c>
      <c r="I150" s="239"/>
      <c r="J150" s="240">
        <f>ROUND(I150*H150,2)</f>
        <v>0</v>
      </c>
      <c r="K150" s="236" t="s">
        <v>160</v>
      </c>
      <c r="L150" s="241"/>
      <c r="M150" s="256" t="s">
        <v>1</v>
      </c>
      <c r="N150" s="257" t="s">
        <v>38</v>
      </c>
      <c r="O150" s="258"/>
      <c r="P150" s="259">
        <f>O150*H150</f>
        <v>0</v>
      </c>
      <c r="Q150" s="259">
        <v>0</v>
      </c>
      <c r="R150" s="259">
        <f>Q150*H150</f>
        <v>0</v>
      </c>
      <c r="S150" s="259">
        <v>0</v>
      </c>
      <c r="T150" s="26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2" t="s">
        <v>82</v>
      </c>
      <c r="AT150" s="232" t="s">
        <v>166</v>
      </c>
      <c r="AU150" s="232" t="s">
        <v>80</v>
      </c>
      <c r="AY150" s="15" t="s">
        <v>153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5" t="s">
        <v>80</v>
      </c>
      <c r="BK150" s="233">
        <f>ROUND(I150*H150,2)</f>
        <v>0</v>
      </c>
      <c r="BL150" s="15" t="s">
        <v>80</v>
      </c>
      <c r="BM150" s="232" t="s">
        <v>256</v>
      </c>
    </row>
    <row r="151" s="2" customFormat="1" ht="6.96" customHeight="1">
      <c r="A151" s="36"/>
      <c r="B151" s="64"/>
      <c r="C151" s="65"/>
      <c r="D151" s="65"/>
      <c r="E151" s="65"/>
      <c r="F151" s="65"/>
      <c r="G151" s="65"/>
      <c r="H151" s="65"/>
      <c r="I151" s="65"/>
      <c r="J151" s="65"/>
      <c r="K151" s="65"/>
      <c r="L151" s="42"/>
      <c r="M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</row>
  </sheetData>
  <sheetProtection sheet="1" autoFilter="0" formatColumns="0" formatRows="0" objects="1" scenarios="1" spinCount="100000" saltValue="oDcjfoWRKNGGEqv/zszV1kljktVC+2ZrGoUV0/1cuHqSK9LjbAdjaKCYmMRFyAxGWwRxhYOK2QSoyQFg2CqtEw==" hashValue="SBvTzwURT/7VmUNIUTNL+KP0S9QlolW9dObcqbSZdqbaUKqzoA9FP9n2HPyhEYdoi4dMxGTWljXsCVBHuaXUqw==" algorithmName="SHA-512" password="CC35"/>
  <autoFilter ref="C120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129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130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18</v>
      </c>
      <c r="E11" s="36"/>
      <c r="F11" s="139" t="s">
        <v>1</v>
      </c>
      <c r="G11" s="36"/>
      <c r="H11" s="36"/>
      <c r="I11" s="148" t="s">
        <v>19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20</v>
      </c>
      <c r="E12" s="36"/>
      <c r="F12" s="139" t="s">
        <v>21</v>
      </c>
      <c r="G12" s="36"/>
      <c r="H12" s="36"/>
      <c r="I12" s="148" t="s">
        <v>22</v>
      </c>
      <c r="J12" s="151" t="str">
        <f>'Rekapitulace stavby'!AN8</f>
        <v>4. 8. 2023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24</v>
      </c>
      <c r="E14" s="36"/>
      <c r="F14" s="36"/>
      <c r="G14" s="36"/>
      <c r="H14" s="36"/>
      <c r="I14" s="148" t="s">
        <v>25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48" t="s">
        <v>26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25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48" t="s">
        <v>26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31</v>
      </c>
      <c r="E23" s="36"/>
      <c r="F23" s="36"/>
      <c r="G23" s="36"/>
      <c r="H23" s="36"/>
      <c r="I23" s="148" t="s">
        <v>25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48" t="s">
        <v>26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33</v>
      </c>
      <c r="E30" s="36"/>
      <c r="F30" s="36"/>
      <c r="G30" s="36"/>
      <c r="H30" s="36"/>
      <c r="I30" s="36"/>
      <c r="J30" s="158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35</v>
      </c>
      <c r="G32" s="36"/>
      <c r="H32" s="36"/>
      <c r="I32" s="159" t="s">
        <v>34</v>
      </c>
      <c r="J32" s="159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37</v>
      </c>
      <c r="E33" s="148" t="s">
        <v>38</v>
      </c>
      <c r="F33" s="161">
        <f>ROUND((SUM(BE117:BE118)),  2)</f>
        <v>0</v>
      </c>
      <c r="G33" s="36"/>
      <c r="H33" s="36"/>
      <c r="I33" s="162">
        <v>0.20999999999999999</v>
      </c>
      <c r="J33" s="161">
        <f>ROUND(((SUM(BE117:BE118))*I33),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39</v>
      </c>
      <c r="F34" s="161">
        <f>ROUND((SUM(BF117:BF118)),  2)</f>
        <v>0</v>
      </c>
      <c r="G34" s="36"/>
      <c r="H34" s="36"/>
      <c r="I34" s="162">
        <v>0.14999999999999999</v>
      </c>
      <c r="J34" s="161">
        <f>ROUND(((SUM(BF117:BF118))*I34),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40</v>
      </c>
      <c r="F35" s="161">
        <f>ROUND((SUM(BG117:BG118)),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ROUND((SUM(BH117:BH118)),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ROUND((SUM(BI117:BI118)),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129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 xml:space="preserve">PS 01 - PZS v km 96,682 (P 8152) 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4. 8. 2023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132</v>
      </c>
      <c r="D94" s="183"/>
      <c r="E94" s="183"/>
      <c r="F94" s="183"/>
      <c r="G94" s="183"/>
      <c r="H94" s="183"/>
      <c r="I94" s="183"/>
      <c r="J94" s="184" t="s">
        <v>133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134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135</v>
      </c>
    </row>
    <row r="97" s="9" customFormat="1" ht="24.96" customHeight="1">
      <c r="A97" s="9"/>
      <c r="B97" s="186"/>
      <c r="C97" s="187"/>
      <c r="D97" s="188" t="s">
        <v>136</v>
      </c>
      <c r="E97" s="189"/>
      <c r="F97" s="189"/>
      <c r="G97" s="189"/>
      <c r="H97" s="189"/>
      <c r="I97" s="189"/>
      <c r="J97" s="190">
        <f>J118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137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81" t="str">
        <f>E7</f>
        <v>Oprava PZS na trati Přerov - Břeclav - 2.etapa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129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 xml:space="preserve">PS 01 - PZS v km 96,682 (P 8152) 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 </v>
      </c>
      <c r="G111" s="38"/>
      <c r="H111" s="38"/>
      <c r="I111" s="30" t="s">
        <v>22</v>
      </c>
      <c r="J111" s="77" t="str">
        <f>IF(J12="","",J12)</f>
        <v>4. 8. 2023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29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92"/>
      <c r="B116" s="193"/>
      <c r="C116" s="194" t="s">
        <v>138</v>
      </c>
      <c r="D116" s="195" t="s">
        <v>58</v>
      </c>
      <c r="E116" s="195" t="s">
        <v>54</v>
      </c>
      <c r="F116" s="195" t="s">
        <v>55</v>
      </c>
      <c r="G116" s="195" t="s">
        <v>139</v>
      </c>
      <c r="H116" s="195" t="s">
        <v>140</v>
      </c>
      <c r="I116" s="195" t="s">
        <v>141</v>
      </c>
      <c r="J116" s="195" t="s">
        <v>133</v>
      </c>
      <c r="K116" s="196" t="s">
        <v>142</v>
      </c>
      <c r="L116" s="197"/>
      <c r="M116" s="98" t="s">
        <v>1</v>
      </c>
      <c r="N116" s="99" t="s">
        <v>37</v>
      </c>
      <c r="O116" s="99" t="s">
        <v>143</v>
      </c>
      <c r="P116" s="99" t="s">
        <v>144</v>
      </c>
      <c r="Q116" s="99" t="s">
        <v>145</v>
      </c>
      <c r="R116" s="99" t="s">
        <v>146</v>
      </c>
      <c r="S116" s="99" t="s">
        <v>147</v>
      </c>
      <c r="T116" s="100" t="s">
        <v>148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6"/>
      <c r="B117" s="37"/>
      <c r="C117" s="105" t="s">
        <v>149</v>
      </c>
      <c r="D117" s="38"/>
      <c r="E117" s="38"/>
      <c r="F117" s="38"/>
      <c r="G117" s="38"/>
      <c r="H117" s="38"/>
      <c r="I117" s="38"/>
      <c r="J117" s="198">
        <f>BK117</f>
        <v>0</v>
      </c>
      <c r="K117" s="38"/>
      <c r="L117" s="42"/>
      <c r="M117" s="101"/>
      <c r="N117" s="199"/>
      <c r="O117" s="102"/>
      <c r="P117" s="200">
        <f>P118</f>
        <v>0</v>
      </c>
      <c r="Q117" s="102"/>
      <c r="R117" s="200">
        <f>R118</f>
        <v>0</v>
      </c>
      <c r="S117" s="102"/>
      <c r="T117" s="20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72</v>
      </c>
      <c r="AU117" s="15" t="s">
        <v>135</v>
      </c>
      <c r="BK117" s="202">
        <f>BK118</f>
        <v>0</v>
      </c>
    </row>
    <row r="118" s="11" customFormat="1" ht="25.92" customHeight="1">
      <c r="A118" s="11"/>
      <c r="B118" s="203"/>
      <c r="C118" s="204"/>
      <c r="D118" s="205" t="s">
        <v>72</v>
      </c>
      <c r="E118" s="206" t="s">
        <v>150</v>
      </c>
      <c r="F118" s="206" t="s">
        <v>151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v>0</v>
      </c>
      <c r="Q118" s="211"/>
      <c r="R118" s="212">
        <v>0</v>
      </c>
      <c r="S118" s="211"/>
      <c r="T118" s="213"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4" t="s">
        <v>152</v>
      </c>
      <c r="AT118" s="215" t="s">
        <v>72</v>
      </c>
      <c r="AU118" s="215" t="s">
        <v>73</v>
      </c>
      <c r="AY118" s="214" t="s">
        <v>153</v>
      </c>
      <c r="BK118" s="216">
        <v>0</v>
      </c>
    </row>
    <row r="119" s="2" customFormat="1" ht="6.96" customHeight="1">
      <c r="A119" s="36"/>
      <c r="B119" s="64"/>
      <c r="C119" s="65"/>
      <c r="D119" s="65"/>
      <c r="E119" s="65"/>
      <c r="F119" s="65"/>
      <c r="G119" s="65"/>
      <c r="H119" s="65"/>
      <c r="I119" s="65"/>
      <c r="J119" s="65"/>
      <c r="K119" s="65"/>
      <c r="L119" s="42"/>
      <c r="M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</sheetData>
  <sheetProtection sheet="1" autoFilter="0" formatColumns="0" formatRows="0" objects="1" scenarios="1" spinCount="100000" saltValue="UDHNd9ujW7Ftte4DoxywX+TM0EnnQdnEMjvKLxuubOotZ4JdhExI072cypiDg4EOXpdCl+bQA43ICCwYTov37g==" hashValue="zkgX0nSPn7Z3xEx2fOt++Xa/R9Ry8cL3+Q0F63yYQOFJzaRhzSpGJavBnwvrLYtGNveW0JGawHNpSKbvyvYY4w==" algorithmName="SHA-512" password="CC35"/>
  <autoFilter ref="C116:K11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494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257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ROUND((SUM(BE120:BE139)),  2)</f>
        <v>0</v>
      </c>
      <c r="G35" s="36"/>
      <c r="H35" s="36"/>
      <c r="I35" s="162">
        <v>0.20999999999999999</v>
      </c>
      <c r="J35" s="161">
        <f>ROUND(((SUM(BE120:BE139))*I35),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ROUND((SUM(BF120:BF139)),  2)</f>
        <v>0</v>
      </c>
      <c r="G36" s="36"/>
      <c r="H36" s="36"/>
      <c r="I36" s="162">
        <v>0.14999999999999999</v>
      </c>
      <c r="J36" s="161">
        <f>ROUND(((SUM(BF120:BF139))*I36),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ROUND((SUM(BG120:BG139)),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ROUND((SUM(BH120:BH139)),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ROUND((SUM(BI120:BI139)),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494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02 - Venkovní prvky - stavební část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137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PZS na trati Přerov - Břeclav - 2.etapa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129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494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02 - Venkovní prvky - stavební část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 xml:space="preserve"> </v>
      </c>
      <c r="G114" s="38"/>
      <c r="H114" s="38"/>
      <c r="I114" s="30" t="s">
        <v>22</v>
      </c>
      <c r="J114" s="77" t="str">
        <f>IF(J14="","",J14)</f>
        <v>4. 8. 2023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 </v>
      </c>
      <c r="G116" s="38"/>
      <c r="H116" s="38"/>
      <c r="I116" s="30" t="s">
        <v>29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8"/>
      <c r="E117" s="38"/>
      <c r="F117" s="25" t="str">
        <f>IF(E20="","",E20)</f>
        <v>Vyplň údaj</v>
      </c>
      <c r="G117" s="38"/>
      <c r="H117" s="38"/>
      <c r="I117" s="30" t="s">
        <v>31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0" customFormat="1" ht="29.28" customHeight="1">
      <c r="A119" s="192"/>
      <c r="B119" s="193"/>
      <c r="C119" s="194" t="s">
        <v>138</v>
      </c>
      <c r="D119" s="195" t="s">
        <v>58</v>
      </c>
      <c r="E119" s="195" t="s">
        <v>54</v>
      </c>
      <c r="F119" s="195" t="s">
        <v>55</v>
      </c>
      <c r="G119" s="195" t="s">
        <v>139</v>
      </c>
      <c r="H119" s="195" t="s">
        <v>140</v>
      </c>
      <c r="I119" s="195" t="s">
        <v>141</v>
      </c>
      <c r="J119" s="195" t="s">
        <v>133</v>
      </c>
      <c r="K119" s="196" t="s">
        <v>142</v>
      </c>
      <c r="L119" s="197"/>
      <c r="M119" s="98" t="s">
        <v>1</v>
      </c>
      <c r="N119" s="99" t="s">
        <v>37</v>
      </c>
      <c r="O119" s="99" t="s">
        <v>143</v>
      </c>
      <c r="P119" s="99" t="s">
        <v>144</v>
      </c>
      <c r="Q119" s="99" t="s">
        <v>145</v>
      </c>
      <c r="R119" s="99" t="s">
        <v>146</v>
      </c>
      <c r="S119" s="99" t="s">
        <v>147</v>
      </c>
      <c r="T119" s="100" t="s">
        <v>148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6"/>
      <c r="B120" s="37"/>
      <c r="C120" s="105" t="s">
        <v>149</v>
      </c>
      <c r="D120" s="38"/>
      <c r="E120" s="38"/>
      <c r="F120" s="38"/>
      <c r="G120" s="38"/>
      <c r="H120" s="38"/>
      <c r="I120" s="38"/>
      <c r="J120" s="198">
        <f>BK120</f>
        <v>0</v>
      </c>
      <c r="K120" s="38"/>
      <c r="L120" s="42"/>
      <c r="M120" s="101"/>
      <c r="N120" s="199"/>
      <c r="O120" s="102"/>
      <c r="P120" s="200">
        <f>SUM(P121:P139)</f>
        <v>0</v>
      </c>
      <c r="Q120" s="102"/>
      <c r="R120" s="200">
        <f>SUM(R121:R139)</f>
        <v>0.26624000000000003</v>
      </c>
      <c r="S120" s="102"/>
      <c r="T120" s="201">
        <f>SUM(T121:T139)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72</v>
      </c>
      <c r="AU120" s="15" t="s">
        <v>135</v>
      </c>
      <c r="BK120" s="202">
        <f>SUM(BK121:BK139)</f>
        <v>0</v>
      </c>
    </row>
    <row r="121" s="2" customFormat="1" ht="24.15" customHeight="1">
      <c r="A121" s="36"/>
      <c r="B121" s="37"/>
      <c r="C121" s="221" t="s">
        <v>80</v>
      </c>
      <c r="D121" s="221" t="s">
        <v>156</v>
      </c>
      <c r="E121" s="222" t="s">
        <v>258</v>
      </c>
      <c r="F121" s="223" t="s">
        <v>259</v>
      </c>
      <c r="G121" s="224" t="s">
        <v>260</v>
      </c>
      <c r="H121" s="225">
        <v>0.20000000000000001</v>
      </c>
      <c r="I121" s="226"/>
      <c r="J121" s="227">
        <f>ROUND(I121*H121,2)</f>
        <v>0</v>
      </c>
      <c r="K121" s="223" t="s">
        <v>184</v>
      </c>
      <c r="L121" s="42"/>
      <c r="M121" s="228" t="s">
        <v>1</v>
      </c>
      <c r="N121" s="229" t="s">
        <v>38</v>
      </c>
      <c r="O121" s="89"/>
      <c r="P121" s="230">
        <f>O121*H121</f>
        <v>0</v>
      </c>
      <c r="Q121" s="230">
        <v>0.0088000000000000005</v>
      </c>
      <c r="R121" s="230">
        <f>Q121*H121</f>
        <v>0.0017600000000000003</v>
      </c>
      <c r="S121" s="230">
        <v>0</v>
      </c>
      <c r="T121" s="23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32" t="s">
        <v>80</v>
      </c>
      <c r="AT121" s="232" t="s">
        <v>156</v>
      </c>
      <c r="AU121" s="232" t="s">
        <v>73</v>
      </c>
      <c r="AY121" s="15" t="s">
        <v>153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5" t="s">
        <v>80</v>
      </c>
      <c r="BK121" s="233">
        <f>ROUND(I121*H121,2)</f>
        <v>0</v>
      </c>
      <c r="BL121" s="15" t="s">
        <v>80</v>
      </c>
      <c r="BM121" s="232" t="s">
        <v>261</v>
      </c>
    </row>
    <row r="122" s="2" customFormat="1" ht="33" customHeight="1">
      <c r="A122" s="36"/>
      <c r="B122" s="37"/>
      <c r="C122" s="221" t="s">
        <v>82</v>
      </c>
      <c r="D122" s="221" t="s">
        <v>156</v>
      </c>
      <c r="E122" s="222" t="s">
        <v>262</v>
      </c>
      <c r="F122" s="223" t="s">
        <v>263</v>
      </c>
      <c r="G122" s="224" t="s">
        <v>264</v>
      </c>
      <c r="H122" s="225">
        <v>32</v>
      </c>
      <c r="I122" s="226"/>
      <c r="J122" s="227">
        <f>ROUND(I122*H122,2)</f>
        <v>0</v>
      </c>
      <c r="K122" s="223" t="s">
        <v>184</v>
      </c>
      <c r="L122" s="42"/>
      <c r="M122" s="228" t="s">
        <v>1</v>
      </c>
      <c r="N122" s="229" t="s">
        <v>38</v>
      </c>
      <c r="O122" s="89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32" t="s">
        <v>80</v>
      </c>
      <c r="AT122" s="232" t="s">
        <v>156</v>
      </c>
      <c r="AU122" s="232" t="s">
        <v>73</v>
      </c>
      <c r="AY122" s="15" t="s">
        <v>153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5" t="s">
        <v>80</v>
      </c>
      <c r="BK122" s="233">
        <f>ROUND(I122*H122,2)</f>
        <v>0</v>
      </c>
      <c r="BL122" s="15" t="s">
        <v>80</v>
      </c>
      <c r="BM122" s="232" t="s">
        <v>265</v>
      </c>
    </row>
    <row r="123" s="12" customFormat="1">
      <c r="A123" s="12"/>
      <c r="B123" s="244"/>
      <c r="C123" s="245"/>
      <c r="D123" s="246" t="s">
        <v>227</v>
      </c>
      <c r="E123" s="247" t="s">
        <v>1</v>
      </c>
      <c r="F123" s="248" t="s">
        <v>498</v>
      </c>
      <c r="G123" s="245"/>
      <c r="H123" s="249">
        <v>32</v>
      </c>
      <c r="I123" s="250"/>
      <c r="J123" s="245"/>
      <c r="K123" s="245"/>
      <c r="L123" s="251"/>
      <c r="M123" s="252"/>
      <c r="N123" s="253"/>
      <c r="O123" s="253"/>
      <c r="P123" s="253"/>
      <c r="Q123" s="253"/>
      <c r="R123" s="253"/>
      <c r="S123" s="253"/>
      <c r="T123" s="254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55" t="s">
        <v>227</v>
      </c>
      <c r="AU123" s="255" t="s">
        <v>73</v>
      </c>
      <c r="AV123" s="12" t="s">
        <v>82</v>
      </c>
      <c r="AW123" s="12" t="s">
        <v>30</v>
      </c>
      <c r="AX123" s="12" t="s">
        <v>73</v>
      </c>
      <c r="AY123" s="255" t="s">
        <v>153</v>
      </c>
    </row>
    <row r="124" s="13" customFormat="1">
      <c r="A124" s="13"/>
      <c r="B124" s="261"/>
      <c r="C124" s="262"/>
      <c r="D124" s="246" t="s">
        <v>227</v>
      </c>
      <c r="E124" s="263" t="s">
        <v>1</v>
      </c>
      <c r="F124" s="264" t="s">
        <v>268</v>
      </c>
      <c r="G124" s="262"/>
      <c r="H124" s="265">
        <v>32</v>
      </c>
      <c r="I124" s="266"/>
      <c r="J124" s="262"/>
      <c r="K124" s="262"/>
      <c r="L124" s="267"/>
      <c r="M124" s="268"/>
      <c r="N124" s="269"/>
      <c r="O124" s="269"/>
      <c r="P124" s="269"/>
      <c r="Q124" s="269"/>
      <c r="R124" s="269"/>
      <c r="S124" s="269"/>
      <c r="T124" s="27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71" t="s">
        <v>227</v>
      </c>
      <c r="AU124" s="271" t="s">
        <v>73</v>
      </c>
      <c r="AV124" s="13" t="s">
        <v>152</v>
      </c>
      <c r="AW124" s="13" t="s">
        <v>30</v>
      </c>
      <c r="AX124" s="13" t="s">
        <v>80</v>
      </c>
      <c r="AY124" s="271" t="s">
        <v>153</v>
      </c>
    </row>
    <row r="125" s="2" customFormat="1" ht="33" customHeight="1">
      <c r="A125" s="36"/>
      <c r="B125" s="37"/>
      <c r="C125" s="221" t="s">
        <v>165</v>
      </c>
      <c r="D125" s="221" t="s">
        <v>156</v>
      </c>
      <c r="E125" s="222" t="s">
        <v>275</v>
      </c>
      <c r="F125" s="223" t="s">
        <v>276</v>
      </c>
      <c r="G125" s="224" t="s">
        <v>264</v>
      </c>
      <c r="H125" s="225">
        <v>32</v>
      </c>
      <c r="I125" s="226"/>
      <c r="J125" s="227">
        <f>ROUND(I125*H125,2)</f>
        <v>0</v>
      </c>
      <c r="K125" s="223" t="s">
        <v>184</v>
      </c>
      <c r="L125" s="42"/>
      <c r="M125" s="228" t="s">
        <v>1</v>
      </c>
      <c r="N125" s="229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80</v>
      </c>
      <c r="AT125" s="232" t="s">
        <v>156</v>
      </c>
      <c r="AU125" s="232" t="s">
        <v>73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277</v>
      </c>
    </row>
    <row r="126" s="2" customFormat="1" ht="24.15" customHeight="1">
      <c r="A126" s="36"/>
      <c r="B126" s="37"/>
      <c r="C126" s="221" t="s">
        <v>152</v>
      </c>
      <c r="D126" s="221" t="s">
        <v>156</v>
      </c>
      <c r="E126" s="222" t="s">
        <v>278</v>
      </c>
      <c r="F126" s="223" t="s">
        <v>279</v>
      </c>
      <c r="G126" s="224" t="s">
        <v>280</v>
      </c>
      <c r="H126" s="225">
        <v>3.2000000000000002</v>
      </c>
      <c r="I126" s="226"/>
      <c r="J126" s="227">
        <f>ROUND(I126*H126,2)</f>
        <v>0</v>
      </c>
      <c r="K126" s="223" t="s">
        <v>160</v>
      </c>
      <c r="L126" s="42"/>
      <c r="M126" s="228" t="s">
        <v>1</v>
      </c>
      <c r="N126" s="229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80</v>
      </c>
      <c r="AT126" s="232" t="s">
        <v>156</v>
      </c>
      <c r="AU126" s="232" t="s">
        <v>73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281</v>
      </c>
    </row>
    <row r="127" s="12" customFormat="1">
      <c r="A127" s="12"/>
      <c r="B127" s="244"/>
      <c r="C127" s="245"/>
      <c r="D127" s="246" t="s">
        <v>227</v>
      </c>
      <c r="E127" s="247" t="s">
        <v>1</v>
      </c>
      <c r="F127" s="248" t="s">
        <v>282</v>
      </c>
      <c r="G127" s="245"/>
      <c r="H127" s="249">
        <v>1.6000000000000001</v>
      </c>
      <c r="I127" s="250"/>
      <c r="J127" s="245"/>
      <c r="K127" s="245"/>
      <c r="L127" s="251"/>
      <c r="M127" s="252"/>
      <c r="N127" s="253"/>
      <c r="O127" s="253"/>
      <c r="P127" s="253"/>
      <c r="Q127" s="253"/>
      <c r="R127" s="253"/>
      <c r="S127" s="253"/>
      <c r="T127" s="25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55" t="s">
        <v>227</v>
      </c>
      <c r="AU127" s="255" t="s">
        <v>73</v>
      </c>
      <c r="AV127" s="12" t="s">
        <v>82</v>
      </c>
      <c r="AW127" s="12" t="s">
        <v>30</v>
      </c>
      <c r="AX127" s="12" t="s">
        <v>73</v>
      </c>
      <c r="AY127" s="255" t="s">
        <v>153</v>
      </c>
    </row>
    <row r="128" s="12" customFormat="1">
      <c r="A128" s="12"/>
      <c r="B128" s="244"/>
      <c r="C128" s="245"/>
      <c r="D128" s="246" t="s">
        <v>227</v>
      </c>
      <c r="E128" s="247" t="s">
        <v>1</v>
      </c>
      <c r="F128" s="248" t="s">
        <v>283</v>
      </c>
      <c r="G128" s="245"/>
      <c r="H128" s="249">
        <v>1.6000000000000001</v>
      </c>
      <c r="I128" s="250"/>
      <c r="J128" s="245"/>
      <c r="K128" s="245"/>
      <c r="L128" s="251"/>
      <c r="M128" s="252"/>
      <c r="N128" s="253"/>
      <c r="O128" s="253"/>
      <c r="P128" s="253"/>
      <c r="Q128" s="253"/>
      <c r="R128" s="253"/>
      <c r="S128" s="253"/>
      <c r="T128" s="25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55" t="s">
        <v>227</v>
      </c>
      <c r="AU128" s="255" t="s">
        <v>73</v>
      </c>
      <c r="AV128" s="12" t="s">
        <v>82</v>
      </c>
      <c r="AW128" s="12" t="s">
        <v>30</v>
      </c>
      <c r="AX128" s="12" t="s">
        <v>73</v>
      </c>
      <c r="AY128" s="255" t="s">
        <v>153</v>
      </c>
    </row>
    <row r="129" s="13" customFormat="1">
      <c r="A129" s="13"/>
      <c r="B129" s="261"/>
      <c r="C129" s="262"/>
      <c r="D129" s="246" t="s">
        <v>227</v>
      </c>
      <c r="E129" s="263" t="s">
        <v>1</v>
      </c>
      <c r="F129" s="264" t="s">
        <v>268</v>
      </c>
      <c r="G129" s="262"/>
      <c r="H129" s="265">
        <v>3.2000000000000002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1" t="s">
        <v>227</v>
      </c>
      <c r="AU129" s="271" t="s">
        <v>73</v>
      </c>
      <c r="AV129" s="13" t="s">
        <v>152</v>
      </c>
      <c r="AW129" s="13" t="s">
        <v>30</v>
      </c>
      <c r="AX129" s="13" t="s">
        <v>80</v>
      </c>
      <c r="AY129" s="271" t="s">
        <v>153</v>
      </c>
    </row>
    <row r="130" s="2" customFormat="1" ht="49.05" customHeight="1">
      <c r="A130" s="36"/>
      <c r="B130" s="37"/>
      <c r="C130" s="221" t="s">
        <v>173</v>
      </c>
      <c r="D130" s="221" t="s">
        <v>156</v>
      </c>
      <c r="E130" s="222" t="s">
        <v>284</v>
      </c>
      <c r="F130" s="223" t="s">
        <v>285</v>
      </c>
      <c r="G130" s="224" t="s">
        <v>280</v>
      </c>
      <c r="H130" s="225">
        <v>1.6000000000000001</v>
      </c>
      <c r="I130" s="226"/>
      <c r="J130" s="227">
        <f>ROUND(I130*H130,2)</f>
        <v>0</v>
      </c>
      <c r="K130" s="223" t="s">
        <v>160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73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286</v>
      </c>
    </row>
    <row r="131" s="12" customFormat="1">
      <c r="A131" s="12"/>
      <c r="B131" s="244"/>
      <c r="C131" s="245"/>
      <c r="D131" s="246" t="s">
        <v>227</v>
      </c>
      <c r="E131" s="247" t="s">
        <v>1</v>
      </c>
      <c r="F131" s="248" t="s">
        <v>287</v>
      </c>
      <c r="G131" s="245"/>
      <c r="H131" s="249">
        <v>1.6000000000000001</v>
      </c>
      <c r="I131" s="250"/>
      <c r="J131" s="245"/>
      <c r="K131" s="245"/>
      <c r="L131" s="251"/>
      <c r="M131" s="252"/>
      <c r="N131" s="253"/>
      <c r="O131" s="253"/>
      <c r="P131" s="253"/>
      <c r="Q131" s="253"/>
      <c r="R131" s="253"/>
      <c r="S131" s="253"/>
      <c r="T131" s="25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5" t="s">
        <v>227</v>
      </c>
      <c r="AU131" s="255" t="s">
        <v>73</v>
      </c>
      <c r="AV131" s="12" t="s">
        <v>82</v>
      </c>
      <c r="AW131" s="12" t="s">
        <v>30</v>
      </c>
      <c r="AX131" s="12" t="s">
        <v>80</v>
      </c>
      <c r="AY131" s="255" t="s">
        <v>153</v>
      </c>
    </row>
    <row r="132" s="2" customFormat="1" ht="33" customHeight="1">
      <c r="A132" s="36"/>
      <c r="B132" s="37"/>
      <c r="C132" s="221" t="s">
        <v>177</v>
      </c>
      <c r="D132" s="221" t="s">
        <v>156</v>
      </c>
      <c r="E132" s="222" t="s">
        <v>288</v>
      </c>
      <c r="F132" s="223" t="s">
        <v>289</v>
      </c>
      <c r="G132" s="224" t="s">
        <v>264</v>
      </c>
      <c r="H132" s="225">
        <v>33.280000000000001</v>
      </c>
      <c r="I132" s="226"/>
      <c r="J132" s="227">
        <f>ROUND(I132*H132,2)</f>
        <v>0</v>
      </c>
      <c r="K132" s="223" t="s">
        <v>184</v>
      </c>
      <c r="L132" s="42"/>
      <c r="M132" s="228" t="s">
        <v>1</v>
      </c>
      <c r="N132" s="229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80</v>
      </c>
      <c r="AT132" s="232" t="s">
        <v>156</v>
      </c>
      <c r="AU132" s="232" t="s">
        <v>73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290</v>
      </c>
    </row>
    <row r="133" s="12" customFormat="1">
      <c r="A133" s="12"/>
      <c r="B133" s="244"/>
      <c r="C133" s="245"/>
      <c r="D133" s="246" t="s">
        <v>227</v>
      </c>
      <c r="E133" s="247" t="s">
        <v>1</v>
      </c>
      <c r="F133" s="248" t="s">
        <v>499</v>
      </c>
      <c r="G133" s="245"/>
      <c r="H133" s="249">
        <v>17.280000000000001</v>
      </c>
      <c r="I133" s="250"/>
      <c r="J133" s="245"/>
      <c r="K133" s="245"/>
      <c r="L133" s="251"/>
      <c r="M133" s="252"/>
      <c r="N133" s="253"/>
      <c r="O133" s="253"/>
      <c r="P133" s="253"/>
      <c r="Q133" s="253"/>
      <c r="R133" s="253"/>
      <c r="S133" s="253"/>
      <c r="T133" s="25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5" t="s">
        <v>227</v>
      </c>
      <c r="AU133" s="255" t="s">
        <v>73</v>
      </c>
      <c r="AV133" s="12" t="s">
        <v>82</v>
      </c>
      <c r="AW133" s="12" t="s">
        <v>30</v>
      </c>
      <c r="AX133" s="12" t="s">
        <v>73</v>
      </c>
      <c r="AY133" s="255" t="s">
        <v>153</v>
      </c>
    </row>
    <row r="134" s="12" customFormat="1">
      <c r="A134" s="12"/>
      <c r="B134" s="244"/>
      <c r="C134" s="245"/>
      <c r="D134" s="246" t="s">
        <v>227</v>
      </c>
      <c r="E134" s="247" t="s">
        <v>1</v>
      </c>
      <c r="F134" s="248" t="s">
        <v>292</v>
      </c>
      <c r="G134" s="245"/>
      <c r="H134" s="249">
        <v>16</v>
      </c>
      <c r="I134" s="250"/>
      <c r="J134" s="245"/>
      <c r="K134" s="245"/>
      <c r="L134" s="251"/>
      <c r="M134" s="252"/>
      <c r="N134" s="253"/>
      <c r="O134" s="253"/>
      <c r="P134" s="253"/>
      <c r="Q134" s="253"/>
      <c r="R134" s="253"/>
      <c r="S134" s="253"/>
      <c r="T134" s="25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55" t="s">
        <v>227</v>
      </c>
      <c r="AU134" s="255" t="s">
        <v>73</v>
      </c>
      <c r="AV134" s="12" t="s">
        <v>82</v>
      </c>
      <c r="AW134" s="12" t="s">
        <v>30</v>
      </c>
      <c r="AX134" s="12" t="s">
        <v>73</v>
      </c>
      <c r="AY134" s="255" t="s">
        <v>153</v>
      </c>
    </row>
    <row r="135" s="13" customFormat="1">
      <c r="A135" s="13"/>
      <c r="B135" s="261"/>
      <c r="C135" s="262"/>
      <c r="D135" s="246" t="s">
        <v>227</v>
      </c>
      <c r="E135" s="263" t="s">
        <v>1</v>
      </c>
      <c r="F135" s="264" t="s">
        <v>268</v>
      </c>
      <c r="G135" s="262"/>
      <c r="H135" s="265">
        <v>33.280000000000001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1" t="s">
        <v>227</v>
      </c>
      <c r="AU135" s="271" t="s">
        <v>73</v>
      </c>
      <c r="AV135" s="13" t="s">
        <v>152</v>
      </c>
      <c r="AW135" s="13" t="s">
        <v>30</v>
      </c>
      <c r="AX135" s="13" t="s">
        <v>80</v>
      </c>
      <c r="AY135" s="271" t="s">
        <v>153</v>
      </c>
    </row>
    <row r="136" s="2" customFormat="1" ht="24.15" customHeight="1">
      <c r="A136" s="36"/>
      <c r="B136" s="37"/>
      <c r="C136" s="221" t="s">
        <v>181</v>
      </c>
      <c r="D136" s="221" t="s">
        <v>156</v>
      </c>
      <c r="E136" s="222" t="s">
        <v>293</v>
      </c>
      <c r="F136" s="223" t="s">
        <v>294</v>
      </c>
      <c r="G136" s="224" t="s">
        <v>193</v>
      </c>
      <c r="H136" s="225">
        <v>54</v>
      </c>
      <c r="I136" s="226"/>
      <c r="J136" s="227">
        <f>ROUND(I136*H136,2)</f>
        <v>0</v>
      </c>
      <c r="K136" s="223" t="s">
        <v>184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73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295</v>
      </c>
    </row>
    <row r="137" s="2" customFormat="1" ht="24.15" customHeight="1">
      <c r="A137" s="36"/>
      <c r="B137" s="37"/>
      <c r="C137" s="221" t="s">
        <v>186</v>
      </c>
      <c r="D137" s="221" t="s">
        <v>156</v>
      </c>
      <c r="E137" s="222" t="s">
        <v>296</v>
      </c>
      <c r="F137" s="223" t="s">
        <v>297</v>
      </c>
      <c r="G137" s="224" t="s">
        <v>193</v>
      </c>
      <c r="H137" s="225">
        <v>104</v>
      </c>
      <c r="I137" s="226"/>
      <c r="J137" s="227">
        <f>ROUND(I137*H137,2)</f>
        <v>0</v>
      </c>
      <c r="K137" s="223" t="s">
        <v>184</v>
      </c>
      <c r="L137" s="42"/>
      <c r="M137" s="228" t="s">
        <v>1</v>
      </c>
      <c r="N137" s="229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80</v>
      </c>
      <c r="AT137" s="232" t="s">
        <v>156</v>
      </c>
      <c r="AU137" s="232" t="s">
        <v>73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298</v>
      </c>
    </row>
    <row r="138" s="2" customFormat="1" ht="44.25" customHeight="1">
      <c r="A138" s="36"/>
      <c r="B138" s="37"/>
      <c r="C138" s="221" t="s">
        <v>190</v>
      </c>
      <c r="D138" s="221" t="s">
        <v>156</v>
      </c>
      <c r="E138" s="222" t="s">
        <v>299</v>
      </c>
      <c r="F138" s="223" t="s">
        <v>300</v>
      </c>
      <c r="G138" s="224" t="s">
        <v>301</v>
      </c>
      <c r="H138" s="225">
        <v>104</v>
      </c>
      <c r="I138" s="226"/>
      <c r="J138" s="227">
        <f>ROUND(I138*H138,2)</f>
        <v>0</v>
      </c>
      <c r="K138" s="223" t="s">
        <v>184</v>
      </c>
      <c r="L138" s="42"/>
      <c r="M138" s="228" t="s">
        <v>1</v>
      </c>
      <c r="N138" s="229" t="s">
        <v>38</v>
      </c>
      <c r="O138" s="89"/>
      <c r="P138" s="230">
        <f>O138*H138</f>
        <v>0</v>
      </c>
      <c r="Q138" s="230">
        <v>2.0000000000000002E-05</v>
      </c>
      <c r="R138" s="230">
        <f>Q138*H138</f>
        <v>0.0020800000000000003</v>
      </c>
      <c r="S138" s="230">
        <v>0</v>
      </c>
      <c r="T138" s="23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2" t="s">
        <v>80</v>
      </c>
      <c r="AT138" s="232" t="s">
        <v>156</v>
      </c>
      <c r="AU138" s="232" t="s">
        <v>73</v>
      </c>
      <c r="AY138" s="15" t="s">
        <v>153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80</v>
      </c>
      <c r="BK138" s="233">
        <f>ROUND(I138*H138,2)</f>
        <v>0</v>
      </c>
      <c r="BL138" s="15" t="s">
        <v>80</v>
      </c>
      <c r="BM138" s="232" t="s">
        <v>302</v>
      </c>
    </row>
    <row r="139" s="2" customFormat="1" ht="44.25" customHeight="1">
      <c r="A139" s="36"/>
      <c r="B139" s="37"/>
      <c r="C139" s="221" t="s">
        <v>195</v>
      </c>
      <c r="D139" s="221" t="s">
        <v>156</v>
      </c>
      <c r="E139" s="222" t="s">
        <v>303</v>
      </c>
      <c r="F139" s="223" t="s">
        <v>304</v>
      </c>
      <c r="G139" s="224" t="s">
        <v>193</v>
      </c>
      <c r="H139" s="225">
        <v>82</v>
      </c>
      <c r="I139" s="226"/>
      <c r="J139" s="227">
        <f>ROUND(I139*H139,2)</f>
        <v>0</v>
      </c>
      <c r="K139" s="223" t="s">
        <v>184</v>
      </c>
      <c r="L139" s="42"/>
      <c r="M139" s="279" t="s">
        <v>1</v>
      </c>
      <c r="N139" s="280" t="s">
        <v>38</v>
      </c>
      <c r="O139" s="258"/>
      <c r="P139" s="259">
        <f>O139*H139</f>
        <v>0</v>
      </c>
      <c r="Q139" s="259">
        <v>0.0032000000000000002</v>
      </c>
      <c r="R139" s="259">
        <f>Q139*H139</f>
        <v>0.26240000000000002</v>
      </c>
      <c r="S139" s="259">
        <v>0</v>
      </c>
      <c r="T139" s="26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80</v>
      </c>
      <c r="AT139" s="232" t="s">
        <v>156</v>
      </c>
      <c r="AU139" s="232" t="s">
        <v>73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305</v>
      </c>
    </row>
    <row r="140" s="2" customFormat="1" ht="6.96" customHeight="1">
      <c r="A140" s="36"/>
      <c r="B140" s="64"/>
      <c r="C140" s="65"/>
      <c r="D140" s="65"/>
      <c r="E140" s="65"/>
      <c r="F140" s="65"/>
      <c r="G140" s="65"/>
      <c r="H140" s="65"/>
      <c r="I140" s="65"/>
      <c r="J140" s="65"/>
      <c r="K140" s="65"/>
      <c r="L140" s="42"/>
      <c r="M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</sheetData>
  <sheetProtection sheet="1" autoFilter="0" formatColumns="0" formatRows="0" objects="1" scenarios="1" spinCount="100000" saltValue="ZFX0fp8iz49kfbKDVjxt0DRI26NZuxQfyrLvB7zVfFN4Lmh/kMszc7VHWkwUAaQ5zRmaGNbC2uq4zh73qMR4Bw==" hashValue="AHUU2SlnncxQqAEKDUNh3dffeOaDP+2EQBvOqpZH2fs0MZ7nQL9Y9IozQg6SRyHFu5Ume6JsNM/l8SG+vIkN/A==" algorithmName="SHA-512" password="CC35"/>
  <autoFilter ref="C119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494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312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ROUND((SUM(BE121:BE162)),  2)</f>
        <v>0</v>
      </c>
      <c r="G35" s="36"/>
      <c r="H35" s="36"/>
      <c r="I35" s="162">
        <v>0.20999999999999999</v>
      </c>
      <c r="J35" s="161">
        <f>ROUND(((SUM(BE121:BE162))*I35),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ROUND((SUM(BF121:BF162)),  2)</f>
        <v>0</v>
      </c>
      <c r="G36" s="36"/>
      <c r="H36" s="36"/>
      <c r="I36" s="162">
        <v>0.14999999999999999</v>
      </c>
      <c r="J36" s="161">
        <f>ROUND(((SUM(BF121:BF162))*I36),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ROUND((SUM(BG121:BG162)),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ROUND((SUM(BH121:BH162)),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ROUND((SUM(BI121:BI162)),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494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03 - Vnitřní technologie PZS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136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494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03 - Vnitřní technologie PZS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150</v>
      </c>
      <c r="F122" s="206" t="s">
        <v>151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SUM(P123:P162)</f>
        <v>0</v>
      </c>
      <c r="Q122" s="218"/>
      <c r="R122" s="219">
        <f>SUM(R123:R162)</f>
        <v>0</v>
      </c>
      <c r="S122" s="218"/>
      <c r="T122" s="220">
        <f>SUM(T123:T162)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152</v>
      </c>
      <c r="AT122" s="215" t="s">
        <v>72</v>
      </c>
      <c r="AU122" s="215" t="s">
        <v>73</v>
      </c>
      <c r="AY122" s="214" t="s">
        <v>153</v>
      </c>
      <c r="BK122" s="216">
        <f>SUM(BK123:BK162)</f>
        <v>0</v>
      </c>
    </row>
    <row r="123" s="2" customFormat="1" ht="16.5" customHeight="1">
      <c r="A123" s="36"/>
      <c r="B123" s="37"/>
      <c r="C123" s="221" t="s">
        <v>80</v>
      </c>
      <c r="D123" s="221" t="s">
        <v>156</v>
      </c>
      <c r="E123" s="222" t="s">
        <v>313</v>
      </c>
      <c r="F123" s="223" t="s">
        <v>314</v>
      </c>
      <c r="G123" s="224" t="s">
        <v>159</v>
      </c>
      <c r="H123" s="225">
        <v>41</v>
      </c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315</v>
      </c>
    </row>
    <row r="124" s="2" customFormat="1" ht="16.5" customHeight="1">
      <c r="A124" s="36"/>
      <c r="B124" s="37"/>
      <c r="C124" s="221" t="s">
        <v>82</v>
      </c>
      <c r="D124" s="221" t="s">
        <v>156</v>
      </c>
      <c r="E124" s="222" t="s">
        <v>316</v>
      </c>
      <c r="F124" s="223" t="s">
        <v>317</v>
      </c>
      <c r="G124" s="224" t="s">
        <v>159</v>
      </c>
      <c r="H124" s="225">
        <v>1</v>
      </c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318</v>
      </c>
    </row>
    <row r="125" s="2" customFormat="1" ht="44.25" customHeight="1">
      <c r="A125" s="36"/>
      <c r="B125" s="37"/>
      <c r="C125" s="234" t="s">
        <v>165</v>
      </c>
      <c r="D125" s="234" t="s">
        <v>166</v>
      </c>
      <c r="E125" s="235" t="s">
        <v>319</v>
      </c>
      <c r="F125" s="236" t="s">
        <v>320</v>
      </c>
      <c r="G125" s="237" t="s">
        <v>321</v>
      </c>
      <c r="H125" s="238">
        <v>1</v>
      </c>
      <c r="I125" s="239"/>
      <c r="J125" s="240">
        <f>ROUND(I125*H125,2)</f>
        <v>0</v>
      </c>
      <c r="K125" s="236" t="s">
        <v>160</v>
      </c>
      <c r="L125" s="241"/>
      <c r="M125" s="242" t="s">
        <v>1</v>
      </c>
      <c r="N125" s="243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82</v>
      </c>
      <c r="AT125" s="232" t="s">
        <v>166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500</v>
      </c>
    </row>
    <row r="126" s="2" customFormat="1" ht="16.5" customHeight="1">
      <c r="A126" s="36"/>
      <c r="B126" s="37"/>
      <c r="C126" s="234" t="s">
        <v>152</v>
      </c>
      <c r="D126" s="234" t="s">
        <v>166</v>
      </c>
      <c r="E126" s="235" t="s">
        <v>323</v>
      </c>
      <c r="F126" s="236" t="s">
        <v>324</v>
      </c>
      <c r="G126" s="237" t="s">
        <v>159</v>
      </c>
      <c r="H126" s="238">
        <v>1</v>
      </c>
      <c r="I126" s="239"/>
      <c r="J126" s="240">
        <f>ROUND(I126*H126,2)</f>
        <v>0</v>
      </c>
      <c r="K126" s="236" t="s">
        <v>160</v>
      </c>
      <c r="L126" s="241"/>
      <c r="M126" s="242" t="s">
        <v>1</v>
      </c>
      <c r="N126" s="243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82</v>
      </c>
      <c r="AT126" s="232" t="s">
        <v>166</v>
      </c>
      <c r="AU126" s="232" t="s">
        <v>80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325</v>
      </c>
    </row>
    <row r="127" s="2" customFormat="1" ht="49.05" customHeight="1">
      <c r="A127" s="36"/>
      <c r="B127" s="37"/>
      <c r="C127" s="234" t="s">
        <v>173</v>
      </c>
      <c r="D127" s="234" t="s">
        <v>166</v>
      </c>
      <c r="E127" s="235" t="s">
        <v>335</v>
      </c>
      <c r="F127" s="236" t="s">
        <v>336</v>
      </c>
      <c r="G127" s="237" t="s">
        <v>159</v>
      </c>
      <c r="H127" s="238">
        <v>2</v>
      </c>
      <c r="I127" s="239"/>
      <c r="J127" s="240">
        <f>ROUND(I127*H127,2)</f>
        <v>0</v>
      </c>
      <c r="K127" s="236" t="s">
        <v>160</v>
      </c>
      <c r="L127" s="241"/>
      <c r="M127" s="242" t="s">
        <v>1</v>
      </c>
      <c r="N127" s="243" t="s">
        <v>38</v>
      </c>
      <c r="O127" s="89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82</v>
      </c>
      <c r="AT127" s="232" t="s">
        <v>166</v>
      </c>
      <c r="AU127" s="232" t="s">
        <v>80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337</v>
      </c>
    </row>
    <row r="128" s="2" customFormat="1" ht="16.5" customHeight="1">
      <c r="A128" s="36"/>
      <c r="B128" s="37"/>
      <c r="C128" s="234" t="s">
        <v>177</v>
      </c>
      <c r="D128" s="234" t="s">
        <v>166</v>
      </c>
      <c r="E128" s="235" t="s">
        <v>332</v>
      </c>
      <c r="F128" s="236" t="s">
        <v>333</v>
      </c>
      <c r="G128" s="237" t="s">
        <v>159</v>
      </c>
      <c r="H128" s="238">
        <v>4</v>
      </c>
      <c r="I128" s="239"/>
      <c r="J128" s="240">
        <f>ROUND(I128*H128,2)</f>
        <v>0</v>
      </c>
      <c r="K128" s="236" t="s">
        <v>160</v>
      </c>
      <c r="L128" s="241"/>
      <c r="M128" s="242" t="s">
        <v>1</v>
      </c>
      <c r="N128" s="243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82</v>
      </c>
      <c r="AT128" s="232" t="s">
        <v>166</v>
      </c>
      <c r="AU128" s="232" t="s">
        <v>80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334</v>
      </c>
    </row>
    <row r="129" s="2" customFormat="1" ht="24.15" customHeight="1">
      <c r="A129" s="36"/>
      <c r="B129" s="37"/>
      <c r="C129" s="221" t="s">
        <v>181</v>
      </c>
      <c r="D129" s="221" t="s">
        <v>156</v>
      </c>
      <c r="E129" s="222" t="s">
        <v>338</v>
      </c>
      <c r="F129" s="223" t="s">
        <v>339</v>
      </c>
      <c r="G129" s="224" t="s">
        <v>159</v>
      </c>
      <c r="H129" s="225">
        <v>2</v>
      </c>
      <c r="I129" s="226"/>
      <c r="J129" s="227">
        <f>ROUND(I129*H129,2)</f>
        <v>0</v>
      </c>
      <c r="K129" s="223" t="s">
        <v>160</v>
      </c>
      <c r="L129" s="42"/>
      <c r="M129" s="228" t="s">
        <v>1</v>
      </c>
      <c r="N129" s="229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80</v>
      </c>
      <c r="AT129" s="232" t="s">
        <v>156</v>
      </c>
      <c r="AU129" s="232" t="s">
        <v>80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340</v>
      </c>
    </row>
    <row r="130" s="2" customFormat="1" ht="24.15" customHeight="1">
      <c r="A130" s="36"/>
      <c r="B130" s="37"/>
      <c r="C130" s="221" t="s">
        <v>186</v>
      </c>
      <c r="D130" s="221" t="s">
        <v>156</v>
      </c>
      <c r="E130" s="222" t="s">
        <v>341</v>
      </c>
      <c r="F130" s="223" t="s">
        <v>342</v>
      </c>
      <c r="G130" s="224" t="s">
        <v>159</v>
      </c>
      <c r="H130" s="225">
        <v>41</v>
      </c>
      <c r="I130" s="226"/>
      <c r="J130" s="227">
        <f>ROUND(I130*H130,2)</f>
        <v>0</v>
      </c>
      <c r="K130" s="223" t="s">
        <v>184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80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343</v>
      </c>
    </row>
    <row r="131" s="2" customFormat="1" ht="16.5" customHeight="1">
      <c r="A131" s="36"/>
      <c r="B131" s="37"/>
      <c r="C131" s="221" t="s">
        <v>190</v>
      </c>
      <c r="D131" s="221" t="s">
        <v>156</v>
      </c>
      <c r="E131" s="222" t="s">
        <v>344</v>
      </c>
      <c r="F131" s="223" t="s">
        <v>345</v>
      </c>
      <c r="G131" s="224" t="s">
        <v>159</v>
      </c>
      <c r="H131" s="225">
        <v>41</v>
      </c>
      <c r="I131" s="226"/>
      <c r="J131" s="227">
        <f>ROUND(I131*H131,2)</f>
        <v>0</v>
      </c>
      <c r="K131" s="223" t="s">
        <v>160</v>
      </c>
      <c r="L131" s="42"/>
      <c r="M131" s="228" t="s">
        <v>1</v>
      </c>
      <c r="N131" s="229" t="s">
        <v>38</v>
      </c>
      <c r="O131" s="89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2" t="s">
        <v>80</v>
      </c>
      <c r="AT131" s="232" t="s">
        <v>156</v>
      </c>
      <c r="AU131" s="232" t="s">
        <v>80</v>
      </c>
      <c r="AY131" s="15" t="s">
        <v>153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5" t="s">
        <v>80</v>
      </c>
      <c r="BK131" s="233">
        <f>ROUND(I131*H131,2)</f>
        <v>0</v>
      </c>
      <c r="BL131" s="15" t="s">
        <v>80</v>
      </c>
      <c r="BM131" s="232" t="s">
        <v>346</v>
      </c>
    </row>
    <row r="132" s="2" customFormat="1" ht="21.75" customHeight="1">
      <c r="A132" s="36"/>
      <c r="B132" s="37"/>
      <c r="C132" s="234" t="s">
        <v>195</v>
      </c>
      <c r="D132" s="234" t="s">
        <v>166</v>
      </c>
      <c r="E132" s="235" t="s">
        <v>347</v>
      </c>
      <c r="F132" s="236" t="s">
        <v>348</v>
      </c>
      <c r="G132" s="237" t="s">
        <v>159</v>
      </c>
      <c r="H132" s="238">
        <v>1</v>
      </c>
      <c r="I132" s="239"/>
      <c r="J132" s="240">
        <f>ROUND(I132*H132,2)</f>
        <v>0</v>
      </c>
      <c r="K132" s="236" t="s">
        <v>160</v>
      </c>
      <c r="L132" s="241"/>
      <c r="M132" s="242" t="s">
        <v>1</v>
      </c>
      <c r="N132" s="243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82</v>
      </c>
      <c r="AT132" s="232" t="s">
        <v>166</v>
      </c>
      <c r="AU132" s="232" t="s">
        <v>80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349</v>
      </c>
    </row>
    <row r="133" s="2" customFormat="1" ht="44.25" customHeight="1">
      <c r="A133" s="36"/>
      <c r="B133" s="37"/>
      <c r="C133" s="234" t="s">
        <v>199</v>
      </c>
      <c r="D133" s="234" t="s">
        <v>166</v>
      </c>
      <c r="E133" s="235" t="s">
        <v>350</v>
      </c>
      <c r="F133" s="236" t="s">
        <v>351</v>
      </c>
      <c r="G133" s="237" t="s">
        <v>159</v>
      </c>
      <c r="H133" s="238">
        <v>1</v>
      </c>
      <c r="I133" s="239"/>
      <c r="J133" s="240">
        <f>ROUND(I133*H133,2)</f>
        <v>0</v>
      </c>
      <c r="K133" s="236" t="s">
        <v>160</v>
      </c>
      <c r="L133" s="241"/>
      <c r="M133" s="242" t="s">
        <v>1</v>
      </c>
      <c r="N133" s="243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82</v>
      </c>
      <c r="AT133" s="232" t="s">
        <v>166</v>
      </c>
      <c r="AU133" s="232" t="s">
        <v>80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352</v>
      </c>
    </row>
    <row r="134" s="2" customFormat="1">
      <c r="A134" s="36"/>
      <c r="B134" s="37"/>
      <c r="C134" s="38"/>
      <c r="D134" s="246" t="s">
        <v>310</v>
      </c>
      <c r="E134" s="38"/>
      <c r="F134" s="272" t="s">
        <v>353</v>
      </c>
      <c r="G134" s="38"/>
      <c r="H134" s="38"/>
      <c r="I134" s="273"/>
      <c r="J134" s="38"/>
      <c r="K134" s="38"/>
      <c r="L134" s="42"/>
      <c r="M134" s="277"/>
      <c r="N134" s="278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310</v>
      </c>
      <c r="AU134" s="15" t="s">
        <v>80</v>
      </c>
    </row>
    <row r="135" s="2" customFormat="1" ht="21.75" customHeight="1">
      <c r="A135" s="36"/>
      <c r="B135" s="37"/>
      <c r="C135" s="221" t="s">
        <v>203</v>
      </c>
      <c r="D135" s="221" t="s">
        <v>156</v>
      </c>
      <c r="E135" s="222" t="s">
        <v>354</v>
      </c>
      <c r="F135" s="223" t="s">
        <v>355</v>
      </c>
      <c r="G135" s="224" t="s">
        <v>159</v>
      </c>
      <c r="H135" s="225">
        <v>1</v>
      </c>
      <c r="I135" s="226"/>
      <c r="J135" s="227">
        <f>ROUND(I135*H135,2)</f>
        <v>0</v>
      </c>
      <c r="K135" s="223" t="s">
        <v>160</v>
      </c>
      <c r="L135" s="42"/>
      <c r="M135" s="228" t="s">
        <v>1</v>
      </c>
      <c r="N135" s="229" t="s">
        <v>38</v>
      </c>
      <c r="O135" s="8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2" t="s">
        <v>80</v>
      </c>
      <c r="AT135" s="232" t="s">
        <v>156</v>
      </c>
      <c r="AU135" s="232" t="s">
        <v>80</v>
      </c>
      <c r="AY135" s="15" t="s">
        <v>153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80</v>
      </c>
      <c r="BK135" s="233">
        <f>ROUND(I135*H135,2)</f>
        <v>0</v>
      </c>
      <c r="BL135" s="15" t="s">
        <v>80</v>
      </c>
      <c r="BM135" s="232" t="s">
        <v>356</v>
      </c>
    </row>
    <row r="136" s="2" customFormat="1" ht="16.5" customHeight="1">
      <c r="A136" s="36"/>
      <c r="B136" s="37"/>
      <c r="C136" s="221" t="s">
        <v>207</v>
      </c>
      <c r="D136" s="221" t="s">
        <v>156</v>
      </c>
      <c r="E136" s="222" t="s">
        <v>357</v>
      </c>
      <c r="F136" s="223" t="s">
        <v>358</v>
      </c>
      <c r="G136" s="224" t="s">
        <v>159</v>
      </c>
      <c r="H136" s="225">
        <v>1</v>
      </c>
      <c r="I136" s="226"/>
      <c r="J136" s="227">
        <f>ROUND(I136*H136,2)</f>
        <v>0</v>
      </c>
      <c r="K136" s="223" t="s">
        <v>160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80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359</v>
      </c>
    </row>
    <row r="137" s="2" customFormat="1" ht="16.5" customHeight="1">
      <c r="A137" s="36"/>
      <c r="B137" s="37"/>
      <c r="C137" s="221" t="s">
        <v>211</v>
      </c>
      <c r="D137" s="221" t="s">
        <v>156</v>
      </c>
      <c r="E137" s="222" t="s">
        <v>360</v>
      </c>
      <c r="F137" s="223" t="s">
        <v>361</v>
      </c>
      <c r="G137" s="224" t="s">
        <v>308</v>
      </c>
      <c r="H137" s="225">
        <v>70</v>
      </c>
      <c r="I137" s="226"/>
      <c r="J137" s="227">
        <f>ROUND(I137*H137,2)</f>
        <v>0</v>
      </c>
      <c r="K137" s="223" t="s">
        <v>160</v>
      </c>
      <c r="L137" s="42"/>
      <c r="M137" s="228" t="s">
        <v>1</v>
      </c>
      <c r="N137" s="229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80</v>
      </c>
      <c r="AT137" s="232" t="s">
        <v>156</v>
      </c>
      <c r="AU137" s="232" t="s">
        <v>80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362</v>
      </c>
    </row>
    <row r="138" s="2" customFormat="1">
      <c r="A138" s="36"/>
      <c r="B138" s="37"/>
      <c r="C138" s="38"/>
      <c r="D138" s="246" t="s">
        <v>310</v>
      </c>
      <c r="E138" s="38"/>
      <c r="F138" s="272" t="s">
        <v>363</v>
      </c>
      <c r="G138" s="38"/>
      <c r="H138" s="38"/>
      <c r="I138" s="273"/>
      <c r="J138" s="38"/>
      <c r="K138" s="38"/>
      <c r="L138" s="42"/>
      <c r="M138" s="277"/>
      <c r="N138" s="278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310</v>
      </c>
      <c r="AU138" s="15" t="s">
        <v>80</v>
      </c>
    </row>
    <row r="139" s="2" customFormat="1" ht="16.5" customHeight="1">
      <c r="A139" s="36"/>
      <c r="B139" s="37"/>
      <c r="C139" s="221" t="s">
        <v>8</v>
      </c>
      <c r="D139" s="221" t="s">
        <v>156</v>
      </c>
      <c r="E139" s="222" t="s">
        <v>360</v>
      </c>
      <c r="F139" s="223" t="s">
        <v>361</v>
      </c>
      <c r="G139" s="224" t="s">
        <v>308</v>
      </c>
      <c r="H139" s="225">
        <v>15</v>
      </c>
      <c r="I139" s="226"/>
      <c r="J139" s="227">
        <f>ROUND(I139*H139,2)</f>
        <v>0</v>
      </c>
      <c r="K139" s="223" t="s">
        <v>160</v>
      </c>
      <c r="L139" s="42"/>
      <c r="M139" s="228" t="s">
        <v>1</v>
      </c>
      <c r="N139" s="229" t="s">
        <v>38</v>
      </c>
      <c r="O139" s="89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80</v>
      </c>
      <c r="AT139" s="232" t="s">
        <v>156</v>
      </c>
      <c r="AU139" s="232" t="s">
        <v>80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364</v>
      </c>
    </row>
    <row r="140" s="2" customFormat="1">
      <c r="A140" s="36"/>
      <c r="B140" s="37"/>
      <c r="C140" s="38"/>
      <c r="D140" s="246" t="s">
        <v>310</v>
      </c>
      <c r="E140" s="38"/>
      <c r="F140" s="272" t="s">
        <v>365</v>
      </c>
      <c r="G140" s="38"/>
      <c r="H140" s="38"/>
      <c r="I140" s="273"/>
      <c r="J140" s="38"/>
      <c r="K140" s="38"/>
      <c r="L140" s="42"/>
      <c r="M140" s="277"/>
      <c r="N140" s="278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310</v>
      </c>
      <c r="AU140" s="15" t="s">
        <v>80</v>
      </c>
    </row>
    <row r="141" s="2" customFormat="1" ht="16.5" customHeight="1">
      <c r="A141" s="36"/>
      <c r="B141" s="37"/>
      <c r="C141" s="221" t="s">
        <v>218</v>
      </c>
      <c r="D141" s="221" t="s">
        <v>156</v>
      </c>
      <c r="E141" s="222" t="s">
        <v>366</v>
      </c>
      <c r="F141" s="223" t="s">
        <v>367</v>
      </c>
      <c r="G141" s="224" t="s">
        <v>308</v>
      </c>
      <c r="H141" s="225">
        <v>25</v>
      </c>
      <c r="I141" s="226"/>
      <c r="J141" s="227">
        <f>ROUND(I141*H141,2)</f>
        <v>0</v>
      </c>
      <c r="K141" s="223" t="s">
        <v>160</v>
      </c>
      <c r="L141" s="42"/>
      <c r="M141" s="228" t="s">
        <v>1</v>
      </c>
      <c r="N141" s="229" t="s">
        <v>38</v>
      </c>
      <c r="O141" s="89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2" t="s">
        <v>80</v>
      </c>
      <c r="AT141" s="232" t="s">
        <v>156</v>
      </c>
      <c r="AU141" s="232" t="s">
        <v>80</v>
      </c>
      <c r="AY141" s="15" t="s">
        <v>153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5" t="s">
        <v>80</v>
      </c>
      <c r="BK141" s="233">
        <f>ROUND(I141*H141,2)</f>
        <v>0</v>
      </c>
      <c r="BL141" s="15" t="s">
        <v>80</v>
      </c>
      <c r="BM141" s="232" t="s">
        <v>368</v>
      </c>
    </row>
    <row r="142" s="2" customFormat="1" ht="16.5" customHeight="1">
      <c r="A142" s="36"/>
      <c r="B142" s="37"/>
      <c r="C142" s="221" t="s">
        <v>222</v>
      </c>
      <c r="D142" s="221" t="s">
        <v>156</v>
      </c>
      <c r="E142" s="222" t="s">
        <v>369</v>
      </c>
      <c r="F142" s="223" t="s">
        <v>370</v>
      </c>
      <c r="G142" s="224" t="s">
        <v>159</v>
      </c>
      <c r="H142" s="225">
        <v>1</v>
      </c>
      <c r="I142" s="226"/>
      <c r="J142" s="227">
        <f>ROUND(I142*H142,2)</f>
        <v>0</v>
      </c>
      <c r="K142" s="223" t="s">
        <v>160</v>
      </c>
      <c r="L142" s="42"/>
      <c r="M142" s="228" t="s">
        <v>1</v>
      </c>
      <c r="N142" s="229" t="s">
        <v>38</v>
      </c>
      <c r="O142" s="89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2" t="s">
        <v>80</v>
      </c>
      <c r="AT142" s="232" t="s">
        <v>156</v>
      </c>
      <c r="AU142" s="232" t="s">
        <v>80</v>
      </c>
      <c r="AY142" s="15" t="s">
        <v>153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80</v>
      </c>
      <c r="BK142" s="233">
        <f>ROUND(I142*H142,2)</f>
        <v>0</v>
      </c>
      <c r="BL142" s="15" t="s">
        <v>80</v>
      </c>
      <c r="BM142" s="232" t="s">
        <v>371</v>
      </c>
    </row>
    <row r="143" s="2" customFormat="1" ht="16.5" customHeight="1">
      <c r="A143" s="36"/>
      <c r="B143" s="37"/>
      <c r="C143" s="221" t="s">
        <v>229</v>
      </c>
      <c r="D143" s="221" t="s">
        <v>156</v>
      </c>
      <c r="E143" s="222" t="s">
        <v>372</v>
      </c>
      <c r="F143" s="223" t="s">
        <v>373</v>
      </c>
      <c r="G143" s="224" t="s">
        <v>159</v>
      </c>
      <c r="H143" s="225">
        <v>1</v>
      </c>
      <c r="I143" s="226"/>
      <c r="J143" s="227">
        <f>ROUND(I143*H143,2)</f>
        <v>0</v>
      </c>
      <c r="K143" s="223" t="s">
        <v>160</v>
      </c>
      <c r="L143" s="42"/>
      <c r="M143" s="228" t="s">
        <v>1</v>
      </c>
      <c r="N143" s="229" t="s">
        <v>38</v>
      </c>
      <c r="O143" s="89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2" t="s">
        <v>80</v>
      </c>
      <c r="AT143" s="232" t="s">
        <v>156</v>
      </c>
      <c r="AU143" s="232" t="s">
        <v>80</v>
      </c>
      <c r="AY143" s="15" t="s">
        <v>153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5" t="s">
        <v>80</v>
      </c>
      <c r="BK143" s="233">
        <f>ROUND(I143*H143,2)</f>
        <v>0</v>
      </c>
      <c r="BL143" s="15" t="s">
        <v>80</v>
      </c>
      <c r="BM143" s="232" t="s">
        <v>374</v>
      </c>
    </row>
    <row r="144" s="2" customFormat="1" ht="24.15" customHeight="1">
      <c r="A144" s="36"/>
      <c r="B144" s="37"/>
      <c r="C144" s="234" t="s">
        <v>233</v>
      </c>
      <c r="D144" s="234" t="s">
        <v>166</v>
      </c>
      <c r="E144" s="235" t="s">
        <v>375</v>
      </c>
      <c r="F144" s="236" t="s">
        <v>376</v>
      </c>
      <c r="G144" s="237" t="s">
        <v>159</v>
      </c>
      <c r="H144" s="238">
        <v>1</v>
      </c>
      <c r="I144" s="239"/>
      <c r="J144" s="240">
        <f>ROUND(I144*H144,2)</f>
        <v>0</v>
      </c>
      <c r="K144" s="236" t="s">
        <v>160</v>
      </c>
      <c r="L144" s="241"/>
      <c r="M144" s="242" t="s">
        <v>1</v>
      </c>
      <c r="N144" s="243" t="s">
        <v>38</v>
      </c>
      <c r="O144" s="89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2" t="s">
        <v>82</v>
      </c>
      <c r="AT144" s="232" t="s">
        <v>166</v>
      </c>
      <c r="AU144" s="232" t="s">
        <v>80</v>
      </c>
      <c r="AY144" s="15" t="s">
        <v>153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5" t="s">
        <v>80</v>
      </c>
      <c r="BK144" s="233">
        <f>ROUND(I144*H144,2)</f>
        <v>0</v>
      </c>
      <c r="BL144" s="15" t="s">
        <v>80</v>
      </c>
      <c r="BM144" s="232" t="s">
        <v>377</v>
      </c>
    </row>
    <row r="145" s="2" customFormat="1" ht="16.5" customHeight="1">
      <c r="A145" s="36"/>
      <c r="B145" s="37"/>
      <c r="C145" s="221" t="s">
        <v>238</v>
      </c>
      <c r="D145" s="221" t="s">
        <v>156</v>
      </c>
      <c r="E145" s="222" t="s">
        <v>378</v>
      </c>
      <c r="F145" s="223" t="s">
        <v>379</v>
      </c>
      <c r="G145" s="224" t="s">
        <v>159</v>
      </c>
      <c r="H145" s="225">
        <v>1</v>
      </c>
      <c r="I145" s="226"/>
      <c r="J145" s="227">
        <f>ROUND(I145*H145,2)</f>
        <v>0</v>
      </c>
      <c r="K145" s="223" t="s">
        <v>160</v>
      </c>
      <c r="L145" s="42"/>
      <c r="M145" s="228" t="s">
        <v>1</v>
      </c>
      <c r="N145" s="229" t="s">
        <v>38</v>
      </c>
      <c r="O145" s="89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2" t="s">
        <v>80</v>
      </c>
      <c r="AT145" s="232" t="s">
        <v>156</v>
      </c>
      <c r="AU145" s="232" t="s">
        <v>80</v>
      </c>
      <c r="AY145" s="15" t="s">
        <v>153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5" t="s">
        <v>80</v>
      </c>
      <c r="BK145" s="233">
        <f>ROUND(I145*H145,2)</f>
        <v>0</v>
      </c>
      <c r="BL145" s="15" t="s">
        <v>80</v>
      </c>
      <c r="BM145" s="232" t="s">
        <v>380</v>
      </c>
    </row>
    <row r="146" s="2" customFormat="1" ht="24.15" customHeight="1">
      <c r="A146" s="36"/>
      <c r="B146" s="37"/>
      <c r="C146" s="221" t="s">
        <v>7</v>
      </c>
      <c r="D146" s="221" t="s">
        <v>156</v>
      </c>
      <c r="E146" s="222" t="s">
        <v>381</v>
      </c>
      <c r="F146" s="223" t="s">
        <v>382</v>
      </c>
      <c r="G146" s="224" t="s">
        <v>159</v>
      </c>
      <c r="H146" s="225">
        <v>1</v>
      </c>
      <c r="I146" s="226"/>
      <c r="J146" s="227">
        <f>ROUND(I146*H146,2)</f>
        <v>0</v>
      </c>
      <c r="K146" s="223" t="s">
        <v>160</v>
      </c>
      <c r="L146" s="42"/>
      <c r="M146" s="228" t="s">
        <v>1</v>
      </c>
      <c r="N146" s="229" t="s">
        <v>38</v>
      </c>
      <c r="O146" s="89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2" t="s">
        <v>80</v>
      </c>
      <c r="AT146" s="232" t="s">
        <v>156</v>
      </c>
      <c r="AU146" s="232" t="s">
        <v>80</v>
      </c>
      <c r="AY146" s="15" t="s">
        <v>153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80</v>
      </c>
      <c r="BK146" s="233">
        <f>ROUND(I146*H146,2)</f>
        <v>0</v>
      </c>
      <c r="BL146" s="15" t="s">
        <v>80</v>
      </c>
      <c r="BM146" s="232" t="s">
        <v>383</v>
      </c>
    </row>
    <row r="147" s="2" customFormat="1" ht="37.8" customHeight="1">
      <c r="A147" s="36"/>
      <c r="B147" s="37"/>
      <c r="C147" s="221" t="s">
        <v>245</v>
      </c>
      <c r="D147" s="221" t="s">
        <v>156</v>
      </c>
      <c r="E147" s="222" t="s">
        <v>384</v>
      </c>
      <c r="F147" s="223" t="s">
        <v>385</v>
      </c>
      <c r="G147" s="224" t="s">
        <v>159</v>
      </c>
      <c r="H147" s="225">
        <v>1</v>
      </c>
      <c r="I147" s="226"/>
      <c r="J147" s="227">
        <f>ROUND(I147*H147,2)</f>
        <v>0</v>
      </c>
      <c r="K147" s="223" t="s">
        <v>160</v>
      </c>
      <c r="L147" s="42"/>
      <c r="M147" s="228" t="s">
        <v>1</v>
      </c>
      <c r="N147" s="229" t="s">
        <v>38</v>
      </c>
      <c r="O147" s="89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2" t="s">
        <v>80</v>
      </c>
      <c r="AT147" s="232" t="s">
        <v>156</v>
      </c>
      <c r="AU147" s="232" t="s">
        <v>80</v>
      </c>
      <c r="AY147" s="15" t="s">
        <v>153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5" t="s">
        <v>80</v>
      </c>
      <c r="BK147" s="233">
        <f>ROUND(I147*H147,2)</f>
        <v>0</v>
      </c>
      <c r="BL147" s="15" t="s">
        <v>80</v>
      </c>
      <c r="BM147" s="232" t="s">
        <v>386</v>
      </c>
    </row>
    <row r="148" s="2" customFormat="1" ht="37.8" customHeight="1">
      <c r="A148" s="36"/>
      <c r="B148" s="37"/>
      <c r="C148" s="221" t="s">
        <v>249</v>
      </c>
      <c r="D148" s="221" t="s">
        <v>156</v>
      </c>
      <c r="E148" s="222" t="s">
        <v>388</v>
      </c>
      <c r="F148" s="223" t="s">
        <v>389</v>
      </c>
      <c r="G148" s="224" t="s">
        <v>159</v>
      </c>
      <c r="H148" s="225">
        <v>1</v>
      </c>
      <c r="I148" s="226"/>
      <c r="J148" s="227">
        <f>ROUND(I148*H148,2)</f>
        <v>0</v>
      </c>
      <c r="K148" s="223" t="s">
        <v>160</v>
      </c>
      <c r="L148" s="42"/>
      <c r="M148" s="228" t="s">
        <v>1</v>
      </c>
      <c r="N148" s="229" t="s">
        <v>38</v>
      </c>
      <c r="O148" s="89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2" t="s">
        <v>80</v>
      </c>
      <c r="AT148" s="232" t="s">
        <v>156</v>
      </c>
      <c r="AU148" s="232" t="s">
        <v>80</v>
      </c>
      <c r="AY148" s="15" t="s">
        <v>153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5" t="s">
        <v>80</v>
      </c>
      <c r="BK148" s="233">
        <f>ROUND(I148*H148,2)</f>
        <v>0</v>
      </c>
      <c r="BL148" s="15" t="s">
        <v>80</v>
      </c>
      <c r="BM148" s="232" t="s">
        <v>390</v>
      </c>
    </row>
    <row r="149" s="2" customFormat="1" ht="37.8" customHeight="1">
      <c r="A149" s="36"/>
      <c r="B149" s="37"/>
      <c r="C149" s="221" t="s">
        <v>253</v>
      </c>
      <c r="D149" s="221" t="s">
        <v>156</v>
      </c>
      <c r="E149" s="222" t="s">
        <v>392</v>
      </c>
      <c r="F149" s="223" t="s">
        <v>393</v>
      </c>
      <c r="G149" s="224" t="s">
        <v>159</v>
      </c>
      <c r="H149" s="225">
        <v>1</v>
      </c>
      <c r="I149" s="226"/>
      <c r="J149" s="227">
        <f>ROUND(I149*H149,2)</f>
        <v>0</v>
      </c>
      <c r="K149" s="223" t="s">
        <v>160</v>
      </c>
      <c r="L149" s="42"/>
      <c r="M149" s="228" t="s">
        <v>1</v>
      </c>
      <c r="N149" s="229" t="s">
        <v>38</v>
      </c>
      <c r="O149" s="89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2" t="s">
        <v>80</v>
      </c>
      <c r="AT149" s="232" t="s">
        <v>156</v>
      </c>
      <c r="AU149" s="232" t="s">
        <v>80</v>
      </c>
      <c r="AY149" s="15" t="s">
        <v>153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5" t="s">
        <v>80</v>
      </c>
      <c r="BK149" s="233">
        <f>ROUND(I149*H149,2)</f>
        <v>0</v>
      </c>
      <c r="BL149" s="15" t="s">
        <v>80</v>
      </c>
      <c r="BM149" s="232" t="s">
        <v>394</v>
      </c>
    </row>
    <row r="150" s="2" customFormat="1" ht="37.8" customHeight="1">
      <c r="A150" s="36"/>
      <c r="B150" s="37"/>
      <c r="C150" s="221" t="s">
        <v>387</v>
      </c>
      <c r="D150" s="221" t="s">
        <v>156</v>
      </c>
      <c r="E150" s="222" t="s">
        <v>396</v>
      </c>
      <c r="F150" s="223" t="s">
        <v>397</v>
      </c>
      <c r="G150" s="224" t="s">
        <v>159</v>
      </c>
      <c r="H150" s="225">
        <v>1</v>
      </c>
      <c r="I150" s="226"/>
      <c r="J150" s="227">
        <f>ROUND(I150*H150,2)</f>
        <v>0</v>
      </c>
      <c r="K150" s="223" t="s">
        <v>160</v>
      </c>
      <c r="L150" s="42"/>
      <c r="M150" s="228" t="s">
        <v>1</v>
      </c>
      <c r="N150" s="229" t="s">
        <v>38</v>
      </c>
      <c r="O150" s="89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2" t="s">
        <v>80</v>
      </c>
      <c r="AT150" s="232" t="s">
        <v>156</v>
      </c>
      <c r="AU150" s="232" t="s">
        <v>80</v>
      </c>
      <c r="AY150" s="15" t="s">
        <v>153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5" t="s">
        <v>80</v>
      </c>
      <c r="BK150" s="233">
        <f>ROUND(I150*H150,2)</f>
        <v>0</v>
      </c>
      <c r="BL150" s="15" t="s">
        <v>80</v>
      </c>
      <c r="BM150" s="232" t="s">
        <v>398</v>
      </c>
    </row>
    <row r="151" s="2" customFormat="1" ht="37.8" customHeight="1">
      <c r="A151" s="36"/>
      <c r="B151" s="37"/>
      <c r="C151" s="221" t="s">
        <v>391</v>
      </c>
      <c r="D151" s="221" t="s">
        <v>156</v>
      </c>
      <c r="E151" s="222" t="s">
        <v>400</v>
      </c>
      <c r="F151" s="223" t="s">
        <v>401</v>
      </c>
      <c r="G151" s="224" t="s">
        <v>159</v>
      </c>
      <c r="H151" s="225">
        <v>1</v>
      </c>
      <c r="I151" s="226"/>
      <c r="J151" s="227">
        <f>ROUND(I151*H151,2)</f>
        <v>0</v>
      </c>
      <c r="K151" s="223" t="s">
        <v>160</v>
      </c>
      <c r="L151" s="42"/>
      <c r="M151" s="228" t="s">
        <v>1</v>
      </c>
      <c r="N151" s="229" t="s">
        <v>38</v>
      </c>
      <c r="O151" s="89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2" t="s">
        <v>80</v>
      </c>
      <c r="AT151" s="232" t="s">
        <v>156</v>
      </c>
      <c r="AU151" s="232" t="s">
        <v>80</v>
      </c>
      <c r="AY151" s="15" t="s">
        <v>153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5" t="s">
        <v>80</v>
      </c>
      <c r="BK151" s="233">
        <f>ROUND(I151*H151,2)</f>
        <v>0</v>
      </c>
      <c r="BL151" s="15" t="s">
        <v>80</v>
      </c>
      <c r="BM151" s="232" t="s">
        <v>402</v>
      </c>
    </row>
    <row r="152" s="2" customFormat="1" ht="37.8" customHeight="1">
      <c r="A152" s="36"/>
      <c r="B152" s="37"/>
      <c r="C152" s="221" t="s">
        <v>395</v>
      </c>
      <c r="D152" s="221" t="s">
        <v>156</v>
      </c>
      <c r="E152" s="222" t="s">
        <v>404</v>
      </c>
      <c r="F152" s="223" t="s">
        <v>405</v>
      </c>
      <c r="G152" s="224" t="s">
        <v>159</v>
      </c>
      <c r="H152" s="225">
        <v>1</v>
      </c>
      <c r="I152" s="226"/>
      <c r="J152" s="227">
        <f>ROUND(I152*H152,2)</f>
        <v>0</v>
      </c>
      <c r="K152" s="223" t="s">
        <v>160</v>
      </c>
      <c r="L152" s="42"/>
      <c r="M152" s="228" t="s">
        <v>1</v>
      </c>
      <c r="N152" s="229" t="s">
        <v>38</v>
      </c>
      <c r="O152" s="89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2" t="s">
        <v>80</v>
      </c>
      <c r="AT152" s="232" t="s">
        <v>156</v>
      </c>
      <c r="AU152" s="232" t="s">
        <v>80</v>
      </c>
      <c r="AY152" s="15" t="s">
        <v>153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5" t="s">
        <v>80</v>
      </c>
      <c r="BK152" s="233">
        <f>ROUND(I152*H152,2)</f>
        <v>0</v>
      </c>
      <c r="BL152" s="15" t="s">
        <v>80</v>
      </c>
      <c r="BM152" s="232" t="s">
        <v>406</v>
      </c>
    </row>
    <row r="153" s="2" customFormat="1" ht="24.15" customHeight="1">
      <c r="A153" s="36"/>
      <c r="B153" s="37"/>
      <c r="C153" s="221" t="s">
        <v>399</v>
      </c>
      <c r="D153" s="221" t="s">
        <v>156</v>
      </c>
      <c r="E153" s="222" t="s">
        <v>408</v>
      </c>
      <c r="F153" s="223" t="s">
        <v>409</v>
      </c>
      <c r="G153" s="224" t="s">
        <v>159</v>
      </c>
      <c r="H153" s="225">
        <v>1</v>
      </c>
      <c r="I153" s="226"/>
      <c r="J153" s="227">
        <f>ROUND(I153*H153,2)</f>
        <v>0</v>
      </c>
      <c r="K153" s="223" t="s">
        <v>184</v>
      </c>
      <c r="L153" s="42"/>
      <c r="M153" s="228" t="s">
        <v>1</v>
      </c>
      <c r="N153" s="229" t="s">
        <v>38</v>
      </c>
      <c r="O153" s="89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2" t="s">
        <v>80</v>
      </c>
      <c r="AT153" s="232" t="s">
        <v>156</v>
      </c>
      <c r="AU153" s="232" t="s">
        <v>80</v>
      </c>
      <c r="AY153" s="15" t="s">
        <v>153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5" t="s">
        <v>80</v>
      </c>
      <c r="BK153" s="233">
        <f>ROUND(I153*H153,2)</f>
        <v>0</v>
      </c>
      <c r="BL153" s="15" t="s">
        <v>80</v>
      </c>
      <c r="BM153" s="232" t="s">
        <v>410</v>
      </c>
    </row>
    <row r="154" s="2" customFormat="1" ht="24.15" customHeight="1">
      <c r="A154" s="36"/>
      <c r="B154" s="37"/>
      <c r="C154" s="221" t="s">
        <v>403</v>
      </c>
      <c r="D154" s="221" t="s">
        <v>156</v>
      </c>
      <c r="E154" s="222" t="s">
        <v>412</v>
      </c>
      <c r="F154" s="223" t="s">
        <v>413</v>
      </c>
      <c r="G154" s="224" t="s">
        <v>159</v>
      </c>
      <c r="H154" s="225">
        <v>1</v>
      </c>
      <c r="I154" s="226"/>
      <c r="J154" s="227">
        <f>ROUND(I154*H154,2)</f>
        <v>0</v>
      </c>
      <c r="K154" s="223" t="s">
        <v>160</v>
      </c>
      <c r="L154" s="42"/>
      <c r="M154" s="228" t="s">
        <v>1</v>
      </c>
      <c r="N154" s="229" t="s">
        <v>38</v>
      </c>
      <c r="O154" s="89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2" t="s">
        <v>80</v>
      </c>
      <c r="AT154" s="232" t="s">
        <v>156</v>
      </c>
      <c r="AU154" s="232" t="s">
        <v>80</v>
      </c>
      <c r="AY154" s="15" t="s">
        <v>153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5" t="s">
        <v>80</v>
      </c>
      <c r="BK154" s="233">
        <f>ROUND(I154*H154,2)</f>
        <v>0</v>
      </c>
      <c r="BL154" s="15" t="s">
        <v>80</v>
      </c>
      <c r="BM154" s="232" t="s">
        <v>414</v>
      </c>
    </row>
    <row r="155" s="2" customFormat="1" ht="16.5" customHeight="1">
      <c r="A155" s="36"/>
      <c r="B155" s="37"/>
      <c r="C155" s="221" t="s">
        <v>407</v>
      </c>
      <c r="D155" s="221" t="s">
        <v>156</v>
      </c>
      <c r="E155" s="222" t="s">
        <v>416</v>
      </c>
      <c r="F155" s="223" t="s">
        <v>417</v>
      </c>
      <c r="G155" s="224" t="s">
        <v>159</v>
      </c>
      <c r="H155" s="225">
        <v>4</v>
      </c>
      <c r="I155" s="226"/>
      <c r="J155" s="227">
        <f>ROUND(I155*H155,2)</f>
        <v>0</v>
      </c>
      <c r="K155" s="223" t="s">
        <v>184</v>
      </c>
      <c r="L155" s="42"/>
      <c r="M155" s="228" t="s">
        <v>1</v>
      </c>
      <c r="N155" s="229" t="s">
        <v>38</v>
      </c>
      <c r="O155" s="89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2" t="s">
        <v>80</v>
      </c>
      <c r="AT155" s="232" t="s">
        <v>156</v>
      </c>
      <c r="AU155" s="232" t="s">
        <v>80</v>
      </c>
      <c r="AY155" s="15" t="s">
        <v>153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5" t="s">
        <v>80</v>
      </c>
      <c r="BK155" s="233">
        <f>ROUND(I155*H155,2)</f>
        <v>0</v>
      </c>
      <c r="BL155" s="15" t="s">
        <v>80</v>
      </c>
      <c r="BM155" s="232" t="s">
        <v>418</v>
      </c>
    </row>
    <row r="156" s="2" customFormat="1">
      <c r="A156" s="36"/>
      <c r="B156" s="37"/>
      <c r="C156" s="38"/>
      <c r="D156" s="246" t="s">
        <v>310</v>
      </c>
      <c r="E156" s="38"/>
      <c r="F156" s="272" t="s">
        <v>419</v>
      </c>
      <c r="G156" s="38"/>
      <c r="H156" s="38"/>
      <c r="I156" s="273"/>
      <c r="J156" s="38"/>
      <c r="K156" s="38"/>
      <c r="L156" s="42"/>
      <c r="M156" s="277"/>
      <c r="N156" s="278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310</v>
      </c>
      <c r="AU156" s="15" t="s">
        <v>80</v>
      </c>
    </row>
    <row r="157" s="2" customFormat="1" ht="24.15" customHeight="1">
      <c r="A157" s="36"/>
      <c r="B157" s="37"/>
      <c r="C157" s="221" t="s">
        <v>411</v>
      </c>
      <c r="D157" s="221" t="s">
        <v>156</v>
      </c>
      <c r="E157" s="222" t="s">
        <v>421</v>
      </c>
      <c r="F157" s="223" t="s">
        <v>422</v>
      </c>
      <c r="G157" s="224" t="s">
        <v>159</v>
      </c>
      <c r="H157" s="225">
        <v>1</v>
      </c>
      <c r="I157" s="226"/>
      <c r="J157" s="227">
        <f>ROUND(I157*H157,2)</f>
        <v>0</v>
      </c>
      <c r="K157" s="223" t="s">
        <v>160</v>
      </c>
      <c r="L157" s="42"/>
      <c r="M157" s="228" t="s">
        <v>1</v>
      </c>
      <c r="N157" s="229" t="s">
        <v>38</v>
      </c>
      <c r="O157" s="89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2" t="s">
        <v>80</v>
      </c>
      <c r="AT157" s="232" t="s">
        <v>156</v>
      </c>
      <c r="AU157" s="232" t="s">
        <v>80</v>
      </c>
      <c r="AY157" s="15" t="s">
        <v>153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5" t="s">
        <v>80</v>
      </c>
      <c r="BK157" s="233">
        <f>ROUND(I157*H157,2)</f>
        <v>0</v>
      </c>
      <c r="BL157" s="15" t="s">
        <v>80</v>
      </c>
      <c r="BM157" s="232" t="s">
        <v>423</v>
      </c>
    </row>
    <row r="158" s="2" customFormat="1" ht="24.15" customHeight="1">
      <c r="A158" s="36"/>
      <c r="B158" s="37"/>
      <c r="C158" s="221" t="s">
        <v>415</v>
      </c>
      <c r="D158" s="221" t="s">
        <v>156</v>
      </c>
      <c r="E158" s="222" t="s">
        <v>425</v>
      </c>
      <c r="F158" s="223" t="s">
        <v>426</v>
      </c>
      <c r="G158" s="224" t="s">
        <v>159</v>
      </c>
      <c r="H158" s="225">
        <v>1</v>
      </c>
      <c r="I158" s="226"/>
      <c r="J158" s="227">
        <f>ROUND(I158*H158,2)</f>
        <v>0</v>
      </c>
      <c r="K158" s="223" t="s">
        <v>160</v>
      </c>
      <c r="L158" s="42"/>
      <c r="M158" s="228" t="s">
        <v>1</v>
      </c>
      <c r="N158" s="229" t="s">
        <v>38</v>
      </c>
      <c r="O158" s="89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2" t="s">
        <v>80</v>
      </c>
      <c r="AT158" s="232" t="s">
        <v>156</v>
      </c>
      <c r="AU158" s="232" t="s">
        <v>80</v>
      </c>
      <c r="AY158" s="15" t="s">
        <v>153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5" t="s">
        <v>80</v>
      </c>
      <c r="BK158" s="233">
        <f>ROUND(I158*H158,2)</f>
        <v>0</v>
      </c>
      <c r="BL158" s="15" t="s">
        <v>80</v>
      </c>
      <c r="BM158" s="232" t="s">
        <v>427</v>
      </c>
    </row>
    <row r="159" s="2" customFormat="1" ht="16.5" customHeight="1">
      <c r="A159" s="36"/>
      <c r="B159" s="37"/>
      <c r="C159" s="221" t="s">
        <v>420</v>
      </c>
      <c r="D159" s="221" t="s">
        <v>156</v>
      </c>
      <c r="E159" s="222" t="s">
        <v>429</v>
      </c>
      <c r="F159" s="223" t="s">
        <v>430</v>
      </c>
      <c r="G159" s="224" t="s">
        <v>308</v>
      </c>
      <c r="H159" s="225">
        <v>15</v>
      </c>
      <c r="I159" s="226"/>
      <c r="J159" s="227">
        <f>ROUND(I159*H159,2)</f>
        <v>0</v>
      </c>
      <c r="K159" s="223" t="s">
        <v>184</v>
      </c>
      <c r="L159" s="42"/>
      <c r="M159" s="228" t="s">
        <v>1</v>
      </c>
      <c r="N159" s="229" t="s">
        <v>38</v>
      </c>
      <c r="O159" s="89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2" t="s">
        <v>80</v>
      </c>
      <c r="AT159" s="232" t="s">
        <v>156</v>
      </c>
      <c r="AU159" s="232" t="s">
        <v>80</v>
      </c>
      <c r="AY159" s="15" t="s">
        <v>153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5" t="s">
        <v>80</v>
      </c>
      <c r="BK159" s="233">
        <f>ROUND(I159*H159,2)</f>
        <v>0</v>
      </c>
      <c r="BL159" s="15" t="s">
        <v>80</v>
      </c>
      <c r="BM159" s="232" t="s">
        <v>431</v>
      </c>
    </row>
    <row r="160" s="2" customFormat="1">
      <c r="A160" s="36"/>
      <c r="B160" s="37"/>
      <c r="C160" s="38"/>
      <c r="D160" s="246" t="s">
        <v>310</v>
      </c>
      <c r="E160" s="38"/>
      <c r="F160" s="272" t="s">
        <v>432</v>
      </c>
      <c r="G160" s="38"/>
      <c r="H160" s="38"/>
      <c r="I160" s="273"/>
      <c r="J160" s="38"/>
      <c r="K160" s="38"/>
      <c r="L160" s="42"/>
      <c r="M160" s="277"/>
      <c r="N160" s="278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310</v>
      </c>
      <c r="AU160" s="15" t="s">
        <v>80</v>
      </c>
    </row>
    <row r="161" s="2" customFormat="1" ht="16.5" customHeight="1">
      <c r="A161" s="36"/>
      <c r="B161" s="37"/>
      <c r="C161" s="221" t="s">
        <v>424</v>
      </c>
      <c r="D161" s="221" t="s">
        <v>156</v>
      </c>
      <c r="E161" s="222" t="s">
        <v>429</v>
      </c>
      <c r="F161" s="223" t="s">
        <v>430</v>
      </c>
      <c r="G161" s="224" t="s">
        <v>308</v>
      </c>
      <c r="H161" s="225">
        <v>17</v>
      </c>
      <c r="I161" s="226"/>
      <c r="J161" s="227">
        <f>ROUND(I161*H161,2)</f>
        <v>0</v>
      </c>
      <c r="K161" s="223" t="s">
        <v>184</v>
      </c>
      <c r="L161" s="42"/>
      <c r="M161" s="228" t="s">
        <v>1</v>
      </c>
      <c r="N161" s="229" t="s">
        <v>38</v>
      </c>
      <c r="O161" s="89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2" t="s">
        <v>80</v>
      </c>
      <c r="AT161" s="232" t="s">
        <v>156</v>
      </c>
      <c r="AU161" s="232" t="s">
        <v>80</v>
      </c>
      <c r="AY161" s="15" t="s">
        <v>153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5" t="s">
        <v>80</v>
      </c>
      <c r="BK161" s="233">
        <f>ROUND(I161*H161,2)</f>
        <v>0</v>
      </c>
      <c r="BL161" s="15" t="s">
        <v>80</v>
      </c>
      <c r="BM161" s="232" t="s">
        <v>434</v>
      </c>
    </row>
    <row r="162" s="2" customFormat="1">
      <c r="A162" s="36"/>
      <c r="B162" s="37"/>
      <c r="C162" s="38"/>
      <c r="D162" s="246" t="s">
        <v>310</v>
      </c>
      <c r="E162" s="38"/>
      <c r="F162" s="272" t="s">
        <v>435</v>
      </c>
      <c r="G162" s="38"/>
      <c r="H162" s="38"/>
      <c r="I162" s="273"/>
      <c r="J162" s="38"/>
      <c r="K162" s="38"/>
      <c r="L162" s="42"/>
      <c r="M162" s="274"/>
      <c r="N162" s="275"/>
      <c r="O162" s="258"/>
      <c r="P162" s="258"/>
      <c r="Q162" s="258"/>
      <c r="R162" s="258"/>
      <c r="S162" s="258"/>
      <c r="T162" s="27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310</v>
      </c>
      <c r="AU162" s="15" t="s">
        <v>80</v>
      </c>
    </row>
    <row r="163" s="2" customFormat="1" ht="6.96" customHeight="1">
      <c r="A163" s="36"/>
      <c r="B163" s="64"/>
      <c r="C163" s="65"/>
      <c r="D163" s="65"/>
      <c r="E163" s="65"/>
      <c r="F163" s="65"/>
      <c r="G163" s="65"/>
      <c r="H163" s="65"/>
      <c r="I163" s="65"/>
      <c r="J163" s="65"/>
      <c r="K163" s="65"/>
      <c r="L163" s="42"/>
      <c r="M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</row>
  </sheetData>
  <sheetProtection sheet="1" autoFilter="0" formatColumns="0" formatRows="0" objects="1" scenarios="1" spinCount="100000" saltValue="SMB0G6vm60LZuz2J7YxTfpmk7TcikYye3Sdl8LdM6xTvl3ow5/tbEtPQfCY+oaR+RvqDu/BVsic1HOvrtn1v1Q==" hashValue="+vK/7A1rOHnd0ot6B1xRQGUoN+jgpdSCrcbiZTbyw6+UJ4Bx5Gnu8+44wgYDwl5s0llypNetBeL9bpfP7hL5CQ==" algorithmName="SHA-512" password="CC35"/>
  <autoFilter ref="C120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501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502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ROUND((SUM(BE121:BE125)),  2)</f>
        <v>0</v>
      </c>
      <c r="G35" s="36"/>
      <c r="H35" s="36"/>
      <c r="I35" s="162">
        <v>0.20999999999999999</v>
      </c>
      <c r="J35" s="161">
        <f>ROUND(((SUM(BE121:BE125))*I35),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ROUND((SUM(BF121:BF125)),  2)</f>
        <v>0</v>
      </c>
      <c r="G36" s="36"/>
      <c r="H36" s="36"/>
      <c r="I36" s="162">
        <v>0.14999999999999999</v>
      </c>
      <c r="J36" s="161">
        <f>ROUND(((SUM(BF121:BF125))*I36),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ROUND((SUM(BG121:BG125)),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ROUND((SUM(BH121:BH125)),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ROUND((SUM(BI121:BI125)),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501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PS 01 - PZS v km 96,82 (P 8152)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503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501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PS 01 - PZS v km 96,82 (P 8152)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504</v>
      </c>
      <c r="F122" s="206" t="s">
        <v>505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SUM(P123:P125)</f>
        <v>0</v>
      </c>
      <c r="Q122" s="218"/>
      <c r="R122" s="219">
        <f>SUM(R123:R125)</f>
        <v>0</v>
      </c>
      <c r="S122" s="218"/>
      <c r="T122" s="220">
        <f>SUM(T123:T125)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173</v>
      </c>
      <c r="AT122" s="215" t="s">
        <v>72</v>
      </c>
      <c r="AU122" s="215" t="s">
        <v>73</v>
      </c>
      <c r="AY122" s="214" t="s">
        <v>153</v>
      </c>
      <c r="BK122" s="216">
        <f>SUM(BK123:BK125)</f>
        <v>0</v>
      </c>
    </row>
    <row r="123" s="2" customFormat="1" ht="33" customHeight="1">
      <c r="A123" s="36"/>
      <c r="B123" s="37"/>
      <c r="C123" s="221" t="s">
        <v>80</v>
      </c>
      <c r="D123" s="221" t="s">
        <v>156</v>
      </c>
      <c r="E123" s="222" t="s">
        <v>506</v>
      </c>
      <c r="F123" s="223" t="s">
        <v>507</v>
      </c>
      <c r="G123" s="224" t="s">
        <v>508</v>
      </c>
      <c r="H123" s="281"/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509</v>
      </c>
    </row>
    <row r="124" s="2" customFormat="1" ht="33" customHeight="1">
      <c r="A124" s="36"/>
      <c r="B124" s="37"/>
      <c r="C124" s="221" t="s">
        <v>82</v>
      </c>
      <c r="D124" s="221" t="s">
        <v>156</v>
      </c>
      <c r="E124" s="222" t="s">
        <v>510</v>
      </c>
      <c r="F124" s="223" t="s">
        <v>511</v>
      </c>
      <c r="G124" s="224" t="s">
        <v>508</v>
      </c>
      <c r="H124" s="281"/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512</v>
      </c>
    </row>
    <row r="125" s="2" customFormat="1" ht="21.75" customHeight="1">
      <c r="A125" s="36"/>
      <c r="B125" s="37"/>
      <c r="C125" s="221" t="s">
        <v>165</v>
      </c>
      <c r="D125" s="221" t="s">
        <v>156</v>
      </c>
      <c r="E125" s="222" t="s">
        <v>513</v>
      </c>
      <c r="F125" s="223" t="s">
        <v>514</v>
      </c>
      <c r="G125" s="224" t="s">
        <v>508</v>
      </c>
      <c r="H125" s="281"/>
      <c r="I125" s="226"/>
      <c r="J125" s="227">
        <f>ROUND(I125*H125,2)</f>
        <v>0</v>
      </c>
      <c r="K125" s="223" t="s">
        <v>160</v>
      </c>
      <c r="L125" s="42"/>
      <c r="M125" s="279" t="s">
        <v>1</v>
      </c>
      <c r="N125" s="280" t="s">
        <v>38</v>
      </c>
      <c r="O125" s="258"/>
      <c r="P125" s="259">
        <f>O125*H125</f>
        <v>0</v>
      </c>
      <c r="Q125" s="259">
        <v>0</v>
      </c>
      <c r="R125" s="259">
        <f>Q125*H125</f>
        <v>0</v>
      </c>
      <c r="S125" s="259">
        <v>0</v>
      </c>
      <c r="T125" s="26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80</v>
      </c>
      <c r="AT125" s="232" t="s">
        <v>156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515</v>
      </c>
    </row>
    <row r="126" s="2" customFormat="1" ht="6.96" customHeight="1">
      <c r="A126" s="36"/>
      <c r="B126" s="64"/>
      <c r="C126" s="65"/>
      <c r="D126" s="65"/>
      <c r="E126" s="65"/>
      <c r="F126" s="65"/>
      <c r="G126" s="65"/>
      <c r="H126" s="65"/>
      <c r="I126" s="65"/>
      <c r="J126" s="65"/>
      <c r="K126" s="65"/>
      <c r="L126" s="42"/>
      <c r="M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</sheetData>
  <sheetProtection sheet="1" autoFilter="0" formatColumns="0" formatRows="0" objects="1" scenarios="1" spinCount="100000" saltValue="lsiu1GgPWdNZ6dZHqLDGh2AaR2qO9/uh/gUETMi82wiAcS4ROysyC+5VlIf9xpll+MC3Sx1BhdCqme1m8OUhnw==" hashValue="Z5Cx8Vwzj8mjlwZEhzrgTDAbv2MCGAxNySi8sdan0pqVf1Q50nume+mLG6QxTT/V3lLqjKMktDk39p6HzSUA3w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501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436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ROUND((SUM(BE121:BE125)),  2)</f>
        <v>0</v>
      </c>
      <c r="G35" s="36"/>
      <c r="H35" s="36"/>
      <c r="I35" s="162">
        <v>0.20999999999999999</v>
      </c>
      <c r="J35" s="161">
        <f>ROUND(((SUM(BE121:BE125))*I35),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ROUND((SUM(BF121:BF125)),  2)</f>
        <v>0</v>
      </c>
      <c r="G36" s="36"/>
      <c r="H36" s="36"/>
      <c r="I36" s="162">
        <v>0.14999999999999999</v>
      </c>
      <c r="J36" s="161">
        <f>ROUND(((SUM(BF121:BF125))*I36),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ROUND((SUM(BG121:BG125)),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ROUND((SUM(BH121:BH125)),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ROUND((SUM(BI121:BI125)),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501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 xml:space="preserve">PS 02 - PZS v km 99,698 (P 8153) 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503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501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 xml:space="preserve">PS 02 - PZS v km 99,698 (P 8153) 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504</v>
      </c>
      <c r="F122" s="206" t="s">
        <v>505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SUM(P123:P125)</f>
        <v>0</v>
      </c>
      <c r="Q122" s="218"/>
      <c r="R122" s="219">
        <f>SUM(R123:R125)</f>
        <v>0</v>
      </c>
      <c r="S122" s="218"/>
      <c r="T122" s="220">
        <f>SUM(T123:T125)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173</v>
      </c>
      <c r="AT122" s="215" t="s">
        <v>72</v>
      </c>
      <c r="AU122" s="215" t="s">
        <v>73</v>
      </c>
      <c r="AY122" s="214" t="s">
        <v>153</v>
      </c>
      <c r="BK122" s="216">
        <f>SUM(BK123:BK125)</f>
        <v>0</v>
      </c>
    </row>
    <row r="123" s="2" customFormat="1" ht="33" customHeight="1">
      <c r="A123" s="36"/>
      <c r="B123" s="37"/>
      <c r="C123" s="221" t="s">
        <v>80</v>
      </c>
      <c r="D123" s="221" t="s">
        <v>156</v>
      </c>
      <c r="E123" s="222" t="s">
        <v>506</v>
      </c>
      <c r="F123" s="223" t="s">
        <v>507</v>
      </c>
      <c r="G123" s="224" t="s">
        <v>508</v>
      </c>
      <c r="H123" s="281"/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509</v>
      </c>
    </row>
    <row r="124" s="2" customFormat="1" ht="33" customHeight="1">
      <c r="A124" s="36"/>
      <c r="B124" s="37"/>
      <c r="C124" s="221" t="s">
        <v>82</v>
      </c>
      <c r="D124" s="221" t="s">
        <v>156</v>
      </c>
      <c r="E124" s="222" t="s">
        <v>510</v>
      </c>
      <c r="F124" s="223" t="s">
        <v>511</v>
      </c>
      <c r="G124" s="224" t="s">
        <v>508</v>
      </c>
      <c r="H124" s="281"/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512</v>
      </c>
    </row>
    <row r="125" s="2" customFormat="1" ht="21.75" customHeight="1">
      <c r="A125" s="36"/>
      <c r="B125" s="37"/>
      <c r="C125" s="221" t="s">
        <v>165</v>
      </c>
      <c r="D125" s="221" t="s">
        <v>156</v>
      </c>
      <c r="E125" s="222" t="s">
        <v>513</v>
      </c>
      <c r="F125" s="223" t="s">
        <v>514</v>
      </c>
      <c r="G125" s="224" t="s">
        <v>508</v>
      </c>
      <c r="H125" s="281"/>
      <c r="I125" s="226"/>
      <c r="J125" s="227">
        <f>ROUND(I125*H125,2)</f>
        <v>0</v>
      </c>
      <c r="K125" s="223" t="s">
        <v>160</v>
      </c>
      <c r="L125" s="42"/>
      <c r="M125" s="279" t="s">
        <v>1</v>
      </c>
      <c r="N125" s="280" t="s">
        <v>38</v>
      </c>
      <c r="O125" s="258"/>
      <c r="P125" s="259">
        <f>O125*H125</f>
        <v>0</v>
      </c>
      <c r="Q125" s="259">
        <v>0</v>
      </c>
      <c r="R125" s="259">
        <f>Q125*H125</f>
        <v>0</v>
      </c>
      <c r="S125" s="259">
        <v>0</v>
      </c>
      <c r="T125" s="26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80</v>
      </c>
      <c r="AT125" s="232" t="s">
        <v>156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515</v>
      </c>
    </row>
    <row r="126" s="2" customFormat="1" ht="6.96" customHeight="1">
      <c r="A126" s="36"/>
      <c r="B126" s="64"/>
      <c r="C126" s="65"/>
      <c r="D126" s="65"/>
      <c r="E126" s="65"/>
      <c r="F126" s="65"/>
      <c r="G126" s="65"/>
      <c r="H126" s="65"/>
      <c r="I126" s="65"/>
      <c r="J126" s="65"/>
      <c r="K126" s="65"/>
      <c r="L126" s="42"/>
      <c r="M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</sheetData>
  <sheetProtection sheet="1" autoFilter="0" formatColumns="0" formatRows="0" objects="1" scenarios="1" spinCount="100000" saltValue="Z6cPPlt1c+xWG0GdNHF3jDrEUotYoSQLD5MxOSnp1tat5791TYOnmdga4+YR57+S0Aln8tUhC64BvrMKUbNHqA==" hashValue="R/Hvge24jA0XRagY+/txeu1XyVxCiF16lb2dpwAboZNKaQQSZ3deV9VNMO++biSuxw+RvH8kub4UcGieLvppCw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501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449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ROUND((SUM(BE121:BE125)),  2)</f>
        <v>0</v>
      </c>
      <c r="G35" s="36"/>
      <c r="H35" s="36"/>
      <c r="I35" s="162">
        <v>0.20999999999999999</v>
      </c>
      <c r="J35" s="161">
        <f>ROUND(((SUM(BE121:BE125))*I35),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ROUND((SUM(BF121:BF125)),  2)</f>
        <v>0</v>
      </c>
      <c r="G36" s="36"/>
      <c r="H36" s="36"/>
      <c r="I36" s="162">
        <v>0.14999999999999999</v>
      </c>
      <c r="J36" s="161">
        <f>ROUND(((SUM(BF121:BF125))*I36),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ROUND((SUM(BG121:BG125)),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ROUND((SUM(BH121:BH125)),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ROUND((SUM(BI121:BI125)),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501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 xml:space="preserve">PS 03 - PZS v km 111,536 (P 8155) 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503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501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 xml:space="preserve">PS 03 - PZS v km 111,536 (P 8155) 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504</v>
      </c>
      <c r="F122" s="206" t="s">
        <v>505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SUM(P123:P125)</f>
        <v>0</v>
      </c>
      <c r="Q122" s="218"/>
      <c r="R122" s="219">
        <f>SUM(R123:R125)</f>
        <v>0</v>
      </c>
      <c r="S122" s="218"/>
      <c r="T122" s="220">
        <f>SUM(T123:T125)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173</v>
      </c>
      <c r="AT122" s="215" t="s">
        <v>72</v>
      </c>
      <c r="AU122" s="215" t="s">
        <v>73</v>
      </c>
      <c r="AY122" s="214" t="s">
        <v>153</v>
      </c>
      <c r="BK122" s="216">
        <f>SUM(BK123:BK125)</f>
        <v>0</v>
      </c>
    </row>
    <row r="123" s="2" customFormat="1" ht="33" customHeight="1">
      <c r="A123" s="36"/>
      <c r="B123" s="37"/>
      <c r="C123" s="221" t="s">
        <v>80</v>
      </c>
      <c r="D123" s="221" t="s">
        <v>156</v>
      </c>
      <c r="E123" s="222" t="s">
        <v>506</v>
      </c>
      <c r="F123" s="223" t="s">
        <v>507</v>
      </c>
      <c r="G123" s="224" t="s">
        <v>508</v>
      </c>
      <c r="H123" s="281"/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509</v>
      </c>
    </row>
    <row r="124" s="2" customFormat="1" ht="33" customHeight="1">
      <c r="A124" s="36"/>
      <c r="B124" s="37"/>
      <c r="C124" s="221" t="s">
        <v>82</v>
      </c>
      <c r="D124" s="221" t="s">
        <v>156</v>
      </c>
      <c r="E124" s="222" t="s">
        <v>510</v>
      </c>
      <c r="F124" s="223" t="s">
        <v>511</v>
      </c>
      <c r="G124" s="224" t="s">
        <v>508</v>
      </c>
      <c r="H124" s="281"/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512</v>
      </c>
    </row>
    <row r="125" s="2" customFormat="1" ht="21.75" customHeight="1">
      <c r="A125" s="36"/>
      <c r="B125" s="37"/>
      <c r="C125" s="221" t="s">
        <v>165</v>
      </c>
      <c r="D125" s="221" t="s">
        <v>156</v>
      </c>
      <c r="E125" s="222" t="s">
        <v>513</v>
      </c>
      <c r="F125" s="223" t="s">
        <v>514</v>
      </c>
      <c r="G125" s="224" t="s">
        <v>508</v>
      </c>
      <c r="H125" s="281"/>
      <c r="I125" s="226"/>
      <c r="J125" s="227">
        <f>ROUND(I125*H125,2)</f>
        <v>0</v>
      </c>
      <c r="K125" s="223" t="s">
        <v>160</v>
      </c>
      <c r="L125" s="42"/>
      <c r="M125" s="279" t="s">
        <v>1</v>
      </c>
      <c r="N125" s="280" t="s">
        <v>38</v>
      </c>
      <c r="O125" s="258"/>
      <c r="P125" s="259">
        <f>O125*H125</f>
        <v>0</v>
      </c>
      <c r="Q125" s="259">
        <v>0</v>
      </c>
      <c r="R125" s="259">
        <f>Q125*H125</f>
        <v>0</v>
      </c>
      <c r="S125" s="259">
        <v>0</v>
      </c>
      <c r="T125" s="26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80</v>
      </c>
      <c r="AT125" s="232" t="s">
        <v>156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515</v>
      </c>
    </row>
    <row r="126" s="2" customFormat="1" ht="6.96" customHeight="1">
      <c r="A126" s="36"/>
      <c r="B126" s="64"/>
      <c r="C126" s="65"/>
      <c r="D126" s="65"/>
      <c r="E126" s="65"/>
      <c r="F126" s="65"/>
      <c r="G126" s="65"/>
      <c r="H126" s="65"/>
      <c r="I126" s="65"/>
      <c r="J126" s="65"/>
      <c r="K126" s="65"/>
      <c r="L126" s="42"/>
      <c r="M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</sheetData>
  <sheetProtection sheet="1" autoFilter="0" formatColumns="0" formatRows="0" objects="1" scenarios="1" spinCount="100000" saltValue="Lyjb6PE21p3DpSYT0gFOA+U5YFI7sgUjTEAsHMpvPxWNrOgUzglLeRoQeLOpRZuvDw4SFDRpGds+0aUU8tzczw==" hashValue="vsg9kNMSRLT8WXVTczIUx51TZDTi5MPKTmoukVa0fXZYy7w9Vi3NIyo2bkkCYG+hDiWCQyKvPV05qPuBzE18fQ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501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479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ROUND((SUM(BE121:BE125)),  2)</f>
        <v>0</v>
      </c>
      <c r="G35" s="36"/>
      <c r="H35" s="36"/>
      <c r="I35" s="162">
        <v>0.20999999999999999</v>
      </c>
      <c r="J35" s="161">
        <f>ROUND(((SUM(BE121:BE125))*I35),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ROUND((SUM(BF121:BF125)),  2)</f>
        <v>0</v>
      </c>
      <c r="G36" s="36"/>
      <c r="H36" s="36"/>
      <c r="I36" s="162">
        <v>0.14999999999999999</v>
      </c>
      <c r="J36" s="161">
        <f>ROUND(((SUM(BF121:BF125))*I36),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ROUND((SUM(BG121:BG125)),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ROUND((SUM(BH121:BH125)),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ROUND((SUM(BI121:BI125)),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501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 xml:space="preserve">PS 04 - PZS v km 126,305 (P 8157) 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503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501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 xml:space="preserve">PS 04 - PZS v km 126,305 (P 8157) 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504</v>
      </c>
      <c r="F122" s="206" t="s">
        <v>505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SUM(P123:P125)</f>
        <v>0</v>
      </c>
      <c r="Q122" s="218"/>
      <c r="R122" s="219">
        <f>SUM(R123:R125)</f>
        <v>0</v>
      </c>
      <c r="S122" s="218"/>
      <c r="T122" s="220">
        <f>SUM(T123:T125)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173</v>
      </c>
      <c r="AT122" s="215" t="s">
        <v>72</v>
      </c>
      <c r="AU122" s="215" t="s">
        <v>73</v>
      </c>
      <c r="AY122" s="214" t="s">
        <v>153</v>
      </c>
      <c r="BK122" s="216">
        <f>SUM(BK123:BK125)</f>
        <v>0</v>
      </c>
    </row>
    <row r="123" s="2" customFormat="1" ht="33" customHeight="1">
      <c r="A123" s="36"/>
      <c r="B123" s="37"/>
      <c r="C123" s="221" t="s">
        <v>80</v>
      </c>
      <c r="D123" s="221" t="s">
        <v>156</v>
      </c>
      <c r="E123" s="222" t="s">
        <v>506</v>
      </c>
      <c r="F123" s="223" t="s">
        <v>507</v>
      </c>
      <c r="G123" s="224" t="s">
        <v>508</v>
      </c>
      <c r="H123" s="281"/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509</v>
      </c>
    </row>
    <row r="124" s="2" customFormat="1" ht="33" customHeight="1">
      <c r="A124" s="36"/>
      <c r="B124" s="37"/>
      <c r="C124" s="221" t="s">
        <v>82</v>
      </c>
      <c r="D124" s="221" t="s">
        <v>156</v>
      </c>
      <c r="E124" s="222" t="s">
        <v>510</v>
      </c>
      <c r="F124" s="223" t="s">
        <v>511</v>
      </c>
      <c r="G124" s="224" t="s">
        <v>508</v>
      </c>
      <c r="H124" s="281"/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512</v>
      </c>
    </row>
    <row r="125" s="2" customFormat="1" ht="21.75" customHeight="1">
      <c r="A125" s="36"/>
      <c r="B125" s="37"/>
      <c r="C125" s="221" t="s">
        <v>165</v>
      </c>
      <c r="D125" s="221" t="s">
        <v>156</v>
      </c>
      <c r="E125" s="222" t="s">
        <v>513</v>
      </c>
      <c r="F125" s="223" t="s">
        <v>514</v>
      </c>
      <c r="G125" s="224" t="s">
        <v>508</v>
      </c>
      <c r="H125" s="281"/>
      <c r="I125" s="226"/>
      <c r="J125" s="227">
        <f>ROUND(I125*H125,2)</f>
        <v>0</v>
      </c>
      <c r="K125" s="223" t="s">
        <v>160</v>
      </c>
      <c r="L125" s="42"/>
      <c r="M125" s="279" t="s">
        <v>1</v>
      </c>
      <c r="N125" s="280" t="s">
        <v>38</v>
      </c>
      <c r="O125" s="258"/>
      <c r="P125" s="259">
        <f>O125*H125</f>
        <v>0</v>
      </c>
      <c r="Q125" s="259">
        <v>0</v>
      </c>
      <c r="R125" s="259">
        <f>Q125*H125</f>
        <v>0</v>
      </c>
      <c r="S125" s="259">
        <v>0</v>
      </c>
      <c r="T125" s="26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80</v>
      </c>
      <c r="AT125" s="232" t="s">
        <v>156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515</v>
      </c>
    </row>
    <row r="126" s="2" customFormat="1" ht="6.96" customHeight="1">
      <c r="A126" s="36"/>
      <c r="B126" s="64"/>
      <c r="C126" s="65"/>
      <c r="D126" s="65"/>
      <c r="E126" s="65"/>
      <c r="F126" s="65"/>
      <c r="G126" s="65"/>
      <c r="H126" s="65"/>
      <c r="I126" s="65"/>
      <c r="J126" s="65"/>
      <c r="K126" s="65"/>
      <c r="L126" s="42"/>
      <c r="M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</sheetData>
  <sheetProtection sheet="1" autoFilter="0" formatColumns="0" formatRows="0" objects="1" scenarios="1" spinCount="100000" saltValue="p4zzTOKwQ2BIIv9ra8PFUA98jw2SwuoPDs46brpIN9lXXdxhih5CoUbVMHPqU0f/54QInFk4Zdh4eZYxQLFXtw==" hashValue="siyAX4APKoMVdmNjVwCUocvhp2JcgJJfLxzWeaDlmUwX+zsP19OJkXH4ARGsMYlChfTJZQUxeU5qryBCLmvFXw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501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494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ROUND((SUM(BE121:BE125)),  2)</f>
        <v>0</v>
      </c>
      <c r="G35" s="36"/>
      <c r="H35" s="36"/>
      <c r="I35" s="162">
        <v>0.20999999999999999</v>
      </c>
      <c r="J35" s="161">
        <f>ROUND(((SUM(BE121:BE125))*I35),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ROUND((SUM(BF121:BF125)),  2)</f>
        <v>0</v>
      </c>
      <c r="G36" s="36"/>
      <c r="H36" s="36"/>
      <c r="I36" s="162">
        <v>0.14999999999999999</v>
      </c>
      <c r="J36" s="161">
        <f>ROUND(((SUM(BF121:BF125))*I36),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ROUND((SUM(BG121:BG125)),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ROUND((SUM(BH121:BH125)),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ROUND((SUM(BI121:BI125)),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501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 xml:space="preserve">PS 05 - PZS v km 126,755 (P 8158) 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503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501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 xml:space="preserve">PS 05 - PZS v km 126,755 (P 8158) 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504</v>
      </c>
      <c r="F122" s="206" t="s">
        <v>505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SUM(P123:P125)</f>
        <v>0</v>
      </c>
      <c r="Q122" s="218"/>
      <c r="R122" s="219">
        <f>SUM(R123:R125)</f>
        <v>0</v>
      </c>
      <c r="S122" s="218"/>
      <c r="T122" s="220">
        <f>SUM(T123:T125)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173</v>
      </c>
      <c r="AT122" s="215" t="s">
        <v>72</v>
      </c>
      <c r="AU122" s="215" t="s">
        <v>73</v>
      </c>
      <c r="AY122" s="214" t="s">
        <v>153</v>
      </c>
      <c r="BK122" s="216">
        <f>SUM(BK123:BK125)</f>
        <v>0</v>
      </c>
    </row>
    <row r="123" s="2" customFormat="1" ht="33" customHeight="1">
      <c r="A123" s="36"/>
      <c r="B123" s="37"/>
      <c r="C123" s="221" t="s">
        <v>80</v>
      </c>
      <c r="D123" s="221" t="s">
        <v>156</v>
      </c>
      <c r="E123" s="222" t="s">
        <v>506</v>
      </c>
      <c r="F123" s="223" t="s">
        <v>507</v>
      </c>
      <c r="G123" s="224" t="s">
        <v>508</v>
      </c>
      <c r="H123" s="281"/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509</v>
      </c>
    </row>
    <row r="124" s="2" customFormat="1" ht="33" customHeight="1">
      <c r="A124" s="36"/>
      <c r="B124" s="37"/>
      <c r="C124" s="221" t="s">
        <v>82</v>
      </c>
      <c r="D124" s="221" t="s">
        <v>156</v>
      </c>
      <c r="E124" s="222" t="s">
        <v>510</v>
      </c>
      <c r="F124" s="223" t="s">
        <v>511</v>
      </c>
      <c r="G124" s="224" t="s">
        <v>508</v>
      </c>
      <c r="H124" s="281"/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512</v>
      </c>
    </row>
    <row r="125" s="2" customFormat="1" ht="21.75" customHeight="1">
      <c r="A125" s="36"/>
      <c r="B125" s="37"/>
      <c r="C125" s="221" t="s">
        <v>165</v>
      </c>
      <c r="D125" s="221" t="s">
        <v>156</v>
      </c>
      <c r="E125" s="222" t="s">
        <v>513</v>
      </c>
      <c r="F125" s="223" t="s">
        <v>514</v>
      </c>
      <c r="G125" s="224" t="s">
        <v>508</v>
      </c>
      <c r="H125" s="281"/>
      <c r="I125" s="226"/>
      <c r="J125" s="227">
        <f>ROUND(I125*H125,2)</f>
        <v>0</v>
      </c>
      <c r="K125" s="223" t="s">
        <v>160</v>
      </c>
      <c r="L125" s="42"/>
      <c r="M125" s="279" t="s">
        <v>1</v>
      </c>
      <c r="N125" s="280" t="s">
        <v>38</v>
      </c>
      <c r="O125" s="258"/>
      <c r="P125" s="259">
        <f>O125*H125</f>
        <v>0</v>
      </c>
      <c r="Q125" s="259">
        <v>0</v>
      </c>
      <c r="R125" s="259">
        <f>Q125*H125</f>
        <v>0</v>
      </c>
      <c r="S125" s="259">
        <v>0</v>
      </c>
      <c r="T125" s="26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80</v>
      </c>
      <c r="AT125" s="232" t="s">
        <v>156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515</v>
      </c>
    </row>
    <row r="126" s="2" customFormat="1" ht="6.96" customHeight="1">
      <c r="A126" s="36"/>
      <c r="B126" s="64"/>
      <c r="C126" s="65"/>
      <c r="D126" s="65"/>
      <c r="E126" s="65"/>
      <c r="F126" s="65"/>
      <c r="G126" s="65"/>
      <c r="H126" s="65"/>
      <c r="I126" s="65"/>
      <c r="J126" s="65"/>
      <c r="K126" s="65"/>
      <c r="L126" s="42"/>
      <c r="M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</sheetData>
  <sheetProtection sheet="1" autoFilter="0" formatColumns="0" formatRows="0" objects="1" scenarios="1" spinCount="100000" saltValue="JYq0LOpBHkkfwE6Fon3DrKMZnHHb0rkrPM41RLzzhmw+lXSlvmXr2WDAm/wibMjN79+PUW49S5CCUl7oKh9IaQ==" hashValue="e2hgQOBYlBAoKfv/sZmNYZPDCoIXsag6xxLjLVCVmX2iIp+t9MTBGWjl+weT489OaTc9iCVWDhB3WHKypm1pcA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130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155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ROUND((SUM(BE121:BE148)),  2)</f>
        <v>0</v>
      </c>
      <c r="G35" s="36"/>
      <c r="H35" s="36"/>
      <c r="I35" s="162">
        <v>0.20999999999999999</v>
      </c>
      <c r="J35" s="161">
        <f>ROUND(((SUM(BE121:BE148))*I35),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ROUND((SUM(BF121:BF148)),  2)</f>
        <v>0</v>
      </c>
      <c r="G36" s="36"/>
      <c r="H36" s="36"/>
      <c r="I36" s="162">
        <v>0.14999999999999999</v>
      </c>
      <c r="J36" s="161">
        <f>ROUND(((SUM(BF121:BF148))*I36),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ROUND((SUM(BG121:BG148)),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ROUND((SUM(BH121:BH148)),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ROUND((SUM(BI121:BI148)),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130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01 - Venkovní prky - technologická část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136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130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01 - Venkovní prky - technologická část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150</v>
      </c>
      <c r="F122" s="206" t="s">
        <v>151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SUM(P123:P148)</f>
        <v>0</v>
      </c>
      <c r="Q122" s="218"/>
      <c r="R122" s="219">
        <f>SUM(R123:R148)</f>
        <v>0</v>
      </c>
      <c r="S122" s="218"/>
      <c r="T122" s="220">
        <f>SUM(T123:T148)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152</v>
      </c>
      <c r="AT122" s="215" t="s">
        <v>72</v>
      </c>
      <c r="AU122" s="215" t="s">
        <v>73</v>
      </c>
      <c r="AY122" s="214" t="s">
        <v>153</v>
      </c>
      <c r="BK122" s="216">
        <f>SUM(BK123:BK148)</f>
        <v>0</v>
      </c>
    </row>
    <row r="123" s="2" customFormat="1" ht="16.5" customHeight="1">
      <c r="A123" s="36"/>
      <c r="B123" s="37"/>
      <c r="C123" s="221" t="s">
        <v>80</v>
      </c>
      <c r="D123" s="221" t="s">
        <v>156</v>
      </c>
      <c r="E123" s="222" t="s">
        <v>157</v>
      </c>
      <c r="F123" s="223" t="s">
        <v>158</v>
      </c>
      <c r="G123" s="224" t="s">
        <v>159</v>
      </c>
      <c r="H123" s="225">
        <v>4</v>
      </c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161</v>
      </c>
    </row>
    <row r="124" s="2" customFormat="1" ht="16.5" customHeight="1">
      <c r="A124" s="36"/>
      <c r="B124" s="37"/>
      <c r="C124" s="221" t="s">
        <v>82</v>
      </c>
      <c r="D124" s="221" t="s">
        <v>156</v>
      </c>
      <c r="E124" s="222" t="s">
        <v>162</v>
      </c>
      <c r="F124" s="223" t="s">
        <v>163</v>
      </c>
      <c r="G124" s="224" t="s">
        <v>159</v>
      </c>
      <c r="H124" s="225">
        <v>5</v>
      </c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164</v>
      </c>
    </row>
    <row r="125" s="2" customFormat="1" ht="16.5" customHeight="1">
      <c r="A125" s="36"/>
      <c r="B125" s="37"/>
      <c r="C125" s="234" t="s">
        <v>165</v>
      </c>
      <c r="D125" s="234" t="s">
        <v>166</v>
      </c>
      <c r="E125" s="235" t="s">
        <v>167</v>
      </c>
      <c r="F125" s="236" t="s">
        <v>168</v>
      </c>
      <c r="G125" s="237" t="s">
        <v>159</v>
      </c>
      <c r="H125" s="238">
        <v>5</v>
      </c>
      <c r="I125" s="239"/>
      <c r="J125" s="240">
        <f>ROUND(I125*H125,2)</f>
        <v>0</v>
      </c>
      <c r="K125" s="236" t="s">
        <v>160</v>
      </c>
      <c r="L125" s="241"/>
      <c r="M125" s="242" t="s">
        <v>1</v>
      </c>
      <c r="N125" s="243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82</v>
      </c>
      <c r="AT125" s="232" t="s">
        <v>166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169</v>
      </c>
    </row>
    <row r="126" s="2" customFormat="1" ht="24.15" customHeight="1">
      <c r="A126" s="36"/>
      <c r="B126" s="37"/>
      <c r="C126" s="221" t="s">
        <v>152</v>
      </c>
      <c r="D126" s="221" t="s">
        <v>156</v>
      </c>
      <c r="E126" s="222" t="s">
        <v>170</v>
      </c>
      <c r="F126" s="223" t="s">
        <v>171</v>
      </c>
      <c r="G126" s="224" t="s">
        <v>159</v>
      </c>
      <c r="H126" s="225">
        <v>3</v>
      </c>
      <c r="I126" s="226"/>
      <c r="J126" s="227">
        <f>ROUND(I126*H126,2)</f>
        <v>0</v>
      </c>
      <c r="K126" s="223" t="s">
        <v>160</v>
      </c>
      <c r="L126" s="42"/>
      <c r="M126" s="228" t="s">
        <v>1</v>
      </c>
      <c r="N126" s="229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80</v>
      </c>
      <c r="AT126" s="232" t="s">
        <v>156</v>
      </c>
      <c r="AU126" s="232" t="s">
        <v>80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172</v>
      </c>
    </row>
    <row r="127" s="2" customFormat="1" ht="24.15" customHeight="1">
      <c r="A127" s="36"/>
      <c r="B127" s="37"/>
      <c r="C127" s="221" t="s">
        <v>173</v>
      </c>
      <c r="D127" s="221" t="s">
        <v>156</v>
      </c>
      <c r="E127" s="222" t="s">
        <v>174</v>
      </c>
      <c r="F127" s="223" t="s">
        <v>175</v>
      </c>
      <c r="G127" s="224" t="s">
        <v>159</v>
      </c>
      <c r="H127" s="225">
        <v>1</v>
      </c>
      <c r="I127" s="226"/>
      <c r="J127" s="227">
        <f>ROUND(I127*H127,2)</f>
        <v>0</v>
      </c>
      <c r="K127" s="223" t="s">
        <v>160</v>
      </c>
      <c r="L127" s="42"/>
      <c r="M127" s="228" t="s">
        <v>1</v>
      </c>
      <c r="N127" s="229" t="s">
        <v>38</v>
      </c>
      <c r="O127" s="89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80</v>
      </c>
      <c r="AT127" s="232" t="s">
        <v>156</v>
      </c>
      <c r="AU127" s="232" t="s">
        <v>80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176</v>
      </c>
    </row>
    <row r="128" s="2" customFormat="1" ht="16.5" customHeight="1">
      <c r="A128" s="36"/>
      <c r="B128" s="37"/>
      <c r="C128" s="221" t="s">
        <v>177</v>
      </c>
      <c r="D128" s="221" t="s">
        <v>156</v>
      </c>
      <c r="E128" s="222" t="s">
        <v>178</v>
      </c>
      <c r="F128" s="223" t="s">
        <v>179</v>
      </c>
      <c r="G128" s="224" t="s">
        <v>159</v>
      </c>
      <c r="H128" s="225">
        <v>5</v>
      </c>
      <c r="I128" s="226"/>
      <c r="J128" s="227">
        <f>ROUND(I128*H128,2)</f>
        <v>0</v>
      </c>
      <c r="K128" s="223" t="s">
        <v>160</v>
      </c>
      <c r="L128" s="42"/>
      <c r="M128" s="228" t="s">
        <v>1</v>
      </c>
      <c r="N128" s="229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80</v>
      </c>
      <c r="AT128" s="232" t="s">
        <v>156</v>
      </c>
      <c r="AU128" s="232" t="s">
        <v>80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180</v>
      </c>
    </row>
    <row r="129" s="2" customFormat="1" ht="24.15" customHeight="1">
      <c r="A129" s="36"/>
      <c r="B129" s="37"/>
      <c r="C129" s="221" t="s">
        <v>181</v>
      </c>
      <c r="D129" s="221" t="s">
        <v>156</v>
      </c>
      <c r="E129" s="222" t="s">
        <v>182</v>
      </c>
      <c r="F129" s="223" t="s">
        <v>183</v>
      </c>
      <c r="G129" s="224" t="s">
        <v>159</v>
      </c>
      <c r="H129" s="225">
        <v>5</v>
      </c>
      <c r="I129" s="226"/>
      <c r="J129" s="227">
        <f>ROUND(I129*H129,2)</f>
        <v>0</v>
      </c>
      <c r="K129" s="223" t="s">
        <v>184</v>
      </c>
      <c r="L129" s="42"/>
      <c r="M129" s="228" t="s">
        <v>1</v>
      </c>
      <c r="N129" s="229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80</v>
      </c>
      <c r="AT129" s="232" t="s">
        <v>156</v>
      </c>
      <c r="AU129" s="232" t="s">
        <v>80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185</v>
      </c>
    </row>
    <row r="130" s="2" customFormat="1" ht="16.5" customHeight="1">
      <c r="A130" s="36"/>
      <c r="B130" s="37"/>
      <c r="C130" s="221" t="s">
        <v>186</v>
      </c>
      <c r="D130" s="221" t="s">
        <v>156</v>
      </c>
      <c r="E130" s="222" t="s">
        <v>187</v>
      </c>
      <c r="F130" s="223" t="s">
        <v>188</v>
      </c>
      <c r="G130" s="224" t="s">
        <v>159</v>
      </c>
      <c r="H130" s="225">
        <v>4</v>
      </c>
      <c r="I130" s="226"/>
      <c r="J130" s="227">
        <f>ROUND(I130*H130,2)</f>
        <v>0</v>
      </c>
      <c r="K130" s="223" t="s">
        <v>160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80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189</v>
      </c>
    </row>
    <row r="131" s="2" customFormat="1" ht="37.8" customHeight="1">
      <c r="A131" s="36"/>
      <c r="B131" s="37"/>
      <c r="C131" s="234" t="s">
        <v>190</v>
      </c>
      <c r="D131" s="234" t="s">
        <v>166</v>
      </c>
      <c r="E131" s="235" t="s">
        <v>191</v>
      </c>
      <c r="F131" s="236" t="s">
        <v>192</v>
      </c>
      <c r="G131" s="237" t="s">
        <v>193</v>
      </c>
      <c r="H131" s="238">
        <v>114</v>
      </c>
      <c r="I131" s="239"/>
      <c r="J131" s="240">
        <f>ROUND(I131*H131,2)</f>
        <v>0</v>
      </c>
      <c r="K131" s="236" t="s">
        <v>160</v>
      </c>
      <c r="L131" s="241"/>
      <c r="M131" s="242" t="s">
        <v>1</v>
      </c>
      <c r="N131" s="243" t="s">
        <v>38</v>
      </c>
      <c r="O131" s="89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2" t="s">
        <v>82</v>
      </c>
      <c r="AT131" s="232" t="s">
        <v>166</v>
      </c>
      <c r="AU131" s="232" t="s">
        <v>80</v>
      </c>
      <c r="AY131" s="15" t="s">
        <v>153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5" t="s">
        <v>80</v>
      </c>
      <c r="BK131" s="233">
        <f>ROUND(I131*H131,2)</f>
        <v>0</v>
      </c>
      <c r="BL131" s="15" t="s">
        <v>80</v>
      </c>
      <c r="BM131" s="232" t="s">
        <v>194</v>
      </c>
    </row>
    <row r="132" s="2" customFormat="1" ht="37.8" customHeight="1">
      <c r="A132" s="36"/>
      <c r="B132" s="37"/>
      <c r="C132" s="234" t="s">
        <v>195</v>
      </c>
      <c r="D132" s="234" t="s">
        <v>166</v>
      </c>
      <c r="E132" s="235" t="s">
        <v>196</v>
      </c>
      <c r="F132" s="236" t="s">
        <v>197</v>
      </c>
      <c r="G132" s="237" t="s">
        <v>193</v>
      </c>
      <c r="H132" s="238">
        <v>37</v>
      </c>
      <c r="I132" s="239"/>
      <c r="J132" s="240">
        <f>ROUND(I132*H132,2)</f>
        <v>0</v>
      </c>
      <c r="K132" s="236" t="s">
        <v>160</v>
      </c>
      <c r="L132" s="241"/>
      <c r="M132" s="242" t="s">
        <v>1</v>
      </c>
      <c r="N132" s="243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82</v>
      </c>
      <c r="AT132" s="232" t="s">
        <v>166</v>
      </c>
      <c r="AU132" s="232" t="s">
        <v>80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198</v>
      </c>
    </row>
    <row r="133" s="2" customFormat="1" ht="37.8" customHeight="1">
      <c r="A133" s="36"/>
      <c r="B133" s="37"/>
      <c r="C133" s="221" t="s">
        <v>199</v>
      </c>
      <c r="D133" s="221" t="s">
        <v>156</v>
      </c>
      <c r="E133" s="222" t="s">
        <v>200</v>
      </c>
      <c r="F133" s="223" t="s">
        <v>201</v>
      </c>
      <c r="G133" s="224" t="s">
        <v>193</v>
      </c>
      <c r="H133" s="225">
        <v>114</v>
      </c>
      <c r="I133" s="226"/>
      <c r="J133" s="227">
        <f>ROUND(I133*H133,2)</f>
        <v>0</v>
      </c>
      <c r="K133" s="223" t="s">
        <v>160</v>
      </c>
      <c r="L133" s="42"/>
      <c r="M133" s="228" t="s">
        <v>1</v>
      </c>
      <c r="N133" s="229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80</v>
      </c>
      <c r="AT133" s="232" t="s">
        <v>156</v>
      </c>
      <c r="AU133" s="232" t="s">
        <v>80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202</v>
      </c>
    </row>
    <row r="134" s="2" customFormat="1" ht="37.8" customHeight="1">
      <c r="A134" s="36"/>
      <c r="B134" s="37"/>
      <c r="C134" s="221" t="s">
        <v>203</v>
      </c>
      <c r="D134" s="221" t="s">
        <v>156</v>
      </c>
      <c r="E134" s="222" t="s">
        <v>204</v>
      </c>
      <c r="F134" s="223" t="s">
        <v>205</v>
      </c>
      <c r="G134" s="224" t="s">
        <v>193</v>
      </c>
      <c r="H134" s="225">
        <v>37</v>
      </c>
      <c r="I134" s="226"/>
      <c r="J134" s="227">
        <f>ROUND(I134*H134,2)</f>
        <v>0</v>
      </c>
      <c r="K134" s="223" t="s">
        <v>160</v>
      </c>
      <c r="L134" s="42"/>
      <c r="M134" s="228" t="s">
        <v>1</v>
      </c>
      <c r="N134" s="229" t="s">
        <v>38</v>
      </c>
      <c r="O134" s="89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2" t="s">
        <v>80</v>
      </c>
      <c r="AT134" s="232" t="s">
        <v>156</v>
      </c>
      <c r="AU134" s="232" t="s">
        <v>80</v>
      </c>
      <c r="AY134" s="15" t="s">
        <v>153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5" t="s">
        <v>80</v>
      </c>
      <c r="BK134" s="233">
        <f>ROUND(I134*H134,2)</f>
        <v>0</v>
      </c>
      <c r="BL134" s="15" t="s">
        <v>80</v>
      </c>
      <c r="BM134" s="232" t="s">
        <v>206</v>
      </c>
    </row>
    <row r="135" s="2" customFormat="1" ht="33" customHeight="1">
      <c r="A135" s="36"/>
      <c r="B135" s="37"/>
      <c r="C135" s="221" t="s">
        <v>207</v>
      </c>
      <c r="D135" s="221" t="s">
        <v>156</v>
      </c>
      <c r="E135" s="222" t="s">
        <v>208</v>
      </c>
      <c r="F135" s="223" t="s">
        <v>209</v>
      </c>
      <c r="G135" s="224" t="s">
        <v>159</v>
      </c>
      <c r="H135" s="225">
        <v>6</v>
      </c>
      <c r="I135" s="226"/>
      <c r="J135" s="227">
        <f>ROUND(I135*H135,2)</f>
        <v>0</v>
      </c>
      <c r="K135" s="223" t="s">
        <v>160</v>
      </c>
      <c r="L135" s="42"/>
      <c r="M135" s="228" t="s">
        <v>1</v>
      </c>
      <c r="N135" s="229" t="s">
        <v>38</v>
      </c>
      <c r="O135" s="8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2" t="s">
        <v>80</v>
      </c>
      <c r="AT135" s="232" t="s">
        <v>156</v>
      </c>
      <c r="AU135" s="232" t="s">
        <v>80</v>
      </c>
      <c r="AY135" s="15" t="s">
        <v>153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80</v>
      </c>
      <c r="BK135" s="233">
        <f>ROUND(I135*H135,2)</f>
        <v>0</v>
      </c>
      <c r="BL135" s="15" t="s">
        <v>80</v>
      </c>
      <c r="BM135" s="232" t="s">
        <v>210</v>
      </c>
    </row>
    <row r="136" s="2" customFormat="1" ht="33" customHeight="1">
      <c r="A136" s="36"/>
      <c r="B136" s="37"/>
      <c r="C136" s="221" t="s">
        <v>211</v>
      </c>
      <c r="D136" s="221" t="s">
        <v>156</v>
      </c>
      <c r="E136" s="222" t="s">
        <v>212</v>
      </c>
      <c r="F136" s="223" t="s">
        <v>213</v>
      </c>
      <c r="G136" s="224" t="s">
        <v>159</v>
      </c>
      <c r="H136" s="225">
        <v>2</v>
      </c>
      <c r="I136" s="226"/>
      <c r="J136" s="227">
        <f>ROUND(I136*H136,2)</f>
        <v>0</v>
      </c>
      <c r="K136" s="223" t="s">
        <v>160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80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214</v>
      </c>
    </row>
    <row r="137" s="2" customFormat="1" ht="33" customHeight="1">
      <c r="A137" s="36"/>
      <c r="B137" s="37"/>
      <c r="C137" s="234" t="s">
        <v>8</v>
      </c>
      <c r="D137" s="234" t="s">
        <v>166</v>
      </c>
      <c r="E137" s="235" t="s">
        <v>215</v>
      </c>
      <c r="F137" s="236" t="s">
        <v>216</v>
      </c>
      <c r="G137" s="237" t="s">
        <v>193</v>
      </c>
      <c r="H137" s="238">
        <v>24</v>
      </c>
      <c r="I137" s="239"/>
      <c r="J137" s="240">
        <f>ROUND(I137*H137,2)</f>
        <v>0</v>
      </c>
      <c r="K137" s="236" t="s">
        <v>160</v>
      </c>
      <c r="L137" s="241"/>
      <c r="M137" s="242" t="s">
        <v>1</v>
      </c>
      <c r="N137" s="243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82</v>
      </c>
      <c r="AT137" s="232" t="s">
        <v>166</v>
      </c>
      <c r="AU137" s="232" t="s">
        <v>80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217</v>
      </c>
    </row>
    <row r="138" s="2" customFormat="1" ht="16.5" customHeight="1">
      <c r="A138" s="36"/>
      <c r="B138" s="37"/>
      <c r="C138" s="221" t="s">
        <v>218</v>
      </c>
      <c r="D138" s="221" t="s">
        <v>156</v>
      </c>
      <c r="E138" s="222" t="s">
        <v>219</v>
      </c>
      <c r="F138" s="223" t="s">
        <v>220</v>
      </c>
      <c r="G138" s="224" t="s">
        <v>193</v>
      </c>
      <c r="H138" s="225">
        <v>24</v>
      </c>
      <c r="I138" s="226"/>
      <c r="J138" s="227">
        <f>ROUND(I138*H138,2)</f>
        <v>0</v>
      </c>
      <c r="K138" s="223" t="s">
        <v>160</v>
      </c>
      <c r="L138" s="42"/>
      <c r="M138" s="228" t="s">
        <v>1</v>
      </c>
      <c r="N138" s="229" t="s">
        <v>38</v>
      </c>
      <c r="O138" s="89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2" t="s">
        <v>80</v>
      </c>
      <c r="AT138" s="232" t="s">
        <v>156</v>
      </c>
      <c r="AU138" s="232" t="s">
        <v>80</v>
      </c>
      <c r="AY138" s="15" t="s">
        <v>153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80</v>
      </c>
      <c r="BK138" s="233">
        <f>ROUND(I138*H138,2)</f>
        <v>0</v>
      </c>
      <c r="BL138" s="15" t="s">
        <v>80</v>
      </c>
      <c r="BM138" s="232" t="s">
        <v>221</v>
      </c>
    </row>
    <row r="139" s="2" customFormat="1" ht="16.5" customHeight="1">
      <c r="A139" s="36"/>
      <c r="B139" s="37"/>
      <c r="C139" s="234" t="s">
        <v>222</v>
      </c>
      <c r="D139" s="234" t="s">
        <v>166</v>
      </c>
      <c r="E139" s="235" t="s">
        <v>223</v>
      </c>
      <c r="F139" s="236" t="s">
        <v>224</v>
      </c>
      <c r="G139" s="237" t="s">
        <v>225</v>
      </c>
      <c r="H139" s="238">
        <v>47.5</v>
      </c>
      <c r="I139" s="239"/>
      <c r="J139" s="240">
        <f>ROUND(I139*H139,2)</f>
        <v>0</v>
      </c>
      <c r="K139" s="236" t="s">
        <v>160</v>
      </c>
      <c r="L139" s="241"/>
      <c r="M139" s="242" t="s">
        <v>1</v>
      </c>
      <c r="N139" s="243" t="s">
        <v>38</v>
      </c>
      <c r="O139" s="89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82</v>
      </c>
      <c r="AT139" s="232" t="s">
        <v>166</v>
      </c>
      <c r="AU139" s="232" t="s">
        <v>80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226</v>
      </c>
    </row>
    <row r="140" s="12" customFormat="1">
      <c r="A140" s="12"/>
      <c r="B140" s="244"/>
      <c r="C140" s="245"/>
      <c r="D140" s="246" t="s">
        <v>227</v>
      </c>
      <c r="E140" s="247" t="s">
        <v>1</v>
      </c>
      <c r="F140" s="248" t="s">
        <v>228</v>
      </c>
      <c r="G140" s="245"/>
      <c r="H140" s="249">
        <v>47.5</v>
      </c>
      <c r="I140" s="250"/>
      <c r="J140" s="245"/>
      <c r="K140" s="245"/>
      <c r="L140" s="251"/>
      <c r="M140" s="252"/>
      <c r="N140" s="253"/>
      <c r="O140" s="253"/>
      <c r="P140" s="253"/>
      <c r="Q140" s="253"/>
      <c r="R140" s="253"/>
      <c r="S140" s="253"/>
      <c r="T140" s="25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5" t="s">
        <v>227</v>
      </c>
      <c r="AU140" s="255" t="s">
        <v>80</v>
      </c>
      <c r="AV140" s="12" t="s">
        <v>82</v>
      </c>
      <c r="AW140" s="12" t="s">
        <v>30</v>
      </c>
      <c r="AX140" s="12" t="s">
        <v>80</v>
      </c>
      <c r="AY140" s="255" t="s">
        <v>153</v>
      </c>
    </row>
    <row r="141" s="2" customFormat="1" ht="33" customHeight="1">
      <c r="A141" s="36"/>
      <c r="B141" s="37"/>
      <c r="C141" s="221" t="s">
        <v>229</v>
      </c>
      <c r="D141" s="221" t="s">
        <v>156</v>
      </c>
      <c r="E141" s="222" t="s">
        <v>230</v>
      </c>
      <c r="F141" s="223" t="s">
        <v>231</v>
      </c>
      <c r="G141" s="224" t="s">
        <v>193</v>
      </c>
      <c r="H141" s="225">
        <v>50</v>
      </c>
      <c r="I141" s="226"/>
      <c r="J141" s="227">
        <f>ROUND(I141*H141,2)</f>
        <v>0</v>
      </c>
      <c r="K141" s="223" t="s">
        <v>160</v>
      </c>
      <c r="L141" s="42"/>
      <c r="M141" s="228" t="s">
        <v>1</v>
      </c>
      <c r="N141" s="229" t="s">
        <v>38</v>
      </c>
      <c r="O141" s="89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2" t="s">
        <v>80</v>
      </c>
      <c r="AT141" s="232" t="s">
        <v>156</v>
      </c>
      <c r="AU141" s="232" t="s">
        <v>80</v>
      </c>
      <c r="AY141" s="15" t="s">
        <v>153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5" t="s">
        <v>80</v>
      </c>
      <c r="BK141" s="233">
        <f>ROUND(I141*H141,2)</f>
        <v>0</v>
      </c>
      <c r="BL141" s="15" t="s">
        <v>80</v>
      </c>
      <c r="BM141" s="232" t="s">
        <v>232</v>
      </c>
    </row>
    <row r="142" s="2" customFormat="1" ht="24.15" customHeight="1">
      <c r="A142" s="36"/>
      <c r="B142" s="37"/>
      <c r="C142" s="234" t="s">
        <v>233</v>
      </c>
      <c r="D142" s="234" t="s">
        <v>166</v>
      </c>
      <c r="E142" s="235" t="s">
        <v>234</v>
      </c>
      <c r="F142" s="236" t="s">
        <v>235</v>
      </c>
      <c r="G142" s="237" t="s">
        <v>225</v>
      </c>
      <c r="H142" s="238">
        <v>3.1000000000000001</v>
      </c>
      <c r="I142" s="239"/>
      <c r="J142" s="240">
        <f>ROUND(I142*H142,2)</f>
        <v>0</v>
      </c>
      <c r="K142" s="236" t="s">
        <v>160</v>
      </c>
      <c r="L142" s="241"/>
      <c r="M142" s="242" t="s">
        <v>1</v>
      </c>
      <c r="N142" s="243" t="s">
        <v>38</v>
      </c>
      <c r="O142" s="89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2" t="s">
        <v>82</v>
      </c>
      <c r="AT142" s="232" t="s">
        <v>166</v>
      </c>
      <c r="AU142" s="232" t="s">
        <v>80</v>
      </c>
      <c r="AY142" s="15" t="s">
        <v>153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80</v>
      </c>
      <c r="BK142" s="233">
        <f>ROUND(I142*H142,2)</f>
        <v>0</v>
      </c>
      <c r="BL142" s="15" t="s">
        <v>80</v>
      </c>
      <c r="BM142" s="232" t="s">
        <v>236</v>
      </c>
    </row>
    <row r="143" s="12" customFormat="1">
      <c r="A143" s="12"/>
      <c r="B143" s="244"/>
      <c r="C143" s="245"/>
      <c r="D143" s="246" t="s">
        <v>227</v>
      </c>
      <c r="E143" s="247" t="s">
        <v>1</v>
      </c>
      <c r="F143" s="248" t="s">
        <v>237</v>
      </c>
      <c r="G143" s="245"/>
      <c r="H143" s="249">
        <v>3.1000000000000001</v>
      </c>
      <c r="I143" s="250"/>
      <c r="J143" s="245"/>
      <c r="K143" s="245"/>
      <c r="L143" s="251"/>
      <c r="M143" s="252"/>
      <c r="N143" s="253"/>
      <c r="O143" s="253"/>
      <c r="P143" s="253"/>
      <c r="Q143" s="253"/>
      <c r="R143" s="253"/>
      <c r="S143" s="253"/>
      <c r="T143" s="254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5" t="s">
        <v>227</v>
      </c>
      <c r="AU143" s="255" t="s">
        <v>80</v>
      </c>
      <c r="AV143" s="12" t="s">
        <v>82</v>
      </c>
      <c r="AW143" s="12" t="s">
        <v>30</v>
      </c>
      <c r="AX143" s="12" t="s">
        <v>80</v>
      </c>
      <c r="AY143" s="255" t="s">
        <v>153</v>
      </c>
    </row>
    <row r="144" s="2" customFormat="1" ht="33" customHeight="1">
      <c r="A144" s="36"/>
      <c r="B144" s="37"/>
      <c r="C144" s="221" t="s">
        <v>238</v>
      </c>
      <c r="D144" s="221" t="s">
        <v>156</v>
      </c>
      <c r="E144" s="222" t="s">
        <v>239</v>
      </c>
      <c r="F144" s="223" t="s">
        <v>240</v>
      </c>
      <c r="G144" s="224" t="s">
        <v>193</v>
      </c>
      <c r="H144" s="225">
        <v>5</v>
      </c>
      <c r="I144" s="226"/>
      <c r="J144" s="227">
        <f>ROUND(I144*H144,2)</f>
        <v>0</v>
      </c>
      <c r="K144" s="223" t="s">
        <v>160</v>
      </c>
      <c r="L144" s="42"/>
      <c r="M144" s="228" t="s">
        <v>1</v>
      </c>
      <c r="N144" s="229" t="s">
        <v>38</v>
      </c>
      <c r="O144" s="89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2" t="s">
        <v>80</v>
      </c>
      <c r="AT144" s="232" t="s">
        <v>156</v>
      </c>
      <c r="AU144" s="232" t="s">
        <v>80</v>
      </c>
      <c r="AY144" s="15" t="s">
        <v>153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5" t="s">
        <v>80</v>
      </c>
      <c r="BK144" s="233">
        <f>ROUND(I144*H144,2)</f>
        <v>0</v>
      </c>
      <c r="BL144" s="15" t="s">
        <v>80</v>
      </c>
      <c r="BM144" s="232" t="s">
        <v>241</v>
      </c>
    </row>
    <row r="145" s="2" customFormat="1" ht="21.75" customHeight="1">
      <c r="A145" s="36"/>
      <c r="B145" s="37"/>
      <c r="C145" s="234" t="s">
        <v>7</v>
      </c>
      <c r="D145" s="234" t="s">
        <v>166</v>
      </c>
      <c r="E145" s="235" t="s">
        <v>242</v>
      </c>
      <c r="F145" s="236" t="s">
        <v>243</v>
      </c>
      <c r="G145" s="237" t="s">
        <v>159</v>
      </c>
      <c r="H145" s="238">
        <v>2</v>
      </c>
      <c r="I145" s="239"/>
      <c r="J145" s="240">
        <f>ROUND(I145*H145,2)</f>
        <v>0</v>
      </c>
      <c r="K145" s="236" t="s">
        <v>160</v>
      </c>
      <c r="L145" s="241"/>
      <c r="M145" s="242" t="s">
        <v>1</v>
      </c>
      <c r="N145" s="243" t="s">
        <v>38</v>
      </c>
      <c r="O145" s="89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2" t="s">
        <v>82</v>
      </c>
      <c r="AT145" s="232" t="s">
        <v>166</v>
      </c>
      <c r="AU145" s="232" t="s">
        <v>80</v>
      </c>
      <c r="AY145" s="15" t="s">
        <v>153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5" t="s">
        <v>80</v>
      </c>
      <c r="BK145" s="233">
        <f>ROUND(I145*H145,2)</f>
        <v>0</v>
      </c>
      <c r="BL145" s="15" t="s">
        <v>80</v>
      </c>
      <c r="BM145" s="232" t="s">
        <v>244</v>
      </c>
    </row>
    <row r="146" s="2" customFormat="1" ht="16.5" customHeight="1">
      <c r="A146" s="36"/>
      <c r="B146" s="37"/>
      <c r="C146" s="234" t="s">
        <v>245</v>
      </c>
      <c r="D146" s="234" t="s">
        <v>166</v>
      </c>
      <c r="E146" s="235" t="s">
        <v>246</v>
      </c>
      <c r="F146" s="236" t="s">
        <v>247</v>
      </c>
      <c r="G146" s="237" t="s">
        <v>159</v>
      </c>
      <c r="H146" s="238">
        <v>2</v>
      </c>
      <c r="I146" s="239"/>
      <c r="J146" s="240">
        <f>ROUND(I146*H146,2)</f>
        <v>0</v>
      </c>
      <c r="K146" s="236" t="s">
        <v>160</v>
      </c>
      <c r="L146" s="241"/>
      <c r="M146" s="242" t="s">
        <v>1</v>
      </c>
      <c r="N146" s="243" t="s">
        <v>38</v>
      </c>
      <c r="O146" s="89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2" t="s">
        <v>82</v>
      </c>
      <c r="AT146" s="232" t="s">
        <v>166</v>
      </c>
      <c r="AU146" s="232" t="s">
        <v>80</v>
      </c>
      <c r="AY146" s="15" t="s">
        <v>153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80</v>
      </c>
      <c r="BK146" s="233">
        <f>ROUND(I146*H146,2)</f>
        <v>0</v>
      </c>
      <c r="BL146" s="15" t="s">
        <v>80</v>
      </c>
      <c r="BM146" s="232" t="s">
        <v>248</v>
      </c>
    </row>
    <row r="147" s="2" customFormat="1" ht="24.15" customHeight="1">
      <c r="A147" s="36"/>
      <c r="B147" s="37"/>
      <c r="C147" s="221" t="s">
        <v>249</v>
      </c>
      <c r="D147" s="221" t="s">
        <v>156</v>
      </c>
      <c r="E147" s="222" t="s">
        <v>250</v>
      </c>
      <c r="F147" s="223" t="s">
        <v>251</v>
      </c>
      <c r="G147" s="224" t="s">
        <v>159</v>
      </c>
      <c r="H147" s="225">
        <v>4</v>
      </c>
      <c r="I147" s="226"/>
      <c r="J147" s="227">
        <f>ROUND(I147*H147,2)</f>
        <v>0</v>
      </c>
      <c r="K147" s="223" t="s">
        <v>160</v>
      </c>
      <c r="L147" s="42"/>
      <c r="M147" s="228" t="s">
        <v>1</v>
      </c>
      <c r="N147" s="229" t="s">
        <v>38</v>
      </c>
      <c r="O147" s="89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2" t="s">
        <v>80</v>
      </c>
      <c r="AT147" s="232" t="s">
        <v>156</v>
      </c>
      <c r="AU147" s="232" t="s">
        <v>80</v>
      </c>
      <c r="AY147" s="15" t="s">
        <v>153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5" t="s">
        <v>80</v>
      </c>
      <c r="BK147" s="233">
        <f>ROUND(I147*H147,2)</f>
        <v>0</v>
      </c>
      <c r="BL147" s="15" t="s">
        <v>80</v>
      </c>
      <c r="BM147" s="232" t="s">
        <v>252</v>
      </c>
    </row>
    <row r="148" s="2" customFormat="1" ht="24.15" customHeight="1">
      <c r="A148" s="36"/>
      <c r="B148" s="37"/>
      <c r="C148" s="234" t="s">
        <v>253</v>
      </c>
      <c r="D148" s="234" t="s">
        <v>166</v>
      </c>
      <c r="E148" s="235" t="s">
        <v>254</v>
      </c>
      <c r="F148" s="236" t="s">
        <v>255</v>
      </c>
      <c r="G148" s="237" t="s">
        <v>193</v>
      </c>
      <c r="H148" s="238">
        <v>74</v>
      </c>
      <c r="I148" s="239"/>
      <c r="J148" s="240">
        <f>ROUND(I148*H148,2)</f>
        <v>0</v>
      </c>
      <c r="K148" s="236" t="s">
        <v>160</v>
      </c>
      <c r="L148" s="241"/>
      <c r="M148" s="256" t="s">
        <v>1</v>
      </c>
      <c r="N148" s="257" t="s">
        <v>38</v>
      </c>
      <c r="O148" s="258"/>
      <c r="P148" s="259">
        <f>O148*H148</f>
        <v>0</v>
      </c>
      <c r="Q148" s="259">
        <v>0</v>
      </c>
      <c r="R148" s="259">
        <f>Q148*H148</f>
        <v>0</v>
      </c>
      <c r="S148" s="259">
        <v>0</v>
      </c>
      <c r="T148" s="26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2" t="s">
        <v>82</v>
      </c>
      <c r="AT148" s="232" t="s">
        <v>166</v>
      </c>
      <c r="AU148" s="232" t="s">
        <v>80</v>
      </c>
      <c r="AY148" s="15" t="s">
        <v>153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5" t="s">
        <v>80</v>
      </c>
      <c r="BK148" s="233">
        <f>ROUND(I148*H148,2)</f>
        <v>0</v>
      </c>
      <c r="BL148" s="15" t="s">
        <v>80</v>
      </c>
      <c r="BM148" s="232" t="s">
        <v>256</v>
      </c>
    </row>
    <row r="149" s="2" customFormat="1" ht="6.96" customHeight="1">
      <c r="A149" s="36"/>
      <c r="B149" s="64"/>
      <c r="C149" s="65"/>
      <c r="D149" s="65"/>
      <c r="E149" s="65"/>
      <c r="F149" s="65"/>
      <c r="G149" s="65"/>
      <c r="H149" s="65"/>
      <c r="I149" s="65"/>
      <c r="J149" s="65"/>
      <c r="K149" s="65"/>
      <c r="L149" s="42"/>
      <c r="M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</sheetData>
  <sheetProtection sheet="1" autoFilter="0" formatColumns="0" formatRows="0" objects="1" scenarios="1" spinCount="100000" saltValue="ZT3kTGslLICJ9Hi9RsEPHJ/HZysDxnqMwo8WOru8SFC0IhH5i0lLukjlhEbTnGQycGroDGnB4mEK0VFQVWJ7mA==" hashValue="pNzXu85Ee0+ZJc0Cx8o4u7FElQ97weJCHSgkJKNlTbiKBx0YZwmW9JR5rwpI6O6OPSKPtbbm+QafqvJkVxIjlA==" algorithmName="SHA-512" password="CC35"/>
  <autoFilter ref="C120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130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257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ROUND((SUM(BE120:BE144)),  2)</f>
        <v>0</v>
      </c>
      <c r="G35" s="36"/>
      <c r="H35" s="36"/>
      <c r="I35" s="162">
        <v>0.20999999999999999</v>
      </c>
      <c r="J35" s="161">
        <f>ROUND(((SUM(BE120:BE144))*I35),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ROUND((SUM(BF120:BF144)),  2)</f>
        <v>0</v>
      </c>
      <c r="G36" s="36"/>
      <c r="H36" s="36"/>
      <c r="I36" s="162">
        <v>0.14999999999999999</v>
      </c>
      <c r="J36" s="161">
        <f>ROUND(((SUM(BF120:BF144))*I36),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ROUND((SUM(BG120:BG144)),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ROUND((SUM(BH120:BH144)),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ROUND((SUM(BI120:BI144)),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130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02 - Venkovní prvky - stavební část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137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PZS na trati Přerov - Břeclav - 2.etapa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129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130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02 - Venkovní prvky - stavební část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 xml:space="preserve"> </v>
      </c>
      <c r="G114" s="38"/>
      <c r="H114" s="38"/>
      <c r="I114" s="30" t="s">
        <v>22</v>
      </c>
      <c r="J114" s="77" t="str">
        <f>IF(J14="","",J14)</f>
        <v>4. 8. 2023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 </v>
      </c>
      <c r="G116" s="38"/>
      <c r="H116" s="38"/>
      <c r="I116" s="30" t="s">
        <v>29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8"/>
      <c r="E117" s="38"/>
      <c r="F117" s="25" t="str">
        <f>IF(E20="","",E20)</f>
        <v>Vyplň údaj</v>
      </c>
      <c r="G117" s="38"/>
      <c r="H117" s="38"/>
      <c r="I117" s="30" t="s">
        <v>31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0" customFormat="1" ht="29.28" customHeight="1">
      <c r="A119" s="192"/>
      <c r="B119" s="193"/>
      <c r="C119" s="194" t="s">
        <v>138</v>
      </c>
      <c r="D119" s="195" t="s">
        <v>58</v>
      </c>
      <c r="E119" s="195" t="s">
        <v>54</v>
      </c>
      <c r="F119" s="195" t="s">
        <v>55</v>
      </c>
      <c r="G119" s="195" t="s">
        <v>139</v>
      </c>
      <c r="H119" s="195" t="s">
        <v>140</v>
      </c>
      <c r="I119" s="195" t="s">
        <v>141</v>
      </c>
      <c r="J119" s="195" t="s">
        <v>133</v>
      </c>
      <c r="K119" s="196" t="s">
        <v>142</v>
      </c>
      <c r="L119" s="197"/>
      <c r="M119" s="98" t="s">
        <v>1</v>
      </c>
      <c r="N119" s="99" t="s">
        <v>37</v>
      </c>
      <c r="O119" s="99" t="s">
        <v>143</v>
      </c>
      <c r="P119" s="99" t="s">
        <v>144</v>
      </c>
      <c r="Q119" s="99" t="s">
        <v>145</v>
      </c>
      <c r="R119" s="99" t="s">
        <v>146</v>
      </c>
      <c r="S119" s="99" t="s">
        <v>147</v>
      </c>
      <c r="T119" s="100" t="s">
        <v>148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6"/>
      <c r="B120" s="37"/>
      <c r="C120" s="105" t="s">
        <v>149</v>
      </c>
      <c r="D120" s="38"/>
      <c r="E120" s="38"/>
      <c r="F120" s="38"/>
      <c r="G120" s="38"/>
      <c r="H120" s="38"/>
      <c r="I120" s="38"/>
      <c r="J120" s="198">
        <f>BK120</f>
        <v>0</v>
      </c>
      <c r="K120" s="38"/>
      <c r="L120" s="42"/>
      <c r="M120" s="101"/>
      <c r="N120" s="199"/>
      <c r="O120" s="102"/>
      <c r="P120" s="200">
        <f>SUM(P121:P144)</f>
        <v>0</v>
      </c>
      <c r="Q120" s="102"/>
      <c r="R120" s="200">
        <f>SUM(R121:R144)</f>
        <v>0.71896000000000004</v>
      </c>
      <c r="S120" s="102"/>
      <c r="T120" s="201">
        <f>SUM(T121:T144)</f>
        <v>13.92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72</v>
      </c>
      <c r="AU120" s="15" t="s">
        <v>135</v>
      </c>
      <c r="BK120" s="202">
        <f>SUM(BK121:BK144)</f>
        <v>0</v>
      </c>
    </row>
    <row r="121" s="2" customFormat="1" ht="24.15" customHeight="1">
      <c r="A121" s="36"/>
      <c r="B121" s="37"/>
      <c r="C121" s="221" t="s">
        <v>80</v>
      </c>
      <c r="D121" s="221" t="s">
        <v>156</v>
      </c>
      <c r="E121" s="222" t="s">
        <v>258</v>
      </c>
      <c r="F121" s="223" t="s">
        <v>259</v>
      </c>
      <c r="G121" s="224" t="s">
        <v>260</v>
      </c>
      <c r="H121" s="225">
        <v>0.14999999999999999</v>
      </c>
      <c r="I121" s="226"/>
      <c r="J121" s="227">
        <f>ROUND(I121*H121,2)</f>
        <v>0</v>
      </c>
      <c r="K121" s="223" t="s">
        <v>184</v>
      </c>
      <c r="L121" s="42"/>
      <c r="M121" s="228" t="s">
        <v>1</v>
      </c>
      <c r="N121" s="229" t="s">
        <v>38</v>
      </c>
      <c r="O121" s="89"/>
      <c r="P121" s="230">
        <f>O121*H121</f>
        <v>0</v>
      </c>
      <c r="Q121" s="230">
        <v>0.0088000000000000005</v>
      </c>
      <c r="R121" s="230">
        <f>Q121*H121</f>
        <v>0.00132</v>
      </c>
      <c r="S121" s="230">
        <v>0</v>
      </c>
      <c r="T121" s="23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32" t="s">
        <v>80</v>
      </c>
      <c r="AT121" s="232" t="s">
        <v>156</v>
      </c>
      <c r="AU121" s="232" t="s">
        <v>73</v>
      </c>
      <c r="AY121" s="15" t="s">
        <v>153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5" t="s">
        <v>80</v>
      </c>
      <c r="BK121" s="233">
        <f>ROUND(I121*H121,2)</f>
        <v>0</v>
      </c>
      <c r="BL121" s="15" t="s">
        <v>80</v>
      </c>
      <c r="BM121" s="232" t="s">
        <v>261</v>
      </c>
    </row>
    <row r="122" s="2" customFormat="1" ht="33" customHeight="1">
      <c r="A122" s="36"/>
      <c r="B122" s="37"/>
      <c r="C122" s="221" t="s">
        <v>82</v>
      </c>
      <c r="D122" s="221" t="s">
        <v>156</v>
      </c>
      <c r="E122" s="222" t="s">
        <v>262</v>
      </c>
      <c r="F122" s="223" t="s">
        <v>263</v>
      </c>
      <c r="G122" s="224" t="s">
        <v>264</v>
      </c>
      <c r="H122" s="225">
        <v>40</v>
      </c>
      <c r="I122" s="226"/>
      <c r="J122" s="227">
        <f>ROUND(I122*H122,2)</f>
        <v>0</v>
      </c>
      <c r="K122" s="223" t="s">
        <v>184</v>
      </c>
      <c r="L122" s="42"/>
      <c r="M122" s="228" t="s">
        <v>1</v>
      </c>
      <c r="N122" s="229" t="s">
        <v>38</v>
      </c>
      <c r="O122" s="89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32" t="s">
        <v>80</v>
      </c>
      <c r="AT122" s="232" t="s">
        <v>156</v>
      </c>
      <c r="AU122" s="232" t="s">
        <v>73</v>
      </c>
      <c r="AY122" s="15" t="s">
        <v>153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5" t="s">
        <v>80</v>
      </c>
      <c r="BK122" s="233">
        <f>ROUND(I122*H122,2)</f>
        <v>0</v>
      </c>
      <c r="BL122" s="15" t="s">
        <v>80</v>
      </c>
      <c r="BM122" s="232" t="s">
        <v>265</v>
      </c>
    </row>
    <row r="123" s="12" customFormat="1">
      <c r="A123" s="12"/>
      <c r="B123" s="244"/>
      <c r="C123" s="245"/>
      <c r="D123" s="246" t="s">
        <v>227</v>
      </c>
      <c r="E123" s="247" t="s">
        <v>1</v>
      </c>
      <c r="F123" s="248" t="s">
        <v>266</v>
      </c>
      <c r="G123" s="245"/>
      <c r="H123" s="249">
        <v>8</v>
      </c>
      <c r="I123" s="250"/>
      <c r="J123" s="245"/>
      <c r="K123" s="245"/>
      <c r="L123" s="251"/>
      <c r="M123" s="252"/>
      <c r="N123" s="253"/>
      <c r="O123" s="253"/>
      <c r="P123" s="253"/>
      <c r="Q123" s="253"/>
      <c r="R123" s="253"/>
      <c r="S123" s="253"/>
      <c r="T123" s="254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55" t="s">
        <v>227</v>
      </c>
      <c r="AU123" s="255" t="s">
        <v>73</v>
      </c>
      <c r="AV123" s="12" t="s">
        <v>82</v>
      </c>
      <c r="AW123" s="12" t="s">
        <v>30</v>
      </c>
      <c r="AX123" s="12" t="s">
        <v>73</v>
      </c>
      <c r="AY123" s="255" t="s">
        <v>153</v>
      </c>
    </row>
    <row r="124" s="12" customFormat="1">
      <c r="A124" s="12"/>
      <c r="B124" s="244"/>
      <c r="C124" s="245"/>
      <c r="D124" s="246" t="s">
        <v>227</v>
      </c>
      <c r="E124" s="247" t="s">
        <v>1</v>
      </c>
      <c r="F124" s="248" t="s">
        <v>267</v>
      </c>
      <c r="G124" s="245"/>
      <c r="H124" s="249">
        <v>32</v>
      </c>
      <c r="I124" s="250"/>
      <c r="J124" s="245"/>
      <c r="K124" s="245"/>
      <c r="L124" s="251"/>
      <c r="M124" s="252"/>
      <c r="N124" s="253"/>
      <c r="O124" s="253"/>
      <c r="P124" s="253"/>
      <c r="Q124" s="253"/>
      <c r="R124" s="253"/>
      <c r="S124" s="253"/>
      <c r="T124" s="254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55" t="s">
        <v>227</v>
      </c>
      <c r="AU124" s="255" t="s">
        <v>73</v>
      </c>
      <c r="AV124" s="12" t="s">
        <v>82</v>
      </c>
      <c r="AW124" s="12" t="s">
        <v>30</v>
      </c>
      <c r="AX124" s="12" t="s">
        <v>73</v>
      </c>
      <c r="AY124" s="255" t="s">
        <v>153</v>
      </c>
    </row>
    <row r="125" s="13" customFormat="1">
      <c r="A125" s="13"/>
      <c r="B125" s="261"/>
      <c r="C125" s="262"/>
      <c r="D125" s="246" t="s">
        <v>227</v>
      </c>
      <c r="E125" s="263" t="s">
        <v>1</v>
      </c>
      <c r="F125" s="264" t="s">
        <v>268</v>
      </c>
      <c r="G125" s="262"/>
      <c r="H125" s="265">
        <v>40</v>
      </c>
      <c r="I125" s="266"/>
      <c r="J125" s="262"/>
      <c r="K125" s="262"/>
      <c r="L125" s="267"/>
      <c r="M125" s="268"/>
      <c r="N125" s="269"/>
      <c r="O125" s="269"/>
      <c r="P125" s="269"/>
      <c r="Q125" s="269"/>
      <c r="R125" s="269"/>
      <c r="S125" s="269"/>
      <c r="T125" s="27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71" t="s">
        <v>227</v>
      </c>
      <c r="AU125" s="271" t="s">
        <v>73</v>
      </c>
      <c r="AV125" s="13" t="s">
        <v>152</v>
      </c>
      <c r="AW125" s="13" t="s">
        <v>30</v>
      </c>
      <c r="AX125" s="13" t="s">
        <v>80</v>
      </c>
      <c r="AY125" s="271" t="s">
        <v>153</v>
      </c>
    </row>
    <row r="126" s="2" customFormat="1" ht="24.15" customHeight="1">
      <c r="A126" s="36"/>
      <c r="B126" s="37"/>
      <c r="C126" s="221" t="s">
        <v>165</v>
      </c>
      <c r="D126" s="221" t="s">
        <v>156</v>
      </c>
      <c r="E126" s="222" t="s">
        <v>269</v>
      </c>
      <c r="F126" s="223" t="s">
        <v>270</v>
      </c>
      <c r="G126" s="224" t="s">
        <v>159</v>
      </c>
      <c r="H126" s="225">
        <v>4</v>
      </c>
      <c r="I126" s="226"/>
      <c r="J126" s="227">
        <f>ROUND(I126*H126,2)</f>
        <v>0</v>
      </c>
      <c r="K126" s="223" t="s">
        <v>184</v>
      </c>
      <c r="L126" s="42"/>
      <c r="M126" s="228" t="s">
        <v>1</v>
      </c>
      <c r="N126" s="229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3.48</v>
      </c>
      <c r="T126" s="231">
        <f>S126*H126</f>
        <v>13.92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80</v>
      </c>
      <c r="AT126" s="232" t="s">
        <v>156</v>
      </c>
      <c r="AU126" s="232" t="s">
        <v>73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271</v>
      </c>
    </row>
    <row r="127" s="2" customFormat="1" ht="24.15" customHeight="1">
      <c r="A127" s="36"/>
      <c r="B127" s="37"/>
      <c r="C127" s="221" t="s">
        <v>152</v>
      </c>
      <c r="D127" s="221" t="s">
        <v>156</v>
      </c>
      <c r="E127" s="222" t="s">
        <v>272</v>
      </c>
      <c r="F127" s="223" t="s">
        <v>273</v>
      </c>
      <c r="G127" s="224" t="s">
        <v>159</v>
      </c>
      <c r="H127" s="225">
        <v>4</v>
      </c>
      <c r="I127" s="226"/>
      <c r="J127" s="227">
        <f>ROUND(I127*H127,2)</f>
        <v>0</v>
      </c>
      <c r="K127" s="223" t="s">
        <v>184</v>
      </c>
      <c r="L127" s="42"/>
      <c r="M127" s="228" t="s">
        <v>1</v>
      </c>
      <c r="N127" s="229" t="s">
        <v>38</v>
      </c>
      <c r="O127" s="89"/>
      <c r="P127" s="230">
        <f>O127*H127</f>
        <v>0</v>
      </c>
      <c r="Q127" s="230">
        <v>0.11984</v>
      </c>
      <c r="R127" s="230">
        <f>Q127*H127</f>
        <v>0.47936000000000001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80</v>
      </c>
      <c r="AT127" s="232" t="s">
        <v>156</v>
      </c>
      <c r="AU127" s="232" t="s">
        <v>73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274</v>
      </c>
    </row>
    <row r="128" s="2" customFormat="1" ht="33" customHeight="1">
      <c r="A128" s="36"/>
      <c r="B128" s="37"/>
      <c r="C128" s="221" t="s">
        <v>173</v>
      </c>
      <c r="D128" s="221" t="s">
        <v>156</v>
      </c>
      <c r="E128" s="222" t="s">
        <v>275</v>
      </c>
      <c r="F128" s="223" t="s">
        <v>276</v>
      </c>
      <c r="G128" s="224" t="s">
        <v>264</v>
      </c>
      <c r="H128" s="225">
        <v>40</v>
      </c>
      <c r="I128" s="226"/>
      <c r="J128" s="227">
        <f>ROUND(I128*H128,2)</f>
        <v>0</v>
      </c>
      <c r="K128" s="223" t="s">
        <v>184</v>
      </c>
      <c r="L128" s="42"/>
      <c r="M128" s="228" t="s">
        <v>1</v>
      </c>
      <c r="N128" s="229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80</v>
      </c>
      <c r="AT128" s="232" t="s">
        <v>156</v>
      </c>
      <c r="AU128" s="232" t="s">
        <v>73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277</v>
      </c>
    </row>
    <row r="129" s="2" customFormat="1" ht="24.15" customHeight="1">
      <c r="A129" s="36"/>
      <c r="B129" s="37"/>
      <c r="C129" s="221" t="s">
        <v>177</v>
      </c>
      <c r="D129" s="221" t="s">
        <v>156</v>
      </c>
      <c r="E129" s="222" t="s">
        <v>278</v>
      </c>
      <c r="F129" s="223" t="s">
        <v>279</v>
      </c>
      <c r="G129" s="224" t="s">
        <v>280</v>
      </c>
      <c r="H129" s="225">
        <v>3.2000000000000002</v>
      </c>
      <c r="I129" s="226"/>
      <c r="J129" s="227">
        <f>ROUND(I129*H129,2)</f>
        <v>0</v>
      </c>
      <c r="K129" s="223" t="s">
        <v>160</v>
      </c>
      <c r="L129" s="42"/>
      <c r="M129" s="228" t="s">
        <v>1</v>
      </c>
      <c r="N129" s="229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80</v>
      </c>
      <c r="AT129" s="232" t="s">
        <v>156</v>
      </c>
      <c r="AU129" s="232" t="s">
        <v>73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281</v>
      </c>
    </row>
    <row r="130" s="12" customFormat="1">
      <c r="A130" s="12"/>
      <c r="B130" s="244"/>
      <c r="C130" s="245"/>
      <c r="D130" s="246" t="s">
        <v>227</v>
      </c>
      <c r="E130" s="247" t="s">
        <v>1</v>
      </c>
      <c r="F130" s="248" t="s">
        <v>282</v>
      </c>
      <c r="G130" s="245"/>
      <c r="H130" s="249">
        <v>1.6000000000000001</v>
      </c>
      <c r="I130" s="250"/>
      <c r="J130" s="245"/>
      <c r="K130" s="245"/>
      <c r="L130" s="251"/>
      <c r="M130" s="252"/>
      <c r="N130" s="253"/>
      <c r="O130" s="253"/>
      <c r="P130" s="253"/>
      <c r="Q130" s="253"/>
      <c r="R130" s="253"/>
      <c r="S130" s="253"/>
      <c r="T130" s="254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5" t="s">
        <v>227</v>
      </c>
      <c r="AU130" s="255" t="s">
        <v>73</v>
      </c>
      <c r="AV130" s="12" t="s">
        <v>82</v>
      </c>
      <c r="AW130" s="12" t="s">
        <v>30</v>
      </c>
      <c r="AX130" s="12" t="s">
        <v>73</v>
      </c>
      <c r="AY130" s="255" t="s">
        <v>153</v>
      </c>
    </row>
    <row r="131" s="12" customFormat="1">
      <c r="A131" s="12"/>
      <c r="B131" s="244"/>
      <c r="C131" s="245"/>
      <c r="D131" s="246" t="s">
        <v>227</v>
      </c>
      <c r="E131" s="247" t="s">
        <v>1</v>
      </c>
      <c r="F131" s="248" t="s">
        <v>283</v>
      </c>
      <c r="G131" s="245"/>
      <c r="H131" s="249">
        <v>1.6000000000000001</v>
      </c>
      <c r="I131" s="250"/>
      <c r="J131" s="245"/>
      <c r="K131" s="245"/>
      <c r="L131" s="251"/>
      <c r="M131" s="252"/>
      <c r="N131" s="253"/>
      <c r="O131" s="253"/>
      <c r="P131" s="253"/>
      <c r="Q131" s="253"/>
      <c r="R131" s="253"/>
      <c r="S131" s="253"/>
      <c r="T131" s="25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5" t="s">
        <v>227</v>
      </c>
      <c r="AU131" s="255" t="s">
        <v>73</v>
      </c>
      <c r="AV131" s="12" t="s">
        <v>82</v>
      </c>
      <c r="AW131" s="12" t="s">
        <v>30</v>
      </c>
      <c r="AX131" s="12" t="s">
        <v>73</v>
      </c>
      <c r="AY131" s="255" t="s">
        <v>153</v>
      </c>
    </row>
    <row r="132" s="13" customFormat="1">
      <c r="A132" s="13"/>
      <c r="B132" s="261"/>
      <c r="C132" s="262"/>
      <c r="D132" s="246" t="s">
        <v>227</v>
      </c>
      <c r="E132" s="263" t="s">
        <v>1</v>
      </c>
      <c r="F132" s="264" t="s">
        <v>268</v>
      </c>
      <c r="G132" s="262"/>
      <c r="H132" s="265">
        <v>3.2000000000000002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1" t="s">
        <v>227</v>
      </c>
      <c r="AU132" s="271" t="s">
        <v>73</v>
      </c>
      <c r="AV132" s="13" t="s">
        <v>152</v>
      </c>
      <c r="AW132" s="13" t="s">
        <v>30</v>
      </c>
      <c r="AX132" s="13" t="s">
        <v>80</v>
      </c>
      <c r="AY132" s="271" t="s">
        <v>153</v>
      </c>
    </row>
    <row r="133" s="2" customFormat="1" ht="49.05" customHeight="1">
      <c r="A133" s="36"/>
      <c r="B133" s="37"/>
      <c r="C133" s="221" t="s">
        <v>181</v>
      </c>
      <c r="D133" s="221" t="s">
        <v>156</v>
      </c>
      <c r="E133" s="222" t="s">
        <v>284</v>
      </c>
      <c r="F133" s="223" t="s">
        <v>285</v>
      </c>
      <c r="G133" s="224" t="s">
        <v>280</v>
      </c>
      <c r="H133" s="225">
        <v>1.6000000000000001</v>
      </c>
      <c r="I133" s="226"/>
      <c r="J133" s="227">
        <f>ROUND(I133*H133,2)</f>
        <v>0</v>
      </c>
      <c r="K133" s="223" t="s">
        <v>160</v>
      </c>
      <c r="L133" s="42"/>
      <c r="M133" s="228" t="s">
        <v>1</v>
      </c>
      <c r="N133" s="229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80</v>
      </c>
      <c r="AT133" s="232" t="s">
        <v>156</v>
      </c>
      <c r="AU133" s="232" t="s">
        <v>73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286</v>
      </c>
    </row>
    <row r="134" s="12" customFormat="1">
      <c r="A134" s="12"/>
      <c r="B134" s="244"/>
      <c r="C134" s="245"/>
      <c r="D134" s="246" t="s">
        <v>227</v>
      </c>
      <c r="E134" s="247" t="s">
        <v>1</v>
      </c>
      <c r="F134" s="248" t="s">
        <v>287</v>
      </c>
      <c r="G134" s="245"/>
      <c r="H134" s="249">
        <v>1.6000000000000001</v>
      </c>
      <c r="I134" s="250"/>
      <c r="J134" s="245"/>
      <c r="K134" s="245"/>
      <c r="L134" s="251"/>
      <c r="M134" s="252"/>
      <c r="N134" s="253"/>
      <c r="O134" s="253"/>
      <c r="P134" s="253"/>
      <c r="Q134" s="253"/>
      <c r="R134" s="253"/>
      <c r="S134" s="253"/>
      <c r="T134" s="25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55" t="s">
        <v>227</v>
      </c>
      <c r="AU134" s="255" t="s">
        <v>73</v>
      </c>
      <c r="AV134" s="12" t="s">
        <v>82</v>
      </c>
      <c r="AW134" s="12" t="s">
        <v>30</v>
      </c>
      <c r="AX134" s="12" t="s">
        <v>80</v>
      </c>
      <c r="AY134" s="255" t="s">
        <v>153</v>
      </c>
    </row>
    <row r="135" s="2" customFormat="1" ht="33" customHeight="1">
      <c r="A135" s="36"/>
      <c r="B135" s="37"/>
      <c r="C135" s="221" t="s">
        <v>186</v>
      </c>
      <c r="D135" s="221" t="s">
        <v>156</v>
      </c>
      <c r="E135" s="222" t="s">
        <v>288</v>
      </c>
      <c r="F135" s="223" t="s">
        <v>289</v>
      </c>
      <c r="G135" s="224" t="s">
        <v>264</v>
      </c>
      <c r="H135" s="225">
        <v>23.68</v>
      </c>
      <c r="I135" s="226"/>
      <c r="J135" s="227">
        <f>ROUND(I135*H135,2)</f>
        <v>0</v>
      </c>
      <c r="K135" s="223" t="s">
        <v>184</v>
      </c>
      <c r="L135" s="42"/>
      <c r="M135" s="228" t="s">
        <v>1</v>
      </c>
      <c r="N135" s="229" t="s">
        <v>38</v>
      </c>
      <c r="O135" s="8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2" t="s">
        <v>80</v>
      </c>
      <c r="AT135" s="232" t="s">
        <v>156</v>
      </c>
      <c r="AU135" s="232" t="s">
        <v>73</v>
      </c>
      <c r="AY135" s="15" t="s">
        <v>153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80</v>
      </c>
      <c r="BK135" s="233">
        <f>ROUND(I135*H135,2)</f>
        <v>0</v>
      </c>
      <c r="BL135" s="15" t="s">
        <v>80</v>
      </c>
      <c r="BM135" s="232" t="s">
        <v>290</v>
      </c>
    </row>
    <row r="136" s="12" customFormat="1">
      <c r="A136" s="12"/>
      <c r="B136" s="244"/>
      <c r="C136" s="245"/>
      <c r="D136" s="246" t="s">
        <v>227</v>
      </c>
      <c r="E136" s="247" t="s">
        <v>1</v>
      </c>
      <c r="F136" s="248" t="s">
        <v>291</v>
      </c>
      <c r="G136" s="245"/>
      <c r="H136" s="249">
        <v>7.6799999999999997</v>
      </c>
      <c r="I136" s="250"/>
      <c r="J136" s="245"/>
      <c r="K136" s="245"/>
      <c r="L136" s="251"/>
      <c r="M136" s="252"/>
      <c r="N136" s="253"/>
      <c r="O136" s="253"/>
      <c r="P136" s="253"/>
      <c r="Q136" s="253"/>
      <c r="R136" s="253"/>
      <c r="S136" s="253"/>
      <c r="T136" s="25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5" t="s">
        <v>227</v>
      </c>
      <c r="AU136" s="255" t="s">
        <v>73</v>
      </c>
      <c r="AV136" s="12" t="s">
        <v>82</v>
      </c>
      <c r="AW136" s="12" t="s">
        <v>30</v>
      </c>
      <c r="AX136" s="12" t="s">
        <v>73</v>
      </c>
      <c r="AY136" s="255" t="s">
        <v>153</v>
      </c>
    </row>
    <row r="137" s="12" customFormat="1">
      <c r="A137" s="12"/>
      <c r="B137" s="244"/>
      <c r="C137" s="245"/>
      <c r="D137" s="246" t="s">
        <v>227</v>
      </c>
      <c r="E137" s="247" t="s">
        <v>1</v>
      </c>
      <c r="F137" s="248" t="s">
        <v>292</v>
      </c>
      <c r="G137" s="245"/>
      <c r="H137" s="249">
        <v>16</v>
      </c>
      <c r="I137" s="250"/>
      <c r="J137" s="245"/>
      <c r="K137" s="245"/>
      <c r="L137" s="251"/>
      <c r="M137" s="252"/>
      <c r="N137" s="253"/>
      <c r="O137" s="253"/>
      <c r="P137" s="253"/>
      <c r="Q137" s="253"/>
      <c r="R137" s="253"/>
      <c r="S137" s="253"/>
      <c r="T137" s="25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55" t="s">
        <v>227</v>
      </c>
      <c r="AU137" s="255" t="s">
        <v>73</v>
      </c>
      <c r="AV137" s="12" t="s">
        <v>82</v>
      </c>
      <c r="AW137" s="12" t="s">
        <v>30</v>
      </c>
      <c r="AX137" s="12" t="s">
        <v>73</v>
      </c>
      <c r="AY137" s="255" t="s">
        <v>153</v>
      </c>
    </row>
    <row r="138" s="13" customFormat="1">
      <c r="A138" s="13"/>
      <c r="B138" s="261"/>
      <c r="C138" s="262"/>
      <c r="D138" s="246" t="s">
        <v>227</v>
      </c>
      <c r="E138" s="263" t="s">
        <v>1</v>
      </c>
      <c r="F138" s="264" t="s">
        <v>268</v>
      </c>
      <c r="G138" s="262"/>
      <c r="H138" s="265">
        <v>23.68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1" t="s">
        <v>227</v>
      </c>
      <c r="AU138" s="271" t="s">
        <v>73</v>
      </c>
      <c r="AV138" s="13" t="s">
        <v>152</v>
      </c>
      <c r="AW138" s="13" t="s">
        <v>30</v>
      </c>
      <c r="AX138" s="13" t="s">
        <v>80</v>
      </c>
      <c r="AY138" s="271" t="s">
        <v>153</v>
      </c>
    </row>
    <row r="139" s="2" customFormat="1" ht="24.15" customHeight="1">
      <c r="A139" s="36"/>
      <c r="B139" s="37"/>
      <c r="C139" s="221" t="s">
        <v>190</v>
      </c>
      <c r="D139" s="221" t="s">
        <v>156</v>
      </c>
      <c r="E139" s="222" t="s">
        <v>293</v>
      </c>
      <c r="F139" s="223" t="s">
        <v>294</v>
      </c>
      <c r="G139" s="224" t="s">
        <v>193</v>
      </c>
      <c r="H139" s="225">
        <v>24</v>
      </c>
      <c r="I139" s="226"/>
      <c r="J139" s="227">
        <f>ROUND(I139*H139,2)</f>
        <v>0</v>
      </c>
      <c r="K139" s="223" t="s">
        <v>184</v>
      </c>
      <c r="L139" s="42"/>
      <c r="M139" s="228" t="s">
        <v>1</v>
      </c>
      <c r="N139" s="229" t="s">
        <v>38</v>
      </c>
      <c r="O139" s="89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80</v>
      </c>
      <c r="AT139" s="232" t="s">
        <v>156</v>
      </c>
      <c r="AU139" s="232" t="s">
        <v>73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295</v>
      </c>
    </row>
    <row r="140" s="2" customFormat="1" ht="24.15" customHeight="1">
      <c r="A140" s="36"/>
      <c r="B140" s="37"/>
      <c r="C140" s="221" t="s">
        <v>195</v>
      </c>
      <c r="D140" s="221" t="s">
        <v>156</v>
      </c>
      <c r="E140" s="222" t="s">
        <v>296</v>
      </c>
      <c r="F140" s="223" t="s">
        <v>297</v>
      </c>
      <c r="G140" s="224" t="s">
        <v>193</v>
      </c>
      <c r="H140" s="225">
        <v>74</v>
      </c>
      <c r="I140" s="226"/>
      <c r="J140" s="227">
        <f>ROUND(I140*H140,2)</f>
        <v>0</v>
      </c>
      <c r="K140" s="223" t="s">
        <v>184</v>
      </c>
      <c r="L140" s="42"/>
      <c r="M140" s="228" t="s">
        <v>1</v>
      </c>
      <c r="N140" s="229" t="s">
        <v>38</v>
      </c>
      <c r="O140" s="89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2" t="s">
        <v>80</v>
      </c>
      <c r="AT140" s="232" t="s">
        <v>156</v>
      </c>
      <c r="AU140" s="232" t="s">
        <v>73</v>
      </c>
      <c r="AY140" s="15" t="s">
        <v>153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5" t="s">
        <v>80</v>
      </c>
      <c r="BK140" s="233">
        <f>ROUND(I140*H140,2)</f>
        <v>0</v>
      </c>
      <c r="BL140" s="15" t="s">
        <v>80</v>
      </c>
      <c r="BM140" s="232" t="s">
        <v>298</v>
      </c>
    </row>
    <row r="141" s="2" customFormat="1" ht="44.25" customHeight="1">
      <c r="A141" s="36"/>
      <c r="B141" s="37"/>
      <c r="C141" s="221" t="s">
        <v>199</v>
      </c>
      <c r="D141" s="221" t="s">
        <v>156</v>
      </c>
      <c r="E141" s="222" t="s">
        <v>299</v>
      </c>
      <c r="F141" s="223" t="s">
        <v>300</v>
      </c>
      <c r="G141" s="224" t="s">
        <v>301</v>
      </c>
      <c r="H141" s="225">
        <v>74</v>
      </c>
      <c r="I141" s="226"/>
      <c r="J141" s="227">
        <f>ROUND(I141*H141,2)</f>
        <v>0</v>
      </c>
      <c r="K141" s="223" t="s">
        <v>184</v>
      </c>
      <c r="L141" s="42"/>
      <c r="M141" s="228" t="s">
        <v>1</v>
      </c>
      <c r="N141" s="229" t="s">
        <v>38</v>
      </c>
      <c r="O141" s="89"/>
      <c r="P141" s="230">
        <f>O141*H141</f>
        <v>0</v>
      </c>
      <c r="Q141" s="230">
        <v>2.0000000000000002E-05</v>
      </c>
      <c r="R141" s="230">
        <f>Q141*H141</f>
        <v>0.0014800000000000002</v>
      </c>
      <c r="S141" s="230">
        <v>0</v>
      </c>
      <c r="T141" s="23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2" t="s">
        <v>80</v>
      </c>
      <c r="AT141" s="232" t="s">
        <v>156</v>
      </c>
      <c r="AU141" s="232" t="s">
        <v>73</v>
      </c>
      <c r="AY141" s="15" t="s">
        <v>153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5" t="s">
        <v>80</v>
      </c>
      <c r="BK141" s="233">
        <f>ROUND(I141*H141,2)</f>
        <v>0</v>
      </c>
      <c r="BL141" s="15" t="s">
        <v>80</v>
      </c>
      <c r="BM141" s="232" t="s">
        <v>302</v>
      </c>
    </row>
    <row r="142" s="2" customFormat="1" ht="44.25" customHeight="1">
      <c r="A142" s="36"/>
      <c r="B142" s="37"/>
      <c r="C142" s="221" t="s">
        <v>203</v>
      </c>
      <c r="D142" s="221" t="s">
        <v>156</v>
      </c>
      <c r="E142" s="222" t="s">
        <v>303</v>
      </c>
      <c r="F142" s="223" t="s">
        <v>304</v>
      </c>
      <c r="G142" s="224" t="s">
        <v>193</v>
      </c>
      <c r="H142" s="225">
        <v>74</v>
      </c>
      <c r="I142" s="226"/>
      <c r="J142" s="227">
        <f>ROUND(I142*H142,2)</f>
        <v>0</v>
      </c>
      <c r="K142" s="223" t="s">
        <v>184</v>
      </c>
      <c r="L142" s="42"/>
      <c r="M142" s="228" t="s">
        <v>1</v>
      </c>
      <c r="N142" s="229" t="s">
        <v>38</v>
      </c>
      <c r="O142" s="89"/>
      <c r="P142" s="230">
        <f>O142*H142</f>
        <v>0</v>
      </c>
      <c r="Q142" s="230">
        <v>0.0032000000000000002</v>
      </c>
      <c r="R142" s="230">
        <f>Q142*H142</f>
        <v>0.23680000000000001</v>
      </c>
      <c r="S142" s="230">
        <v>0</v>
      </c>
      <c r="T142" s="23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2" t="s">
        <v>80</v>
      </c>
      <c r="AT142" s="232" t="s">
        <v>156</v>
      </c>
      <c r="AU142" s="232" t="s">
        <v>73</v>
      </c>
      <c r="AY142" s="15" t="s">
        <v>153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80</v>
      </c>
      <c r="BK142" s="233">
        <f>ROUND(I142*H142,2)</f>
        <v>0</v>
      </c>
      <c r="BL142" s="15" t="s">
        <v>80</v>
      </c>
      <c r="BM142" s="232" t="s">
        <v>305</v>
      </c>
    </row>
    <row r="143" s="2" customFormat="1" ht="16.5" customHeight="1">
      <c r="A143" s="36"/>
      <c r="B143" s="37"/>
      <c r="C143" s="221" t="s">
        <v>207</v>
      </c>
      <c r="D143" s="221" t="s">
        <v>156</v>
      </c>
      <c r="E143" s="222" t="s">
        <v>306</v>
      </c>
      <c r="F143" s="223" t="s">
        <v>307</v>
      </c>
      <c r="G143" s="224" t="s">
        <v>308</v>
      </c>
      <c r="H143" s="225">
        <v>15</v>
      </c>
      <c r="I143" s="226"/>
      <c r="J143" s="227">
        <f>ROUND(I143*H143,2)</f>
        <v>0</v>
      </c>
      <c r="K143" s="223" t="s">
        <v>184</v>
      </c>
      <c r="L143" s="42"/>
      <c r="M143" s="228" t="s">
        <v>1</v>
      </c>
      <c r="N143" s="229" t="s">
        <v>38</v>
      </c>
      <c r="O143" s="89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2" t="s">
        <v>80</v>
      </c>
      <c r="AT143" s="232" t="s">
        <v>156</v>
      </c>
      <c r="AU143" s="232" t="s">
        <v>73</v>
      </c>
      <c r="AY143" s="15" t="s">
        <v>153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5" t="s">
        <v>80</v>
      </c>
      <c r="BK143" s="233">
        <f>ROUND(I143*H143,2)</f>
        <v>0</v>
      </c>
      <c r="BL143" s="15" t="s">
        <v>80</v>
      </c>
      <c r="BM143" s="232" t="s">
        <v>309</v>
      </c>
    </row>
    <row r="144" s="2" customFormat="1">
      <c r="A144" s="36"/>
      <c r="B144" s="37"/>
      <c r="C144" s="38"/>
      <c r="D144" s="246" t="s">
        <v>310</v>
      </c>
      <c r="E144" s="38"/>
      <c r="F144" s="272" t="s">
        <v>311</v>
      </c>
      <c r="G144" s="38"/>
      <c r="H144" s="38"/>
      <c r="I144" s="273"/>
      <c r="J144" s="38"/>
      <c r="K144" s="38"/>
      <c r="L144" s="42"/>
      <c r="M144" s="274"/>
      <c r="N144" s="275"/>
      <c r="O144" s="258"/>
      <c r="P144" s="258"/>
      <c r="Q144" s="258"/>
      <c r="R144" s="258"/>
      <c r="S144" s="258"/>
      <c r="T144" s="2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310</v>
      </c>
      <c r="AU144" s="15" t="s">
        <v>73</v>
      </c>
    </row>
    <row r="145" s="2" customFormat="1" ht="6.96" customHeight="1">
      <c r="A145" s="36"/>
      <c r="B145" s="64"/>
      <c r="C145" s="65"/>
      <c r="D145" s="65"/>
      <c r="E145" s="65"/>
      <c r="F145" s="65"/>
      <c r="G145" s="65"/>
      <c r="H145" s="65"/>
      <c r="I145" s="65"/>
      <c r="J145" s="65"/>
      <c r="K145" s="65"/>
      <c r="L145" s="42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sheetProtection sheet="1" autoFilter="0" formatColumns="0" formatRows="0" objects="1" scenarios="1" spinCount="100000" saltValue="XvPFuB9QgJgb5pTQcHEGEtD8k6NP0dti/7tUMYNgSt31itM+vO2tmzUwoZD9nYKPneY+gno9UEBNJ+lwYh+VyQ==" hashValue="GiOcAHYjdwTb2MPH/gsTIGoYJeA1LIvK0gYgIrqNTTbAD/9bjaqbpq0NSN9bSb4qBNHqTLrkWFrufs1B/nLH1g==" algorithmName="SHA-512" password="CC35"/>
  <autoFilter ref="C119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130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312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ROUND((SUM(BE121:BE164)),  2)</f>
        <v>0</v>
      </c>
      <c r="G35" s="36"/>
      <c r="H35" s="36"/>
      <c r="I35" s="162">
        <v>0.20999999999999999</v>
      </c>
      <c r="J35" s="161">
        <f>ROUND(((SUM(BE121:BE164))*I35),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ROUND((SUM(BF121:BF164)),  2)</f>
        <v>0</v>
      </c>
      <c r="G36" s="36"/>
      <c r="H36" s="36"/>
      <c r="I36" s="162">
        <v>0.14999999999999999</v>
      </c>
      <c r="J36" s="161">
        <f>ROUND(((SUM(BF121:BF164))*I36),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ROUND((SUM(BG121:BG164)),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ROUND((SUM(BH121:BH164)),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ROUND((SUM(BI121:BI164)),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130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03 - Vnitřní technologie PZS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136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130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03 - Vnitřní technologie PZS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150</v>
      </c>
      <c r="F122" s="206" t="s">
        <v>151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SUM(P123:P164)</f>
        <v>0</v>
      </c>
      <c r="Q122" s="218"/>
      <c r="R122" s="219">
        <f>SUM(R123:R164)</f>
        <v>0</v>
      </c>
      <c r="S122" s="218"/>
      <c r="T122" s="220">
        <f>SUM(T123:T164)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152</v>
      </c>
      <c r="AT122" s="215" t="s">
        <v>72</v>
      </c>
      <c r="AU122" s="215" t="s">
        <v>73</v>
      </c>
      <c r="AY122" s="214" t="s">
        <v>153</v>
      </c>
      <c r="BK122" s="216">
        <f>SUM(BK123:BK164)</f>
        <v>0</v>
      </c>
    </row>
    <row r="123" s="2" customFormat="1" ht="16.5" customHeight="1">
      <c r="A123" s="36"/>
      <c r="B123" s="37"/>
      <c r="C123" s="221" t="s">
        <v>80</v>
      </c>
      <c r="D123" s="221" t="s">
        <v>156</v>
      </c>
      <c r="E123" s="222" t="s">
        <v>313</v>
      </c>
      <c r="F123" s="223" t="s">
        <v>314</v>
      </c>
      <c r="G123" s="224" t="s">
        <v>159</v>
      </c>
      <c r="H123" s="225">
        <v>31</v>
      </c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315</v>
      </c>
    </row>
    <row r="124" s="2" customFormat="1" ht="16.5" customHeight="1">
      <c r="A124" s="36"/>
      <c r="B124" s="37"/>
      <c r="C124" s="221" t="s">
        <v>82</v>
      </c>
      <c r="D124" s="221" t="s">
        <v>156</v>
      </c>
      <c r="E124" s="222" t="s">
        <v>316</v>
      </c>
      <c r="F124" s="223" t="s">
        <v>317</v>
      </c>
      <c r="G124" s="224" t="s">
        <v>159</v>
      </c>
      <c r="H124" s="225">
        <v>1</v>
      </c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318</v>
      </c>
    </row>
    <row r="125" s="2" customFormat="1" ht="44.25" customHeight="1">
      <c r="A125" s="36"/>
      <c r="B125" s="37"/>
      <c r="C125" s="234" t="s">
        <v>165</v>
      </c>
      <c r="D125" s="234" t="s">
        <v>166</v>
      </c>
      <c r="E125" s="235" t="s">
        <v>319</v>
      </c>
      <c r="F125" s="236" t="s">
        <v>320</v>
      </c>
      <c r="G125" s="237" t="s">
        <v>321</v>
      </c>
      <c r="H125" s="238">
        <v>1</v>
      </c>
      <c r="I125" s="239"/>
      <c r="J125" s="240">
        <f>ROUND(I125*H125,2)</f>
        <v>0</v>
      </c>
      <c r="K125" s="236" t="s">
        <v>160</v>
      </c>
      <c r="L125" s="241"/>
      <c r="M125" s="242" t="s">
        <v>1</v>
      </c>
      <c r="N125" s="243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82</v>
      </c>
      <c r="AT125" s="232" t="s">
        <v>166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322</v>
      </c>
    </row>
    <row r="126" s="2" customFormat="1" ht="16.5" customHeight="1">
      <c r="A126" s="36"/>
      <c r="B126" s="37"/>
      <c r="C126" s="234" t="s">
        <v>152</v>
      </c>
      <c r="D126" s="234" t="s">
        <v>166</v>
      </c>
      <c r="E126" s="235" t="s">
        <v>323</v>
      </c>
      <c r="F126" s="236" t="s">
        <v>324</v>
      </c>
      <c r="G126" s="237" t="s">
        <v>159</v>
      </c>
      <c r="H126" s="238">
        <v>1</v>
      </c>
      <c r="I126" s="239"/>
      <c r="J126" s="240">
        <f>ROUND(I126*H126,2)</f>
        <v>0</v>
      </c>
      <c r="K126" s="236" t="s">
        <v>160</v>
      </c>
      <c r="L126" s="241"/>
      <c r="M126" s="242" t="s">
        <v>1</v>
      </c>
      <c r="N126" s="243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82</v>
      </c>
      <c r="AT126" s="232" t="s">
        <v>166</v>
      </c>
      <c r="AU126" s="232" t="s">
        <v>80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325</v>
      </c>
    </row>
    <row r="127" s="2" customFormat="1" ht="44.25" customHeight="1">
      <c r="A127" s="36"/>
      <c r="B127" s="37"/>
      <c r="C127" s="234" t="s">
        <v>173</v>
      </c>
      <c r="D127" s="234" t="s">
        <v>166</v>
      </c>
      <c r="E127" s="235" t="s">
        <v>326</v>
      </c>
      <c r="F127" s="236" t="s">
        <v>327</v>
      </c>
      <c r="G127" s="237" t="s">
        <v>159</v>
      </c>
      <c r="H127" s="238">
        <v>2</v>
      </c>
      <c r="I127" s="239"/>
      <c r="J127" s="240">
        <f>ROUND(I127*H127,2)</f>
        <v>0</v>
      </c>
      <c r="K127" s="236" t="s">
        <v>160</v>
      </c>
      <c r="L127" s="241"/>
      <c r="M127" s="242" t="s">
        <v>1</v>
      </c>
      <c r="N127" s="243" t="s">
        <v>38</v>
      </c>
      <c r="O127" s="89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82</v>
      </c>
      <c r="AT127" s="232" t="s">
        <v>166</v>
      </c>
      <c r="AU127" s="232" t="s">
        <v>80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328</v>
      </c>
    </row>
    <row r="128" s="2" customFormat="1" ht="24.15" customHeight="1">
      <c r="A128" s="36"/>
      <c r="B128" s="37"/>
      <c r="C128" s="221" t="s">
        <v>177</v>
      </c>
      <c r="D128" s="221" t="s">
        <v>156</v>
      </c>
      <c r="E128" s="222" t="s">
        <v>329</v>
      </c>
      <c r="F128" s="223" t="s">
        <v>330</v>
      </c>
      <c r="G128" s="224" t="s">
        <v>159</v>
      </c>
      <c r="H128" s="225">
        <v>2</v>
      </c>
      <c r="I128" s="226"/>
      <c r="J128" s="227">
        <f>ROUND(I128*H128,2)</f>
        <v>0</v>
      </c>
      <c r="K128" s="223" t="s">
        <v>160</v>
      </c>
      <c r="L128" s="42"/>
      <c r="M128" s="228" t="s">
        <v>1</v>
      </c>
      <c r="N128" s="229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80</v>
      </c>
      <c r="AT128" s="232" t="s">
        <v>156</v>
      </c>
      <c r="AU128" s="232" t="s">
        <v>80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331</v>
      </c>
    </row>
    <row r="129" s="2" customFormat="1" ht="16.5" customHeight="1">
      <c r="A129" s="36"/>
      <c r="B129" s="37"/>
      <c r="C129" s="234" t="s">
        <v>181</v>
      </c>
      <c r="D129" s="234" t="s">
        <v>166</v>
      </c>
      <c r="E129" s="235" t="s">
        <v>332</v>
      </c>
      <c r="F129" s="236" t="s">
        <v>333</v>
      </c>
      <c r="G129" s="237" t="s">
        <v>159</v>
      </c>
      <c r="H129" s="238">
        <v>16</v>
      </c>
      <c r="I129" s="239"/>
      <c r="J129" s="240">
        <f>ROUND(I129*H129,2)</f>
        <v>0</v>
      </c>
      <c r="K129" s="236" t="s">
        <v>160</v>
      </c>
      <c r="L129" s="241"/>
      <c r="M129" s="242" t="s">
        <v>1</v>
      </c>
      <c r="N129" s="243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82</v>
      </c>
      <c r="AT129" s="232" t="s">
        <v>166</v>
      </c>
      <c r="AU129" s="232" t="s">
        <v>80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334</v>
      </c>
    </row>
    <row r="130" s="2" customFormat="1" ht="49.05" customHeight="1">
      <c r="A130" s="36"/>
      <c r="B130" s="37"/>
      <c r="C130" s="234" t="s">
        <v>186</v>
      </c>
      <c r="D130" s="234" t="s">
        <v>166</v>
      </c>
      <c r="E130" s="235" t="s">
        <v>335</v>
      </c>
      <c r="F130" s="236" t="s">
        <v>336</v>
      </c>
      <c r="G130" s="237" t="s">
        <v>159</v>
      </c>
      <c r="H130" s="238">
        <v>4</v>
      </c>
      <c r="I130" s="239"/>
      <c r="J130" s="240">
        <f>ROUND(I130*H130,2)</f>
        <v>0</v>
      </c>
      <c r="K130" s="236" t="s">
        <v>160</v>
      </c>
      <c r="L130" s="241"/>
      <c r="M130" s="242" t="s">
        <v>1</v>
      </c>
      <c r="N130" s="243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82</v>
      </c>
      <c r="AT130" s="232" t="s">
        <v>166</v>
      </c>
      <c r="AU130" s="232" t="s">
        <v>80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337</v>
      </c>
    </row>
    <row r="131" s="2" customFormat="1" ht="24.15" customHeight="1">
      <c r="A131" s="36"/>
      <c r="B131" s="37"/>
      <c r="C131" s="221" t="s">
        <v>190</v>
      </c>
      <c r="D131" s="221" t="s">
        <v>156</v>
      </c>
      <c r="E131" s="222" t="s">
        <v>338</v>
      </c>
      <c r="F131" s="223" t="s">
        <v>339</v>
      </c>
      <c r="G131" s="224" t="s">
        <v>159</v>
      </c>
      <c r="H131" s="225">
        <v>4</v>
      </c>
      <c r="I131" s="226"/>
      <c r="J131" s="227">
        <f>ROUND(I131*H131,2)</f>
        <v>0</v>
      </c>
      <c r="K131" s="223" t="s">
        <v>160</v>
      </c>
      <c r="L131" s="42"/>
      <c r="M131" s="228" t="s">
        <v>1</v>
      </c>
      <c r="N131" s="229" t="s">
        <v>38</v>
      </c>
      <c r="O131" s="89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2" t="s">
        <v>80</v>
      </c>
      <c r="AT131" s="232" t="s">
        <v>156</v>
      </c>
      <c r="AU131" s="232" t="s">
        <v>80</v>
      </c>
      <c r="AY131" s="15" t="s">
        <v>153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5" t="s">
        <v>80</v>
      </c>
      <c r="BK131" s="233">
        <f>ROUND(I131*H131,2)</f>
        <v>0</v>
      </c>
      <c r="BL131" s="15" t="s">
        <v>80</v>
      </c>
      <c r="BM131" s="232" t="s">
        <v>340</v>
      </c>
    </row>
    <row r="132" s="2" customFormat="1" ht="24.15" customHeight="1">
      <c r="A132" s="36"/>
      <c r="B132" s="37"/>
      <c r="C132" s="221" t="s">
        <v>195</v>
      </c>
      <c r="D132" s="221" t="s">
        <v>156</v>
      </c>
      <c r="E132" s="222" t="s">
        <v>341</v>
      </c>
      <c r="F132" s="223" t="s">
        <v>342</v>
      </c>
      <c r="G132" s="224" t="s">
        <v>159</v>
      </c>
      <c r="H132" s="225">
        <v>31</v>
      </c>
      <c r="I132" s="226"/>
      <c r="J132" s="227">
        <f>ROUND(I132*H132,2)</f>
        <v>0</v>
      </c>
      <c r="K132" s="223" t="s">
        <v>184</v>
      </c>
      <c r="L132" s="42"/>
      <c r="M132" s="228" t="s">
        <v>1</v>
      </c>
      <c r="N132" s="229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80</v>
      </c>
      <c r="AT132" s="232" t="s">
        <v>156</v>
      </c>
      <c r="AU132" s="232" t="s">
        <v>80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343</v>
      </c>
    </row>
    <row r="133" s="2" customFormat="1" ht="16.5" customHeight="1">
      <c r="A133" s="36"/>
      <c r="B133" s="37"/>
      <c r="C133" s="221" t="s">
        <v>199</v>
      </c>
      <c r="D133" s="221" t="s">
        <v>156</v>
      </c>
      <c r="E133" s="222" t="s">
        <v>344</v>
      </c>
      <c r="F133" s="223" t="s">
        <v>345</v>
      </c>
      <c r="G133" s="224" t="s">
        <v>159</v>
      </c>
      <c r="H133" s="225">
        <v>31</v>
      </c>
      <c r="I133" s="226"/>
      <c r="J133" s="227">
        <f>ROUND(I133*H133,2)</f>
        <v>0</v>
      </c>
      <c r="K133" s="223" t="s">
        <v>160</v>
      </c>
      <c r="L133" s="42"/>
      <c r="M133" s="228" t="s">
        <v>1</v>
      </c>
      <c r="N133" s="229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80</v>
      </c>
      <c r="AT133" s="232" t="s">
        <v>156</v>
      </c>
      <c r="AU133" s="232" t="s">
        <v>80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346</v>
      </c>
    </row>
    <row r="134" s="2" customFormat="1" ht="21.75" customHeight="1">
      <c r="A134" s="36"/>
      <c r="B134" s="37"/>
      <c r="C134" s="234" t="s">
        <v>203</v>
      </c>
      <c r="D134" s="234" t="s">
        <v>166</v>
      </c>
      <c r="E134" s="235" t="s">
        <v>347</v>
      </c>
      <c r="F134" s="236" t="s">
        <v>348</v>
      </c>
      <c r="G134" s="237" t="s">
        <v>159</v>
      </c>
      <c r="H134" s="238">
        <v>1</v>
      </c>
      <c r="I134" s="239"/>
      <c r="J134" s="240">
        <f>ROUND(I134*H134,2)</f>
        <v>0</v>
      </c>
      <c r="K134" s="236" t="s">
        <v>160</v>
      </c>
      <c r="L134" s="241"/>
      <c r="M134" s="242" t="s">
        <v>1</v>
      </c>
      <c r="N134" s="243" t="s">
        <v>38</v>
      </c>
      <c r="O134" s="89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2" t="s">
        <v>82</v>
      </c>
      <c r="AT134" s="232" t="s">
        <v>166</v>
      </c>
      <c r="AU134" s="232" t="s">
        <v>80</v>
      </c>
      <c r="AY134" s="15" t="s">
        <v>153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5" t="s">
        <v>80</v>
      </c>
      <c r="BK134" s="233">
        <f>ROUND(I134*H134,2)</f>
        <v>0</v>
      </c>
      <c r="BL134" s="15" t="s">
        <v>80</v>
      </c>
      <c r="BM134" s="232" t="s">
        <v>349</v>
      </c>
    </row>
    <row r="135" s="2" customFormat="1" ht="44.25" customHeight="1">
      <c r="A135" s="36"/>
      <c r="B135" s="37"/>
      <c r="C135" s="234" t="s">
        <v>207</v>
      </c>
      <c r="D135" s="234" t="s">
        <v>166</v>
      </c>
      <c r="E135" s="235" t="s">
        <v>350</v>
      </c>
      <c r="F135" s="236" t="s">
        <v>351</v>
      </c>
      <c r="G135" s="237" t="s">
        <v>159</v>
      </c>
      <c r="H135" s="238">
        <v>1</v>
      </c>
      <c r="I135" s="239"/>
      <c r="J135" s="240">
        <f>ROUND(I135*H135,2)</f>
        <v>0</v>
      </c>
      <c r="K135" s="236" t="s">
        <v>160</v>
      </c>
      <c r="L135" s="241"/>
      <c r="M135" s="242" t="s">
        <v>1</v>
      </c>
      <c r="N135" s="243" t="s">
        <v>38</v>
      </c>
      <c r="O135" s="8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2" t="s">
        <v>82</v>
      </c>
      <c r="AT135" s="232" t="s">
        <v>166</v>
      </c>
      <c r="AU135" s="232" t="s">
        <v>80</v>
      </c>
      <c r="AY135" s="15" t="s">
        <v>153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80</v>
      </c>
      <c r="BK135" s="233">
        <f>ROUND(I135*H135,2)</f>
        <v>0</v>
      </c>
      <c r="BL135" s="15" t="s">
        <v>80</v>
      </c>
      <c r="BM135" s="232" t="s">
        <v>352</v>
      </c>
    </row>
    <row r="136" s="2" customFormat="1">
      <c r="A136" s="36"/>
      <c r="B136" s="37"/>
      <c r="C136" s="38"/>
      <c r="D136" s="246" t="s">
        <v>310</v>
      </c>
      <c r="E136" s="38"/>
      <c r="F136" s="272" t="s">
        <v>353</v>
      </c>
      <c r="G136" s="38"/>
      <c r="H136" s="38"/>
      <c r="I136" s="273"/>
      <c r="J136" s="38"/>
      <c r="K136" s="38"/>
      <c r="L136" s="42"/>
      <c r="M136" s="277"/>
      <c r="N136" s="278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310</v>
      </c>
      <c r="AU136" s="15" t="s">
        <v>80</v>
      </c>
    </row>
    <row r="137" s="2" customFormat="1" ht="21.75" customHeight="1">
      <c r="A137" s="36"/>
      <c r="B137" s="37"/>
      <c r="C137" s="221" t="s">
        <v>211</v>
      </c>
      <c r="D137" s="221" t="s">
        <v>156</v>
      </c>
      <c r="E137" s="222" t="s">
        <v>354</v>
      </c>
      <c r="F137" s="223" t="s">
        <v>355</v>
      </c>
      <c r="G137" s="224" t="s">
        <v>159</v>
      </c>
      <c r="H137" s="225">
        <v>1</v>
      </c>
      <c r="I137" s="226"/>
      <c r="J137" s="227">
        <f>ROUND(I137*H137,2)</f>
        <v>0</v>
      </c>
      <c r="K137" s="223" t="s">
        <v>160</v>
      </c>
      <c r="L137" s="42"/>
      <c r="M137" s="228" t="s">
        <v>1</v>
      </c>
      <c r="N137" s="229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80</v>
      </c>
      <c r="AT137" s="232" t="s">
        <v>156</v>
      </c>
      <c r="AU137" s="232" t="s">
        <v>80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356</v>
      </c>
    </row>
    <row r="138" s="2" customFormat="1" ht="16.5" customHeight="1">
      <c r="A138" s="36"/>
      <c r="B138" s="37"/>
      <c r="C138" s="221" t="s">
        <v>8</v>
      </c>
      <c r="D138" s="221" t="s">
        <v>156</v>
      </c>
      <c r="E138" s="222" t="s">
        <v>357</v>
      </c>
      <c r="F138" s="223" t="s">
        <v>358</v>
      </c>
      <c r="G138" s="224" t="s">
        <v>159</v>
      </c>
      <c r="H138" s="225">
        <v>1</v>
      </c>
      <c r="I138" s="226"/>
      <c r="J138" s="227">
        <f>ROUND(I138*H138,2)</f>
        <v>0</v>
      </c>
      <c r="K138" s="223" t="s">
        <v>160</v>
      </c>
      <c r="L138" s="42"/>
      <c r="M138" s="228" t="s">
        <v>1</v>
      </c>
      <c r="N138" s="229" t="s">
        <v>38</v>
      </c>
      <c r="O138" s="89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2" t="s">
        <v>80</v>
      </c>
      <c r="AT138" s="232" t="s">
        <v>156</v>
      </c>
      <c r="AU138" s="232" t="s">
        <v>80</v>
      </c>
      <c r="AY138" s="15" t="s">
        <v>153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80</v>
      </c>
      <c r="BK138" s="233">
        <f>ROUND(I138*H138,2)</f>
        <v>0</v>
      </c>
      <c r="BL138" s="15" t="s">
        <v>80</v>
      </c>
      <c r="BM138" s="232" t="s">
        <v>359</v>
      </c>
    </row>
    <row r="139" s="2" customFormat="1" ht="16.5" customHeight="1">
      <c r="A139" s="36"/>
      <c r="B139" s="37"/>
      <c r="C139" s="221" t="s">
        <v>218</v>
      </c>
      <c r="D139" s="221" t="s">
        <v>156</v>
      </c>
      <c r="E139" s="222" t="s">
        <v>360</v>
      </c>
      <c r="F139" s="223" t="s">
        <v>361</v>
      </c>
      <c r="G139" s="224" t="s">
        <v>308</v>
      </c>
      <c r="H139" s="225">
        <v>70</v>
      </c>
      <c r="I139" s="226"/>
      <c r="J139" s="227">
        <f>ROUND(I139*H139,2)</f>
        <v>0</v>
      </c>
      <c r="K139" s="223" t="s">
        <v>160</v>
      </c>
      <c r="L139" s="42"/>
      <c r="M139" s="228" t="s">
        <v>1</v>
      </c>
      <c r="N139" s="229" t="s">
        <v>38</v>
      </c>
      <c r="O139" s="89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80</v>
      </c>
      <c r="AT139" s="232" t="s">
        <v>156</v>
      </c>
      <c r="AU139" s="232" t="s">
        <v>80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362</v>
      </c>
    </row>
    <row r="140" s="2" customFormat="1">
      <c r="A140" s="36"/>
      <c r="B140" s="37"/>
      <c r="C140" s="38"/>
      <c r="D140" s="246" t="s">
        <v>310</v>
      </c>
      <c r="E140" s="38"/>
      <c r="F140" s="272" t="s">
        <v>363</v>
      </c>
      <c r="G140" s="38"/>
      <c r="H140" s="38"/>
      <c r="I140" s="273"/>
      <c r="J140" s="38"/>
      <c r="K140" s="38"/>
      <c r="L140" s="42"/>
      <c r="M140" s="277"/>
      <c r="N140" s="278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310</v>
      </c>
      <c r="AU140" s="15" t="s">
        <v>80</v>
      </c>
    </row>
    <row r="141" s="2" customFormat="1" ht="16.5" customHeight="1">
      <c r="A141" s="36"/>
      <c r="B141" s="37"/>
      <c r="C141" s="221" t="s">
        <v>222</v>
      </c>
      <c r="D141" s="221" t="s">
        <v>156</v>
      </c>
      <c r="E141" s="222" t="s">
        <v>360</v>
      </c>
      <c r="F141" s="223" t="s">
        <v>361</v>
      </c>
      <c r="G141" s="224" t="s">
        <v>308</v>
      </c>
      <c r="H141" s="225">
        <v>15</v>
      </c>
      <c r="I141" s="226"/>
      <c r="J141" s="227">
        <f>ROUND(I141*H141,2)</f>
        <v>0</v>
      </c>
      <c r="K141" s="223" t="s">
        <v>160</v>
      </c>
      <c r="L141" s="42"/>
      <c r="M141" s="228" t="s">
        <v>1</v>
      </c>
      <c r="N141" s="229" t="s">
        <v>38</v>
      </c>
      <c r="O141" s="89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2" t="s">
        <v>80</v>
      </c>
      <c r="AT141" s="232" t="s">
        <v>156</v>
      </c>
      <c r="AU141" s="232" t="s">
        <v>80</v>
      </c>
      <c r="AY141" s="15" t="s">
        <v>153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5" t="s">
        <v>80</v>
      </c>
      <c r="BK141" s="233">
        <f>ROUND(I141*H141,2)</f>
        <v>0</v>
      </c>
      <c r="BL141" s="15" t="s">
        <v>80</v>
      </c>
      <c r="BM141" s="232" t="s">
        <v>364</v>
      </c>
    </row>
    <row r="142" s="2" customFormat="1">
      <c r="A142" s="36"/>
      <c r="B142" s="37"/>
      <c r="C142" s="38"/>
      <c r="D142" s="246" t="s">
        <v>310</v>
      </c>
      <c r="E142" s="38"/>
      <c r="F142" s="272" t="s">
        <v>365</v>
      </c>
      <c r="G142" s="38"/>
      <c r="H142" s="38"/>
      <c r="I142" s="273"/>
      <c r="J142" s="38"/>
      <c r="K142" s="38"/>
      <c r="L142" s="42"/>
      <c r="M142" s="277"/>
      <c r="N142" s="278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310</v>
      </c>
      <c r="AU142" s="15" t="s">
        <v>80</v>
      </c>
    </row>
    <row r="143" s="2" customFormat="1" ht="16.5" customHeight="1">
      <c r="A143" s="36"/>
      <c r="B143" s="37"/>
      <c r="C143" s="221" t="s">
        <v>229</v>
      </c>
      <c r="D143" s="221" t="s">
        <v>156</v>
      </c>
      <c r="E143" s="222" t="s">
        <v>366</v>
      </c>
      <c r="F143" s="223" t="s">
        <v>367</v>
      </c>
      <c r="G143" s="224" t="s">
        <v>308</v>
      </c>
      <c r="H143" s="225">
        <v>25</v>
      </c>
      <c r="I143" s="226"/>
      <c r="J143" s="227">
        <f>ROUND(I143*H143,2)</f>
        <v>0</v>
      </c>
      <c r="K143" s="223" t="s">
        <v>160</v>
      </c>
      <c r="L143" s="42"/>
      <c r="M143" s="228" t="s">
        <v>1</v>
      </c>
      <c r="N143" s="229" t="s">
        <v>38</v>
      </c>
      <c r="O143" s="89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2" t="s">
        <v>80</v>
      </c>
      <c r="AT143" s="232" t="s">
        <v>156</v>
      </c>
      <c r="AU143" s="232" t="s">
        <v>80</v>
      </c>
      <c r="AY143" s="15" t="s">
        <v>153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5" t="s">
        <v>80</v>
      </c>
      <c r="BK143" s="233">
        <f>ROUND(I143*H143,2)</f>
        <v>0</v>
      </c>
      <c r="BL143" s="15" t="s">
        <v>80</v>
      </c>
      <c r="BM143" s="232" t="s">
        <v>368</v>
      </c>
    </row>
    <row r="144" s="2" customFormat="1" ht="16.5" customHeight="1">
      <c r="A144" s="36"/>
      <c r="B144" s="37"/>
      <c r="C144" s="221" t="s">
        <v>233</v>
      </c>
      <c r="D144" s="221" t="s">
        <v>156</v>
      </c>
      <c r="E144" s="222" t="s">
        <v>369</v>
      </c>
      <c r="F144" s="223" t="s">
        <v>370</v>
      </c>
      <c r="G144" s="224" t="s">
        <v>159</v>
      </c>
      <c r="H144" s="225">
        <v>1</v>
      </c>
      <c r="I144" s="226"/>
      <c r="J144" s="227">
        <f>ROUND(I144*H144,2)</f>
        <v>0</v>
      </c>
      <c r="K144" s="223" t="s">
        <v>160</v>
      </c>
      <c r="L144" s="42"/>
      <c r="M144" s="228" t="s">
        <v>1</v>
      </c>
      <c r="N144" s="229" t="s">
        <v>38</v>
      </c>
      <c r="O144" s="89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2" t="s">
        <v>80</v>
      </c>
      <c r="AT144" s="232" t="s">
        <v>156</v>
      </c>
      <c r="AU144" s="232" t="s">
        <v>80</v>
      </c>
      <c r="AY144" s="15" t="s">
        <v>153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5" t="s">
        <v>80</v>
      </c>
      <c r="BK144" s="233">
        <f>ROUND(I144*H144,2)</f>
        <v>0</v>
      </c>
      <c r="BL144" s="15" t="s">
        <v>80</v>
      </c>
      <c r="BM144" s="232" t="s">
        <v>371</v>
      </c>
    </row>
    <row r="145" s="2" customFormat="1" ht="16.5" customHeight="1">
      <c r="A145" s="36"/>
      <c r="B145" s="37"/>
      <c r="C145" s="221" t="s">
        <v>238</v>
      </c>
      <c r="D145" s="221" t="s">
        <v>156</v>
      </c>
      <c r="E145" s="222" t="s">
        <v>372</v>
      </c>
      <c r="F145" s="223" t="s">
        <v>373</v>
      </c>
      <c r="G145" s="224" t="s">
        <v>159</v>
      </c>
      <c r="H145" s="225">
        <v>1</v>
      </c>
      <c r="I145" s="226"/>
      <c r="J145" s="227">
        <f>ROUND(I145*H145,2)</f>
        <v>0</v>
      </c>
      <c r="K145" s="223" t="s">
        <v>160</v>
      </c>
      <c r="L145" s="42"/>
      <c r="M145" s="228" t="s">
        <v>1</v>
      </c>
      <c r="N145" s="229" t="s">
        <v>38</v>
      </c>
      <c r="O145" s="89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2" t="s">
        <v>80</v>
      </c>
      <c r="AT145" s="232" t="s">
        <v>156</v>
      </c>
      <c r="AU145" s="232" t="s">
        <v>80</v>
      </c>
      <c r="AY145" s="15" t="s">
        <v>153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5" t="s">
        <v>80</v>
      </c>
      <c r="BK145" s="233">
        <f>ROUND(I145*H145,2)</f>
        <v>0</v>
      </c>
      <c r="BL145" s="15" t="s">
        <v>80</v>
      </c>
      <c r="BM145" s="232" t="s">
        <v>374</v>
      </c>
    </row>
    <row r="146" s="2" customFormat="1" ht="24.15" customHeight="1">
      <c r="A146" s="36"/>
      <c r="B146" s="37"/>
      <c r="C146" s="234" t="s">
        <v>7</v>
      </c>
      <c r="D146" s="234" t="s">
        <v>166</v>
      </c>
      <c r="E146" s="235" t="s">
        <v>375</v>
      </c>
      <c r="F146" s="236" t="s">
        <v>376</v>
      </c>
      <c r="G146" s="237" t="s">
        <v>159</v>
      </c>
      <c r="H146" s="238">
        <v>1</v>
      </c>
      <c r="I146" s="239"/>
      <c r="J146" s="240">
        <f>ROUND(I146*H146,2)</f>
        <v>0</v>
      </c>
      <c r="K146" s="236" t="s">
        <v>160</v>
      </c>
      <c r="L146" s="241"/>
      <c r="M146" s="242" t="s">
        <v>1</v>
      </c>
      <c r="N146" s="243" t="s">
        <v>38</v>
      </c>
      <c r="O146" s="89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2" t="s">
        <v>82</v>
      </c>
      <c r="AT146" s="232" t="s">
        <v>166</v>
      </c>
      <c r="AU146" s="232" t="s">
        <v>80</v>
      </c>
      <c r="AY146" s="15" t="s">
        <v>153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80</v>
      </c>
      <c r="BK146" s="233">
        <f>ROUND(I146*H146,2)</f>
        <v>0</v>
      </c>
      <c r="BL146" s="15" t="s">
        <v>80</v>
      </c>
      <c r="BM146" s="232" t="s">
        <v>377</v>
      </c>
    </row>
    <row r="147" s="2" customFormat="1" ht="16.5" customHeight="1">
      <c r="A147" s="36"/>
      <c r="B147" s="37"/>
      <c r="C147" s="221" t="s">
        <v>245</v>
      </c>
      <c r="D147" s="221" t="s">
        <v>156</v>
      </c>
      <c r="E147" s="222" t="s">
        <v>378</v>
      </c>
      <c r="F147" s="223" t="s">
        <v>379</v>
      </c>
      <c r="G147" s="224" t="s">
        <v>159</v>
      </c>
      <c r="H147" s="225">
        <v>1</v>
      </c>
      <c r="I147" s="226"/>
      <c r="J147" s="227">
        <f>ROUND(I147*H147,2)</f>
        <v>0</v>
      </c>
      <c r="K147" s="223" t="s">
        <v>160</v>
      </c>
      <c r="L147" s="42"/>
      <c r="M147" s="228" t="s">
        <v>1</v>
      </c>
      <c r="N147" s="229" t="s">
        <v>38</v>
      </c>
      <c r="O147" s="89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2" t="s">
        <v>80</v>
      </c>
      <c r="AT147" s="232" t="s">
        <v>156</v>
      </c>
      <c r="AU147" s="232" t="s">
        <v>80</v>
      </c>
      <c r="AY147" s="15" t="s">
        <v>153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5" t="s">
        <v>80</v>
      </c>
      <c r="BK147" s="233">
        <f>ROUND(I147*H147,2)</f>
        <v>0</v>
      </c>
      <c r="BL147" s="15" t="s">
        <v>80</v>
      </c>
      <c r="BM147" s="232" t="s">
        <v>380</v>
      </c>
    </row>
    <row r="148" s="2" customFormat="1" ht="24.15" customHeight="1">
      <c r="A148" s="36"/>
      <c r="B148" s="37"/>
      <c r="C148" s="221" t="s">
        <v>249</v>
      </c>
      <c r="D148" s="221" t="s">
        <v>156</v>
      </c>
      <c r="E148" s="222" t="s">
        <v>381</v>
      </c>
      <c r="F148" s="223" t="s">
        <v>382</v>
      </c>
      <c r="G148" s="224" t="s">
        <v>159</v>
      </c>
      <c r="H148" s="225">
        <v>1</v>
      </c>
      <c r="I148" s="226"/>
      <c r="J148" s="227">
        <f>ROUND(I148*H148,2)</f>
        <v>0</v>
      </c>
      <c r="K148" s="223" t="s">
        <v>160</v>
      </c>
      <c r="L148" s="42"/>
      <c r="M148" s="228" t="s">
        <v>1</v>
      </c>
      <c r="N148" s="229" t="s">
        <v>38</v>
      </c>
      <c r="O148" s="89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2" t="s">
        <v>80</v>
      </c>
      <c r="AT148" s="232" t="s">
        <v>156</v>
      </c>
      <c r="AU148" s="232" t="s">
        <v>80</v>
      </c>
      <c r="AY148" s="15" t="s">
        <v>153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5" t="s">
        <v>80</v>
      </c>
      <c r="BK148" s="233">
        <f>ROUND(I148*H148,2)</f>
        <v>0</v>
      </c>
      <c r="BL148" s="15" t="s">
        <v>80</v>
      </c>
      <c r="BM148" s="232" t="s">
        <v>383</v>
      </c>
    </row>
    <row r="149" s="2" customFormat="1" ht="37.8" customHeight="1">
      <c r="A149" s="36"/>
      <c r="B149" s="37"/>
      <c r="C149" s="221" t="s">
        <v>253</v>
      </c>
      <c r="D149" s="221" t="s">
        <v>156</v>
      </c>
      <c r="E149" s="222" t="s">
        <v>384</v>
      </c>
      <c r="F149" s="223" t="s">
        <v>385</v>
      </c>
      <c r="G149" s="224" t="s">
        <v>159</v>
      </c>
      <c r="H149" s="225">
        <v>1</v>
      </c>
      <c r="I149" s="226"/>
      <c r="J149" s="227">
        <f>ROUND(I149*H149,2)</f>
        <v>0</v>
      </c>
      <c r="K149" s="223" t="s">
        <v>160</v>
      </c>
      <c r="L149" s="42"/>
      <c r="M149" s="228" t="s">
        <v>1</v>
      </c>
      <c r="N149" s="229" t="s">
        <v>38</v>
      </c>
      <c r="O149" s="89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2" t="s">
        <v>80</v>
      </c>
      <c r="AT149" s="232" t="s">
        <v>156</v>
      </c>
      <c r="AU149" s="232" t="s">
        <v>80</v>
      </c>
      <c r="AY149" s="15" t="s">
        <v>153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5" t="s">
        <v>80</v>
      </c>
      <c r="BK149" s="233">
        <f>ROUND(I149*H149,2)</f>
        <v>0</v>
      </c>
      <c r="BL149" s="15" t="s">
        <v>80</v>
      </c>
      <c r="BM149" s="232" t="s">
        <v>386</v>
      </c>
    </row>
    <row r="150" s="2" customFormat="1" ht="37.8" customHeight="1">
      <c r="A150" s="36"/>
      <c r="B150" s="37"/>
      <c r="C150" s="221" t="s">
        <v>387</v>
      </c>
      <c r="D150" s="221" t="s">
        <v>156</v>
      </c>
      <c r="E150" s="222" t="s">
        <v>388</v>
      </c>
      <c r="F150" s="223" t="s">
        <v>389</v>
      </c>
      <c r="G150" s="224" t="s">
        <v>159</v>
      </c>
      <c r="H150" s="225">
        <v>1</v>
      </c>
      <c r="I150" s="226"/>
      <c r="J150" s="227">
        <f>ROUND(I150*H150,2)</f>
        <v>0</v>
      </c>
      <c r="K150" s="223" t="s">
        <v>160</v>
      </c>
      <c r="L150" s="42"/>
      <c r="M150" s="228" t="s">
        <v>1</v>
      </c>
      <c r="N150" s="229" t="s">
        <v>38</v>
      </c>
      <c r="O150" s="89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2" t="s">
        <v>80</v>
      </c>
      <c r="AT150" s="232" t="s">
        <v>156</v>
      </c>
      <c r="AU150" s="232" t="s">
        <v>80</v>
      </c>
      <c r="AY150" s="15" t="s">
        <v>153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5" t="s">
        <v>80</v>
      </c>
      <c r="BK150" s="233">
        <f>ROUND(I150*H150,2)</f>
        <v>0</v>
      </c>
      <c r="BL150" s="15" t="s">
        <v>80</v>
      </c>
      <c r="BM150" s="232" t="s">
        <v>390</v>
      </c>
    </row>
    <row r="151" s="2" customFormat="1" ht="37.8" customHeight="1">
      <c r="A151" s="36"/>
      <c r="B151" s="37"/>
      <c r="C151" s="221" t="s">
        <v>391</v>
      </c>
      <c r="D151" s="221" t="s">
        <v>156</v>
      </c>
      <c r="E151" s="222" t="s">
        <v>392</v>
      </c>
      <c r="F151" s="223" t="s">
        <v>393</v>
      </c>
      <c r="G151" s="224" t="s">
        <v>159</v>
      </c>
      <c r="H151" s="225">
        <v>1</v>
      </c>
      <c r="I151" s="226"/>
      <c r="J151" s="227">
        <f>ROUND(I151*H151,2)</f>
        <v>0</v>
      </c>
      <c r="K151" s="223" t="s">
        <v>160</v>
      </c>
      <c r="L151" s="42"/>
      <c r="M151" s="228" t="s">
        <v>1</v>
      </c>
      <c r="N151" s="229" t="s">
        <v>38</v>
      </c>
      <c r="O151" s="89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2" t="s">
        <v>80</v>
      </c>
      <c r="AT151" s="232" t="s">
        <v>156</v>
      </c>
      <c r="AU151" s="232" t="s">
        <v>80</v>
      </c>
      <c r="AY151" s="15" t="s">
        <v>153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5" t="s">
        <v>80</v>
      </c>
      <c r="BK151" s="233">
        <f>ROUND(I151*H151,2)</f>
        <v>0</v>
      </c>
      <c r="BL151" s="15" t="s">
        <v>80</v>
      </c>
      <c r="BM151" s="232" t="s">
        <v>394</v>
      </c>
    </row>
    <row r="152" s="2" customFormat="1" ht="37.8" customHeight="1">
      <c r="A152" s="36"/>
      <c r="B152" s="37"/>
      <c r="C152" s="221" t="s">
        <v>395</v>
      </c>
      <c r="D152" s="221" t="s">
        <v>156</v>
      </c>
      <c r="E152" s="222" t="s">
        <v>396</v>
      </c>
      <c r="F152" s="223" t="s">
        <v>397</v>
      </c>
      <c r="G152" s="224" t="s">
        <v>159</v>
      </c>
      <c r="H152" s="225">
        <v>2</v>
      </c>
      <c r="I152" s="226"/>
      <c r="J152" s="227">
        <f>ROUND(I152*H152,2)</f>
        <v>0</v>
      </c>
      <c r="K152" s="223" t="s">
        <v>160</v>
      </c>
      <c r="L152" s="42"/>
      <c r="M152" s="228" t="s">
        <v>1</v>
      </c>
      <c r="N152" s="229" t="s">
        <v>38</v>
      </c>
      <c r="O152" s="89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2" t="s">
        <v>80</v>
      </c>
      <c r="AT152" s="232" t="s">
        <v>156</v>
      </c>
      <c r="AU152" s="232" t="s">
        <v>80</v>
      </c>
      <c r="AY152" s="15" t="s">
        <v>153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5" t="s">
        <v>80</v>
      </c>
      <c r="BK152" s="233">
        <f>ROUND(I152*H152,2)</f>
        <v>0</v>
      </c>
      <c r="BL152" s="15" t="s">
        <v>80</v>
      </c>
      <c r="BM152" s="232" t="s">
        <v>398</v>
      </c>
    </row>
    <row r="153" s="2" customFormat="1" ht="37.8" customHeight="1">
      <c r="A153" s="36"/>
      <c r="B153" s="37"/>
      <c r="C153" s="221" t="s">
        <v>399</v>
      </c>
      <c r="D153" s="221" t="s">
        <v>156</v>
      </c>
      <c r="E153" s="222" t="s">
        <v>400</v>
      </c>
      <c r="F153" s="223" t="s">
        <v>401</v>
      </c>
      <c r="G153" s="224" t="s">
        <v>159</v>
      </c>
      <c r="H153" s="225">
        <v>1</v>
      </c>
      <c r="I153" s="226"/>
      <c r="J153" s="227">
        <f>ROUND(I153*H153,2)</f>
        <v>0</v>
      </c>
      <c r="K153" s="223" t="s">
        <v>160</v>
      </c>
      <c r="L153" s="42"/>
      <c r="M153" s="228" t="s">
        <v>1</v>
      </c>
      <c r="N153" s="229" t="s">
        <v>38</v>
      </c>
      <c r="O153" s="89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2" t="s">
        <v>80</v>
      </c>
      <c r="AT153" s="232" t="s">
        <v>156</v>
      </c>
      <c r="AU153" s="232" t="s">
        <v>80</v>
      </c>
      <c r="AY153" s="15" t="s">
        <v>153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5" t="s">
        <v>80</v>
      </c>
      <c r="BK153" s="233">
        <f>ROUND(I153*H153,2)</f>
        <v>0</v>
      </c>
      <c r="BL153" s="15" t="s">
        <v>80</v>
      </c>
      <c r="BM153" s="232" t="s">
        <v>402</v>
      </c>
    </row>
    <row r="154" s="2" customFormat="1" ht="37.8" customHeight="1">
      <c r="A154" s="36"/>
      <c r="B154" s="37"/>
      <c r="C154" s="221" t="s">
        <v>403</v>
      </c>
      <c r="D154" s="221" t="s">
        <v>156</v>
      </c>
      <c r="E154" s="222" t="s">
        <v>404</v>
      </c>
      <c r="F154" s="223" t="s">
        <v>405</v>
      </c>
      <c r="G154" s="224" t="s">
        <v>159</v>
      </c>
      <c r="H154" s="225">
        <v>2</v>
      </c>
      <c r="I154" s="226"/>
      <c r="J154" s="227">
        <f>ROUND(I154*H154,2)</f>
        <v>0</v>
      </c>
      <c r="K154" s="223" t="s">
        <v>160</v>
      </c>
      <c r="L154" s="42"/>
      <c r="M154" s="228" t="s">
        <v>1</v>
      </c>
      <c r="N154" s="229" t="s">
        <v>38</v>
      </c>
      <c r="O154" s="89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2" t="s">
        <v>80</v>
      </c>
      <c r="AT154" s="232" t="s">
        <v>156</v>
      </c>
      <c r="AU154" s="232" t="s">
        <v>80</v>
      </c>
      <c r="AY154" s="15" t="s">
        <v>153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5" t="s">
        <v>80</v>
      </c>
      <c r="BK154" s="233">
        <f>ROUND(I154*H154,2)</f>
        <v>0</v>
      </c>
      <c r="BL154" s="15" t="s">
        <v>80</v>
      </c>
      <c r="BM154" s="232" t="s">
        <v>406</v>
      </c>
    </row>
    <row r="155" s="2" customFormat="1" ht="24.15" customHeight="1">
      <c r="A155" s="36"/>
      <c r="B155" s="37"/>
      <c r="C155" s="221" t="s">
        <v>407</v>
      </c>
      <c r="D155" s="221" t="s">
        <v>156</v>
      </c>
      <c r="E155" s="222" t="s">
        <v>408</v>
      </c>
      <c r="F155" s="223" t="s">
        <v>409</v>
      </c>
      <c r="G155" s="224" t="s">
        <v>159</v>
      </c>
      <c r="H155" s="225">
        <v>1</v>
      </c>
      <c r="I155" s="226"/>
      <c r="J155" s="227">
        <f>ROUND(I155*H155,2)</f>
        <v>0</v>
      </c>
      <c r="K155" s="223" t="s">
        <v>184</v>
      </c>
      <c r="L155" s="42"/>
      <c r="M155" s="228" t="s">
        <v>1</v>
      </c>
      <c r="N155" s="229" t="s">
        <v>38</v>
      </c>
      <c r="O155" s="89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2" t="s">
        <v>80</v>
      </c>
      <c r="AT155" s="232" t="s">
        <v>156</v>
      </c>
      <c r="AU155" s="232" t="s">
        <v>80</v>
      </c>
      <c r="AY155" s="15" t="s">
        <v>153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5" t="s">
        <v>80</v>
      </c>
      <c r="BK155" s="233">
        <f>ROUND(I155*H155,2)</f>
        <v>0</v>
      </c>
      <c r="BL155" s="15" t="s">
        <v>80</v>
      </c>
      <c r="BM155" s="232" t="s">
        <v>410</v>
      </c>
    </row>
    <row r="156" s="2" customFormat="1" ht="24.15" customHeight="1">
      <c r="A156" s="36"/>
      <c r="B156" s="37"/>
      <c r="C156" s="221" t="s">
        <v>411</v>
      </c>
      <c r="D156" s="221" t="s">
        <v>156</v>
      </c>
      <c r="E156" s="222" t="s">
        <v>412</v>
      </c>
      <c r="F156" s="223" t="s">
        <v>413</v>
      </c>
      <c r="G156" s="224" t="s">
        <v>159</v>
      </c>
      <c r="H156" s="225">
        <v>1</v>
      </c>
      <c r="I156" s="226"/>
      <c r="J156" s="227">
        <f>ROUND(I156*H156,2)</f>
        <v>0</v>
      </c>
      <c r="K156" s="223" t="s">
        <v>160</v>
      </c>
      <c r="L156" s="42"/>
      <c r="M156" s="228" t="s">
        <v>1</v>
      </c>
      <c r="N156" s="229" t="s">
        <v>38</v>
      </c>
      <c r="O156" s="89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2" t="s">
        <v>80</v>
      </c>
      <c r="AT156" s="232" t="s">
        <v>156</v>
      </c>
      <c r="AU156" s="232" t="s">
        <v>80</v>
      </c>
      <c r="AY156" s="15" t="s">
        <v>153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5" t="s">
        <v>80</v>
      </c>
      <c r="BK156" s="233">
        <f>ROUND(I156*H156,2)</f>
        <v>0</v>
      </c>
      <c r="BL156" s="15" t="s">
        <v>80</v>
      </c>
      <c r="BM156" s="232" t="s">
        <v>414</v>
      </c>
    </row>
    <row r="157" s="2" customFormat="1" ht="16.5" customHeight="1">
      <c r="A157" s="36"/>
      <c r="B157" s="37"/>
      <c r="C157" s="221" t="s">
        <v>415</v>
      </c>
      <c r="D157" s="221" t="s">
        <v>156</v>
      </c>
      <c r="E157" s="222" t="s">
        <v>416</v>
      </c>
      <c r="F157" s="223" t="s">
        <v>417</v>
      </c>
      <c r="G157" s="224" t="s">
        <v>159</v>
      </c>
      <c r="H157" s="225">
        <v>4</v>
      </c>
      <c r="I157" s="226"/>
      <c r="J157" s="227">
        <f>ROUND(I157*H157,2)</f>
        <v>0</v>
      </c>
      <c r="K157" s="223" t="s">
        <v>184</v>
      </c>
      <c r="L157" s="42"/>
      <c r="M157" s="228" t="s">
        <v>1</v>
      </c>
      <c r="N157" s="229" t="s">
        <v>38</v>
      </c>
      <c r="O157" s="89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2" t="s">
        <v>80</v>
      </c>
      <c r="AT157" s="232" t="s">
        <v>156</v>
      </c>
      <c r="AU157" s="232" t="s">
        <v>80</v>
      </c>
      <c r="AY157" s="15" t="s">
        <v>153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5" t="s">
        <v>80</v>
      </c>
      <c r="BK157" s="233">
        <f>ROUND(I157*H157,2)</f>
        <v>0</v>
      </c>
      <c r="BL157" s="15" t="s">
        <v>80</v>
      </c>
      <c r="BM157" s="232" t="s">
        <v>418</v>
      </c>
    </row>
    <row r="158" s="2" customFormat="1">
      <c r="A158" s="36"/>
      <c r="B158" s="37"/>
      <c r="C158" s="38"/>
      <c r="D158" s="246" t="s">
        <v>310</v>
      </c>
      <c r="E158" s="38"/>
      <c r="F158" s="272" t="s">
        <v>419</v>
      </c>
      <c r="G158" s="38"/>
      <c r="H158" s="38"/>
      <c r="I158" s="273"/>
      <c r="J158" s="38"/>
      <c r="K158" s="38"/>
      <c r="L158" s="42"/>
      <c r="M158" s="277"/>
      <c r="N158" s="278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310</v>
      </c>
      <c r="AU158" s="15" t="s">
        <v>80</v>
      </c>
    </row>
    <row r="159" s="2" customFormat="1" ht="24.15" customHeight="1">
      <c r="A159" s="36"/>
      <c r="B159" s="37"/>
      <c r="C159" s="221" t="s">
        <v>420</v>
      </c>
      <c r="D159" s="221" t="s">
        <v>156</v>
      </c>
      <c r="E159" s="222" t="s">
        <v>421</v>
      </c>
      <c r="F159" s="223" t="s">
        <v>422</v>
      </c>
      <c r="G159" s="224" t="s">
        <v>159</v>
      </c>
      <c r="H159" s="225">
        <v>1</v>
      </c>
      <c r="I159" s="226"/>
      <c r="J159" s="227">
        <f>ROUND(I159*H159,2)</f>
        <v>0</v>
      </c>
      <c r="K159" s="223" t="s">
        <v>160</v>
      </c>
      <c r="L159" s="42"/>
      <c r="M159" s="228" t="s">
        <v>1</v>
      </c>
      <c r="N159" s="229" t="s">
        <v>38</v>
      </c>
      <c r="O159" s="89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2" t="s">
        <v>80</v>
      </c>
      <c r="AT159" s="232" t="s">
        <v>156</v>
      </c>
      <c r="AU159" s="232" t="s">
        <v>80</v>
      </c>
      <c r="AY159" s="15" t="s">
        <v>153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5" t="s">
        <v>80</v>
      </c>
      <c r="BK159" s="233">
        <f>ROUND(I159*H159,2)</f>
        <v>0</v>
      </c>
      <c r="BL159" s="15" t="s">
        <v>80</v>
      </c>
      <c r="BM159" s="232" t="s">
        <v>423</v>
      </c>
    </row>
    <row r="160" s="2" customFormat="1" ht="24.15" customHeight="1">
      <c r="A160" s="36"/>
      <c r="B160" s="37"/>
      <c r="C160" s="221" t="s">
        <v>424</v>
      </c>
      <c r="D160" s="221" t="s">
        <v>156</v>
      </c>
      <c r="E160" s="222" t="s">
        <v>425</v>
      </c>
      <c r="F160" s="223" t="s">
        <v>426</v>
      </c>
      <c r="G160" s="224" t="s">
        <v>159</v>
      </c>
      <c r="H160" s="225">
        <v>1</v>
      </c>
      <c r="I160" s="226"/>
      <c r="J160" s="227">
        <f>ROUND(I160*H160,2)</f>
        <v>0</v>
      </c>
      <c r="K160" s="223" t="s">
        <v>160</v>
      </c>
      <c r="L160" s="42"/>
      <c r="M160" s="228" t="s">
        <v>1</v>
      </c>
      <c r="N160" s="229" t="s">
        <v>38</v>
      </c>
      <c r="O160" s="89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2" t="s">
        <v>80</v>
      </c>
      <c r="AT160" s="232" t="s">
        <v>156</v>
      </c>
      <c r="AU160" s="232" t="s">
        <v>80</v>
      </c>
      <c r="AY160" s="15" t="s">
        <v>153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5" t="s">
        <v>80</v>
      </c>
      <c r="BK160" s="233">
        <f>ROUND(I160*H160,2)</f>
        <v>0</v>
      </c>
      <c r="BL160" s="15" t="s">
        <v>80</v>
      </c>
      <c r="BM160" s="232" t="s">
        <v>427</v>
      </c>
    </row>
    <row r="161" s="2" customFormat="1" ht="16.5" customHeight="1">
      <c r="A161" s="36"/>
      <c r="B161" s="37"/>
      <c r="C161" s="221" t="s">
        <v>428</v>
      </c>
      <c r="D161" s="221" t="s">
        <v>156</v>
      </c>
      <c r="E161" s="222" t="s">
        <v>429</v>
      </c>
      <c r="F161" s="223" t="s">
        <v>430</v>
      </c>
      <c r="G161" s="224" t="s">
        <v>308</v>
      </c>
      <c r="H161" s="225">
        <v>15</v>
      </c>
      <c r="I161" s="226"/>
      <c r="J161" s="227">
        <f>ROUND(I161*H161,2)</f>
        <v>0</v>
      </c>
      <c r="K161" s="223" t="s">
        <v>184</v>
      </c>
      <c r="L161" s="42"/>
      <c r="M161" s="228" t="s">
        <v>1</v>
      </c>
      <c r="N161" s="229" t="s">
        <v>38</v>
      </c>
      <c r="O161" s="89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2" t="s">
        <v>80</v>
      </c>
      <c r="AT161" s="232" t="s">
        <v>156</v>
      </c>
      <c r="AU161" s="232" t="s">
        <v>80</v>
      </c>
      <c r="AY161" s="15" t="s">
        <v>153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5" t="s">
        <v>80</v>
      </c>
      <c r="BK161" s="233">
        <f>ROUND(I161*H161,2)</f>
        <v>0</v>
      </c>
      <c r="BL161" s="15" t="s">
        <v>80</v>
      </c>
      <c r="BM161" s="232" t="s">
        <v>431</v>
      </c>
    </row>
    <row r="162" s="2" customFormat="1">
      <c r="A162" s="36"/>
      <c r="B162" s="37"/>
      <c r="C162" s="38"/>
      <c r="D162" s="246" t="s">
        <v>310</v>
      </c>
      <c r="E162" s="38"/>
      <c r="F162" s="272" t="s">
        <v>432</v>
      </c>
      <c r="G162" s="38"/>
      <c r="H162" s="38"/>
      <c r="I162" s="273"/>
      <c r="J162" s="38"/>
      <c r="K162" s="38"/>
      <c r="L162" s="42"/>
      <c r="M162" s="277"/>
      <c r="N162" s="278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310</v>
      </c>
      <c r="AU162" s="15" t="s">
        <v>80</v>
      </c>
    </row>
    <row r="163" s="2" customFormat="1" ht="16.5" customHeight="1">
      <c r="A163" s="36"/>
      <c r="B163" s="37"/>
      <c r="C163" s="221" t="s">
        <v>433</v>
      </c>
      <c r="D163" s="221" t="s">
        <v>156</v>
      </c>
      <c r="E163" s="222" t="s">
        <v>429</v>
      </c>
      <c r="F163" s="223" t="s">
        <v>430</v>
      </c>
      <c r="G163" s="224" t="s">
        <v>308</v>
      </c>
      <c r="H163" s="225">
        <v>17</v>
      </c>
      <c r="I163" s="226"/>
      <c r="J163" s="227">
        <f>ROUND(I163*H163,2)</f>
        <v>0</v>
      </c>
      <c r="K163" s="223" t="s">
        <v>184</v>
      </c>
      <c r="L163" s="42"/>
      <c r="M163" s="228" t="s">
        <v>1</v>
      </c>
      <c r="N163" s="229" t="s">
        <v>38</v>
      </c>
      <c r="O163" s="89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2" t="s">
        <v>80</v>
      </c>
      <c r="AT163" s="232" t="s">
        <v>156</v>
      </c>
      <c r="AU163" s="232" t="s">
        <v>80</v>
      </c>
      <c r="AY163" s="15" t="s">
        <v>153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5" t="s">
        <v>80</v>
      </c>
      <c r="BK163" s="233">
        <f>ROUND(I163*H163,2)</f>
        <v>0</v>
      </c>
      <c r="BL163" s="15" t="s">
        <v>80</v>
      </c>
      <c r="BM163" s="232" t="s">
        <v>434</v>
      </c>
    </row>
    <row r="164" s="2" customFormat="1">
      <c r="A164" s="36"/>
      <c r="B164" s="37"/>
      <c r="C164" s="38"/>
      <c r="D164" s="246" t="s">
        <v>310</v>
      </c>
      <c r="E164" s="38"/>
      <c r="F164" s="272" t="s">
        <v>435</v>
      </c>
      <c r="G164" s="38"/>
      <c r="H164" s="38"/>
      <c r="I164" s="273"/>
      <c r="J164" s="38"/>
      <c r="K164" s="38"/>
      <c r="L164" s="42"/>
      <c r="M164" s="274"/>
      <c r="N164" s="275"/>
      <c r="O164" s="258"/>
      <c r="P164" s="258"/>
      <c r="Q164" s="258"/>
      <c r="R164" s="258"/>
      <c r="S164" s="258"/>
      <c r="T164" s="27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310</v>
      </c>
      <c r="AU164" s="15" t="s">
        <v>80</v>
      </c>
    </row>
    <row r="165" s="2" customFormat="1" ht="6.96" customHeight="1">
      <c r="A165" s="36"/>
      <c r="B165" s="64"/>
      <c r="C165" s="65"/>
      <c r="D165" s="65"/>
      <c r="E165" s="65"/>
      <c r="F165" s="65"/>
      <c r="G165" s="65"/>
      <c r="H165" s="65"/>
      <c r="I165" s="65"/>
      <c r="J165" s="65"/>
      <c r="K165" s="65"/>
      <c r="L165" s="42"/>
      <c r="M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</row>
  </sheetData>
  <sheetProtection sheet="1" autoFilter="0" formatColumns="0" formatRows="0" objects="1" scenarios="1" spinCount="100000" saltValue="r7+HWJXVzj0sH+yPe7iduV4REJICVWkRn0fXHMBZpinldU4OFBVljtW61+VEoR6ZnepTJAVojbhb3WiDXcx0gA==" hashValue="ldBVyRa0k9FRG46LNSMjGNJCvdkbx0SaxobEGGLj7l5DanG6TuYvnQx2kx8/yF+Cy5jNR0BhoRiEjO3QYaMT0w==" algorithmName="SHA-512" password="CC35"/>
  <autoFilter ref="C120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129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436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18</v>
      </c>
      <c r="E11" s="36"/>
      <c r="F11" s="139" t="s">
        <v>1</v>
      </c>
      <c r="G11" s="36"/>
      <c r="H11" s="36"/>
      <c r="I11" s="148" t="s">
        <v>19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20</v>
      </c>
      <c r="E12" s="36"/>
      <c r="F12" s="139" t="s">
        <v>21</v>
      </c>
      <c r="G12" s="36"/>
      <c r="H12" s="36"/>
      <c r="I12" s="148" t="s">
        <v>22</v>
      </c>
      <c r="J12" s="151" t="str">
        <f>'Rekapitulace stavby'!AN8</f>
        <v>4. 8. 2023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24</v>
      </c>
      <c r="E14" s="36"/>
      <c r="F14" s="36"/>
      <c r="G14" s="36"/>
      <c r="H14" s="36"/>
      <c r="I14" s="148" t="s">
        <v>25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48" t="s">
        <v>26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25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48" t="s">
        <v>26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31</v>
      </c>
      <c r="E23" s="36"/>
      <c r="F23" s="36"/>
      <c r="G23" s="36"/>
      <c r="H23" s="36"/>
      <c r="I23" s="148" t="s">
        <v>25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48" t="s">
        <v>26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33</v>
      </c>
      <c r="E30" s="36"/>
      <c r="F30" s="36"/>
      <c r="G30" s="36"/>
      <c r="H30" s="36"/>
      <c r="I30" s="36"/>
      <c r="J30" s="158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35</v>
      </c>
      <c r="G32" s="36"/>
      <c r="H32" s="36"/>
      <c r="I32" s="159" t="s">
        <v>34</v>
      </c>
      <c r="J32" s="159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37</v>
      </c>
      <c r="E33" s="148" t="s">
        <v>38</v>
      </c>
      <c r="F33" s="161">
        <f>ROUND((SUM(BE117:BE118)),  2)</f>
        <v>0</v>
      </c>
      <c r="G33" s="36"/>
      <c r="H33" s="36"/>
      <c r="I33" s="162">
        <v>0.20999999999999999</v>
      </c>
      <c r="J33" s="161">
        <f>ROUND(((SUM(BE117:BE118))*I33),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39</v>
      </c>
      <c r="F34" s="161">
        <f>ROUND((SUM(BF117:BF118)),  2)</f>
        <v>0</v>
      </c>
      <c r="G34" s="36"/>
      <c r="H34" s="36"/>
      <c r="I34" s="162">
        <v>0.14999999999999999</v>
      </c>
      <c r="J34" s="161">
        <f>ROUND(((SUM(BF117:BF118))*I34),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40</v>
      </c>
      <c r="F35" s="161">
        <f>ROUND((SUM(BG117:BG118)),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ROUND((SUM(BH117:BH118)),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ROUND((SUM(BI117:BI118)),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129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 xml:space="preserve">PS 02 - PZS v km 99,698 (P 8153) 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4. 8. 2023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132</v>
      </c>
      <c r="D94" s="183"/>
      <c r="E94" s="183"/>
      <c r="F94" s="183"/>
      <c r="G94" s="183"/>
      <c r="H94" s="183"/>
      <c r="I94" s="183"/>
      <c r="J94" s="184" t="s">
        <v>133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134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135</v>
      </c>
    </row>
    <row r="97" s="9" customFormat="1" ht="24.96" customHeight="1">
      <c r="A97" s="9"/>
      <c r="B97" s="186"/>
      <c r="C97" s="187"/>
      <c r="D97" s="188" t="s">
        <v>136</v>
      </c>
      <c r="E97" s="189"/>
      <c r="F97" s="189"/>
      <c r="G97" s="189"/>
      <c r="H97" s="189"/>
      <c r="I97" s="189"/>
      <c r="J97" s="190">
        <f>J118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137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81" t="str">
        <f>E7</f>
        <v>Oprava PZS na trati Přerov - Břeclav - 2.etapa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129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 xml:space="preserve">PS 02 - PZS v km 99,698 (P 8153) 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 </v>
      </c>
      <c r="G111" s="38"/>
      <c r="H111" s="38"/>
      <c r="I111" s="30" t="s">
        <v>22</v>
      </c>
      <c r="J111" s="77" t="str">
        <f>IF(J12="","",J12)</f>
        <v>4. 8. 2023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29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92"/>
      <c r="B116" s="193"/>
      <c r="C116" s="194" t="s">
        <v>138</v>
      </c>
      <c r="D116" s="195" t="s">
        <v>58</v>
      </c>
      <c r="E116" s="195" t="s">
        <v>54</v>
      </c>
      <c r="F116" s="195" t="s">
        <v>55</v>
      </c>
      <c r="G116" s="195" t="s">
        <v>139</v>
      </c>
      <c r="H116" s="195" t="s">
        <v>140</v>
      </c>
      <c r="I116" s="195" t="s">
        <v>141</v>
      </c>
      <c r="J116" s="195" t="s">
        <v>133</v>
      </c>
      <c r="K116" s="196" t="s">
        <v>142</v>
      </c>
      <c r="L116" s="197"/>
      <c r="M116" s="98" t="s">
        <v>1</v>
      </c>
      <c r="N116" s="99" t="s">
        <v>37</v>
      </c>
      <c r="O116" s="99" t="s">
        <v>143</v>
      </c>
      <c r="P116" s="99" t="s">
        <v>144</v>
      </c>
      <c r="Q116" s="99" t="s">
        <v>145</v>
      </c>
      <c r="R116" s="99" t="s">
        <v>146</v>
      </c>
      <c r="S116" s="99" t="s">
        <v>147</v>
      </c>
      <c r="T116" s="100" t="s">
        <v>148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6"/>
      <c r="B117" s="37"/>
      <c r="C117" s="105" t="s">
        <v>149</v>
      </c>
      <c r="D117" s="38"/>
      <c r="E117" s="38"/>
      <c r="F117" s="38"/>
      <c r="G117" s="38"/>
      <c r="H117" s="38"/>
      <c r="I117" s="38"/>
      <c r="J117" s="198">
        <f>BK117</f>
        <v>0</v>
      </c>
      <c r="K117" s="38"/>
      <c r="L117" s="42"/>
      <c r="M117" s="101"/>
      <c r="N117" s="199"/>
      <c r="O117" s="102"/>
      <c r="P117" s="200">
        <f>P118</f>
        <v>0</v>
      </c>
      <c r="Q117" s="102"/>
      <c r="R117" s="200">
        <f>R118</f>
        <v>0</v>
      </c>
      <c r="S117" s="102"/>
      <c r="T117" s="20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72</v>
      </c>
      <c r="AU117" s="15" t="s">
        <v>135</v>
      </c>
      <c r="BK117" s="202">
        <f>BK118</f>
        <v>0</v>
      </c>
    </row>
    <row r="118" s="11" customFormat="1" ht="25.92" customHeight="1">
      <c r="A118" s="11"/>
      <c r="B118" s="203"/>
      <c r="C118" s="204"/>
      <c r="D118" s="205" t="s">
        <v>72</v>
      </c>
      <c r="E118" s="206" t="s">
        <v>150</v>
      </c>
      <c r="F118" s="206" t="s">
        <v>151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v>0</v>
      </c>
      <c r="Q118" s="211"/>
      <c r="R118" s="212">
        <v>0</v>
      </c>
      <c r="S118" s="211"/>
      <c r="T118" s="213"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4" t="s">
        <v>152</v>
      </c>
      <c r="AT118" s="215" t="s">
        <v>72</v>
      </c>
      <c r="AU118" s="215" t="s">
        <v>73</v>
      </c>
      <c r="AY118" s="214" t="s">
        <v>153</v>
      </c>
      <c r="BK118" s="216">
        <v>0</v>
      </c>
    </row>
    <row r="119" s="2" customFormat="1" ht="6.96" customHeight="1">
      <c r="A119" s="36"/>
      <c r="B119" s="64"/>
      <c r="C119" s="65"/>
      <c r="D119" s="65"/>
      <c r="E119" s="65"/>
      <c r="F119" s="65"/>
      <c r="G119" s="65"/>
      <c r="H119" s="65"/>
      <c r="I119" s="65"/>
      <c r="J119" s="65"/>
      <c r="K119" s="65"/>
      <c r="L119" s="42"/>
      <c r="M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</sheetData>
  <sheetProtection sheet="1" autoFilter="0" formatColumns="0" formatRows="0" objects="1" scenarios="1" spinCount="100000" saltValue="i9S4JleJvOt1RWGSE5rn+IxGfesF3U+eta6ckDf4HXhVjH6cw4wufiiuoiitBHphl7fHDVPPXQlxba7A2CvgOA==" hashValue="97ELkl/FB+c/s78owp+DiHNx6UW7DmVDiqfJL7pg24wYrtZmg6gNX3/egPfnynlZYbPRUeP3NHlwOe8zu6P5ng==" algorithmName="SHA-512" password="CC35"/>
  <autoFilter ref="C116:K11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436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155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ROUND((SUM(BE121:BE148)),  2)</f>
        <v>0</v>
      </c>
      <c r="G35" s="36"/>
      <c r="H35" s="36"/>
      <c r="I35" s="162">
        <v>0.20999999999999999</v>
      </c>
      <c r="J35" s="161">
        <f>ROUND(((SUM(BE121:BE148))*I35),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ROUND((SUM(BF121:BF148)),  2)</f>
        <v>0</v>
      </c>
      <c r="G36" s="36"/>
      <c r="H36" s="36"/>
      <c r="I36" s="162">
        <v>0.14999999999999999</v>
      </c>
      <c r="J36" s="161">
        <f>ROUND(((SUM(BF121:BF148))*I36),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ROUND((SUM(BG121:BG148)),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ROUND((SUM(BH121:BH148)),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ROUND((SUM(BI121:BI148)),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436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01 - Venkovní prky - technologická část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136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436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01 - Venkovní prky - technologická část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150</v>
      </c>
      <c r="F122" s="206" t="s">
        <v>151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SUM(P123:P148)</f>
        <v>0</v>
      </c>
      <c r="Q122" s="218"/>
      <c r="R122" s="219">
        <f>SUM(R123:R148)</f>
        <v>0</v>
      </c>
      <c r="S122" s="218"/>
      <c r="T122" s="220">
        <f>SUM(T123:T148)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152</v>
      </c>
      <c r="AT122" s="215" t="s">
        <v>72</v>
      </c>
      <c r="AU122" s="215" t="s">
        <v>73</v>
      </c>
      <c r="AY122" s="214" t="s">
        <v>153</v>
      </c>
      <c r="BK122" s="216">
        <f>SUM(BK123:BK148)</f>
        <v>0</v>
      </c>
    </row>
    <row r="123" s="2" customFormat="1" ht="16.5" customHeight="1">
      <c r="A123" s="36"/>
      <c r="B123" s="37"/>
      <c r="C123" s="221" t="s">
        <v>80</v>
      </c>
      <c r="D123" s="221" t="s">
        <v>156</v>
      </c>
      <c r="E123" s="222" t="s">
        <v>157</v>
      </c>
      <c r="F123" s="223" t="s">
        <v>158</v>
      </c>
      <c r="G123" s="224" t="s">
        <v>159</v>
      </c>
      <c r="H123" s="225">
        <v>4</v>
      </c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161</v>
      </c>
    </row>
    <row r="124" s="2" customFormat="1" ht="16.5" customHeight="1">
      <c r="A124" s="36"/>
      <c r="B124" s="37"/>
      <c r="C124" s="221" t="s">
        <v>82</v>
      </c>
      <c r="D124" s="221" t="s">
        <v>156</v>
      </c>
      <c r="E124" s="222" t="s">
        <v>162</v>
      </c>
      <c r="F124" s="223" t="s">
        <v>163</v>
      </c>
      <c r="G124" s="224" t="s">
        <v>159</v>
      </c>
      <c r="H124" s="225">
        <v>6</v>
      </c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164</v>
      </c>
    </row>
    <row r="125" s="2" customFormat="1" ht="16.5" customHeight="1">
      <c r="A125" s="36"/>
      <c r="B125" s="37"/>
      <c r="C125" s="234" t="s">
        <v>165</v>
      </c>
      <c r="D125" s="234" t="s">
        <v>166</v>
      </c>
      <c r="E125" s="235" t="s">
        <v>167</v>
      </c>
      <c r="F125" s="236" t="s">
        <v>168</v>
      </c>
      <c r="G125" s="237" t="s">
        <v>159</v>
      </c>
      <c r="H125" s="238">
        <v>6</v>
      </c>
      <c r="I125" s="239"/>
      <c r="J125" s="240">
        <f>ROUND(I125*H125,2)</f>
        <v>0</v>
      </c>
      <c r="K125" s="236" t="s">
        <v>160</v>
      </c>
      <c r="L125" s="241"/>
      <c r="M125" s="242" t="s">
        <v>1</v>
      </c>
      <c r="N125" s="243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82</v>
      </c>
      <c r="AT125" s="232" t="s">
        <v>166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169</v>
      </c>
    </row>
    <row r="126" s="2" customFormat="1" ht="24.15" customHeight="1">
      <c r="A126" s="36"/>
      <c r="B126" s="37"/>
      <c r="C126" s="221" t="s">
        <v>152</v>
      </c>
      <c r="D126" s="221" t="s">
        <v>156</v>
      </c>
      <c r="E126" s="222" t="s">
        <v>170</v>
      </c>
      <c r="F126" s="223" t="s">
        <v>171</v>
      </c>
      <c r="G126" s="224" t="s">
        <v>159</v>
      </c>
      <c r="H126" s="225">
        <v>2</v>
      </c>
      <c r="I126" s="226"/>
      <c r="J126" s="227">
        <f>ROUND(I126*H126,2)</f>
        <v>0</v>
      </c>
      <c r="K126" s="223" t="s">
        <v>160</v>
      </c>
      <c r="L126" s="42"/>
      <c r="M126" s="228" t="s">
        <v>1</v>
      </c>
      <c r="N126" s="229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80</v>
      </c>
      <c r="AT126" s="232" t="s">
        <v>156</v>
      </c>
      <c r="AU126" s="232" t="s">
        <v>80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172</v>
      </c>
    </row>
    <row r="127" s="2" customFormat="1" ht="24.15" customHeight="1">
      <c r="A127" s="36"/>
      <c r="B127" s="37"/>
      <c r="C127" s="221" t="s">
        <v>173</v>
      </c>
      <c r="D127" s="221" t="s">
        <v>156</v>
      </c>
      <c r="E127" s="222" t="s">
        <v>174</v>
      </c>
      <c r="F127" s="223" t="s">
        <v>175</v>
      </c>
      <c r="G127" s="224" t="s">
        <v>159</v>
      </c>
      <c r="H127" s="225">
        <v>2</v>
      </c>
      <c r="I127" s="226"/>
      <c r="J127" s="227">
        <f>ROUND(I127*H127,2)</f>
        <v>0</v>
      </c>
      <c r="K127" s="223" t="s">
        <v>160</v>
      </c>
      <c r="L127" s="42"/>
      <c r="M127" s="228" t="s">
        <v>1</v>
      </c>
      <c r="N127" s="229" t="s">
        <v>38</v>
      </c>
      <c r="O127" s="89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80</v>
      </c>
      <c r="AT127" s="232" t="s">
        <v>156</v>
      </c>
      <c r="AU127" s="232" t="s">
        <v>80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176</v>
      </c>
    </row>
    <row r="128" s="2" customFormat="1" ht="16.5" customHeight="1">
      <c r="A128" s="36"/>
      <c r="B128" s="37"/>
      <c r="C128" s="221" t="s">
        <v>177</v>
      </c>
      <c r="D128" s="221" t="s">
        <v>156</v>
      </c>
      <c r="E128" s="222" t="s">
        <v>178</v>
      </c>
      <c r="F128" s="223" t="s">
        <v>179</v>
      </c>
      <c r="G128" s="224" t="s">
        <v>159</v>
      </c>
      <c r="H128" s="225">
        <v>6</v>
      </c>
      <c r="I128" s="226"/>
      <c r="J128" s="227">
        <f>ROUND(I128*H128,2)</f>
        <v>0</v>
      </c>
      <c r="K128" s="223" t="s">
        <v>160</v>
      </c>
      <c r="L128" s="42"/>
      <c r="M128" s="228" t="s">
        <v>1</v>
      </c>
      <c r="N128" s="229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80</v>
      </c>
      <c r="AT128" s="232" t="s">
        <v>156</v>
      </c>
      <c r="AU128" s="232" t="s">
        <v>80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180</v>
      </c>
    </row>
    <row r="129" s="2" customFormat="1" ht="24.15" customHeight="1">
      <c r="A129" s="36"/>
      <c r="B129" s="37"/>
      <c r="C129" s="221" t="s">
        <v>181</v>
      </c>
      <c r="D129" s="221" t="s">
        <v>156</v>
      </c>
      <c r="E129" s="222" t="s">
        <v>182</v>
      </c>
      <c r="F129" s="223" t="s">
        <v>183</v>
      </c>
      <c r="G129" s="224" t="s">
        <v>159</v>
      </c>
      <c r="H129" s="225">
        <v>6</v>
      </c>
      <c r="I129" s="226"/>
      <c r="J129" s="227">
        <f>ROUND(I129*H129,2)</f>
        <v>0</v>
      </c>
      <c r="K129" s="223" t="s">
        <v>184</v>
      </c>
      <c r="L129" s="42"/>
      <c r="M129" s="228" t="s">
        <v>1</v>
      </c>
      <c r="N129" s="229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80</v>
      </c>
      <c r="AT129" s="232" t="s">
        <v>156</v>
      </c>
      <c r="AU129" s="232" t="s">
        <v>80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185</v>
      </c>
    </row>
    <row r="130" s="2" customFormat="1" ht="16.5" customHeight="1">
      <c r="A130" s="36"/>
      <c r="B130" s="37"/>
      <c r="C130" s="221" t="s">
        <v>186</v>
      </c>
      <c r="D130" s="221" t="s">
        <v>156</v>
      </c>
      <c r="E130" s="222" t="s">
        <v>187</v>
      </c>
      <c r="F130" s="223" t="s">
        <v>188</v>
      </c>
      <c r="G130" s="224" t="s">
        <v>159</v>
      </c>
      <c r="H130" s="225">
        <v>4</v>
      </c>
      <c r="I130" s="226"/>
      <c r="J130" s="227">
        <f>ROUND(I130*H130,2)</f>
        <v>0</v>
      </c>
      <c r="K130" s="223" t="s">
        <v>160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80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189</v>
      </c>
    </row>
    <row r="131" s="2" customFormat="1" ht="37.8" customHeight="1">
      <c r="A131" s="36"/>
      <c r="B131" s="37"/>
      <c r="C131" s="234" t="s">
        <v>190</v>
      </c>
      <c r="D131" s="234" t="s">
        <v>166</v>
      </c>
      <c r="E131" s="235" t="s">
        <v>191</v>
      </c>
      <c r="F131" s="236" t="s">
        <v>192</v>
      </c>
      <c r="G131" s="237" t="s">
        <v>193</v>
      </c>
      <c r="H131" s="238">
        <v>109</v>
      </c>
      <c r="I131" s="239"/>
      <c r="J131" s="240">
        <f>ROUND(I131*H131,2)</f>
        <v>0</v>
      </c>
      <c r="K131" s="236" t="s">
        <v>160</v>
      </c>
      <c r="L131" s="241"/>
      <c r="M131" s="242" t="s">
        <v>1</v>
      </c>
      <c r="N131" s="243" t="s">
        <v>38</v>
      </c>
      <c r="O131" s="89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2" t="s">
        <v>82</v>
      </c>
      <c r="AT131" s="232" t="s">
        <v>166</v>
      </c>
      <c r="AU131" s="232" t="s">
        <v>80</v>
      </c>
      <c r="AY131" s="15" t="s">
        <v>153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5" t="s">
        <v>80</v>
      </c>
      <c r="BK131" s="233">
        <f>ROUND(I131*H131,2)</f>
        <v>0</v>
      </c>
      <c r="BL131" s="15" t="s">
        <v>80</v>
      </c>
      <c r="BM131" s="232" t="s">
        <v>194</v>
      </c>
    </row>
    <row r="132" s="2" customFormat="1" ht="37.8" customHeight="1">
      <c r="A132" s="36"/>
      <c r="B132" s="37"/>
      <c r="C132" s="234" t="s">
        <v>195</v>
      </c>
      <c r="D132" s="234" t="s">
        <v>166</v>
      </c>
      <c r="E132" s="235" t="s">
        <v>196</v>
      </c>
      <c r="F132" s="236" t="s">
        <v>197</v>
      </c>
      <c r="G132" s="237" t="s">
        <v>193</v>
      </c>
      <c r="H132" s="238">
        <v>109</v>
      </c>
      <c r="I132" s="239"/>
      <c r="J132" s="240">
        <f>ROUND(I132*H132,2)</f>
        <v>0</v>
      </c>
      <c r="K132" s="236" t="s">
        <v>160</v>
      </c>
      <c r="L132" s="241"/>
      <c r="M132" s="242" t="s">
        <v>1</v>
      </c>
      <c r="N132" s="243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82</v>
      </c>
      <c r="AT132" s="232" t="s">
        <v>166</v>
      </c>
      <c r="AU132" s="232" t="s">
        <v>80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198</v>
      </c>
    </row>
    <row r="133" s="2" customFormat="1" ht="37.8" customHeight="1">
      <c r="A133" s="36"/>
      <c r="B133" s="37"/>
      <c r="C133" s="221" t="s">
        <v>199</v>
      </c>
      <c r="D133" s="221" t="s">
        <v>156</v>
      </c>
      <c r="E133" s="222" t="s">
        <v>200</v>
      </c>
      <c r="F133" s="223" t="s">
        <v>201</v>
      </c>
      <c r="G133" s="224" t="s">
        <v>193</v>
      </c>
      <c r="H133" s="225">
        <v>109</v>
      </c>
      <c r="I133" s="226"/>
      <c r="J133" s="227">
        <f>ROUND(I133*H133,2)</f>
        <v>0</v>
      </c>
      <c r="K133" s="223" t="s">
        <v>160</v>
      </c>
      <c r="L133" s="42"/>
      <c r="M133" s="228" t="s">
        <v>1</v>
      </c>
      <c r="N133" s="229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80</v>
      </c>
      <c r="AT133" s="232" t="s">
        <v>156</v>
      </c>
      <c r="AU133" s="232" t="s">
        <v>80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202</v>
      </c>
    </row>
    <row r="134" s="2" customFormat="1" ht="37.8" customHeight="1">
      <c r="A134" s="36"/>
      <c r="B134" s="37"/>
      <c r="C134" s="221" t="s">
        <v>203</v>
      </c>
      <c r="D134" s="221" t="s">
        <v>156</v>
      </c>
      <c r="E134" s="222" t="s">
        <v>204</v>
      </c>
      <c r="F134" s="223" t="s">
        <v>205</v>
      </c>
      <c r="G134" s="224" t="s">
        <v>193</v>
      </c>
      <c r="H134" s="225">
        <v>109</v>
      </c>
      <c r="I134" s="226"/>
      <c r="J134" s="227">
        <f>ROUND(I134*H134,2)</f>
        <v>0</v>
      </c>
      <c r="K134" s="223" t="s">
        <v>160</v>
      </c>
      <c r="L134" s="42"/>
      <c r="M134" s="228" t="s">
        <v>1</v>
      </c>
      <c r="N134" s="229" t="s">
        <v>38</v>
      </c>
      <c r="O134" s="89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2" t="s">
        <v>80</v>
      </c>
      <c r="AT134" s="232" t="s">
        <v>156</v>
      </c>
      <c r="AU134" s="232" t="s">
        <v>80</v>
      </c>
      <c r="AY134" s="15" t="s">
        <v>153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5" t="s">
        <v>80</v>
      </c>
      <c r="BK134" s="233">
        <f>ROUND(I134*H134,2)</f>
        <v>0</v>
      </c>
      <c r="BL134" s="15" t="s">
        <v>80</v>
      </c>
      <c r="BM134" s="232" t="s">
        <v>206</v>
      </c>
    </row>
    <row r="135" s="2" customFormat="1" ht="33" customHeight="1">
      <c r="A135" s="36"/>
      <c r="B135" s="37"/>
      <c r="C135" s="221" t="s">
        <v>207</v>
      </c>
      <c r="D135" s="221" t="s">
        <v>156</v>
      </c>
      <c r="E135" s="222" t="s">
        <v>208</v>
      </c>
      <c r="F135" s="223" t="s">
        <v>209</v>
      </c>
      <c r="G135" s="224" t="s">
        <v>159</v>
      </c>
      <c r="H135" s="225">
        <v>4</v>
      </c>
      <c r="I135" s="226"/>
      <c r="J135" s="227">
        <f>ROUND(I135*H135,2)</f>
        <v>0</v>
      </c>
      <c r="K135" s="223" t="s">
        <v>160</v>
      </c>
      <c r="L135" s="42"/>
      <c r="M135" s="228" t="s">
        <v>1</v>
      </c>
      <c r="N135" s="229" t="s">
        <v>38</v>
      </c>
      <c r="O135" s="8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2" t="s">
        <v>80</v>
      </c>
      <c r="AT135" s="232" t="s">
        <v>156</v>
      </c>
      <c r="AU135" s="232" t="s">
        <v>80</v>
      </c>
      <c r="AY135" s="15" t="s">
        <v>153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80</v>
      </c>
      <c r="BK135" s="233">
        <f>ROUND(I135*H135,2)</f>
        <v>0</v>
      </c>
      <c r="BL135" s="15" t="s">
        <v>80</v>
      </c>
      <c r="BM135" s="232" t="s">
        <v>210</v>
      </c>
    </row>
    <row r="136" s="2" customFormat="1" ht="33" customHeight="1">
      <c r="A136" s="36"/>
      <c r="B136" s="37"/>
      <c r="C136" s="221" t="s">
        <v>211</v>
      </c>
      <c r="D136" s="221" t="s">
        <v>156</v>
      </c>
      <c r="E136" s="222" t="s">
        <v>212</v>
      </c>
      <c r="F136" s="223" t="s">
        <v>213</v>
      </c>
      <c r="G136" s="224" t="s">
        <v>159</v>
      </c>
      <c r="H136" s="225">
        <v>4</v>
      </c>
      <c r="I136" s="226"/>
      <c r="J136" s="227">
        <f>ROUND(I136*H136,2)</f>
        <v>0</v>
      </c>
      <c r="K136" s="223" t="s">
        <v>160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80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214</v>
      </c>
    </row>
    <row r="137" s="2" customFormat="1" ht="33" customHeight="1">
      <c r="A137" s="36"/>
      <c r="B137" s="37"/>
      <c r="C137" s="234" t="s">
        <v>8</v>
      </c>
      <c r="D137" s="234" t="s">
        <v>166</v>
      </c>
      <c r="E137" s="235" t="s">
        <v>215</v>
      </c>
      <c r="F137" s="236" t="s">
        <v>216</v>
      </c>
      <c r="G137" s="237" t="s">
        <v>193</v>
      </c>
      <c r="H137" s="238">
        <v>37</v>
      </c>
      <c r="I137" s="239"/>
      <c r="J137" s="240">
        <f>ROUND(I137*H137,2)</f>
        <v>0</v>
      </c>
      <c r="K137" s="236" t="s">
        <v>160</v>
      </c>
      <c r="L137" s="241"/>
      <c r="M137" s="242" t="s">
        <v>1</v>
      </c>
      <c r="N137" s="243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82</v>
      </c>
      <c r="AT137" s="232" t="s">
        <v>166</v>
      </c>
      <c r="AU137" s="232" t="s">
        <v>80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217</v>
      </c>
    </row>
    <row r="138" s="2" customFormat="1" ht="16.5" customHeight="1">
      <c r="A138" s="36"/>
      <c r="B138" s="37"/>
      <c r="C138" s="221" t="s">
        <v>218</v>
      </c>
      <c r="D138" s="221" t="s">
        <v>156</v>
      </c>
      <c r="E138" s="222" t="s">
        <v>219</v>
      </c>
      <c r="F138" s="223" t="s">
        <v>220</v>
      </c>
      <c r="G138" s="224" t="s">
        <v>193</v>
      </c>
      <c r="H138" s="225">
        <v>37</v>
      </c>
      <c r="I138" s="226"/>
      <c r="J138" s="227">
        <f>ROUND(I138*H138,2)</f>
        <v>0</v>
      </c>
      <c r="K138" s="223" t="s">
        <v>160</v>
      </c>
      <c r="L138" s="42"/>
      <c r="M138" s="228" t="s">
        <v>1</v>
      </c>
      <c r="N138" s="229" t="s">
        <v>38</v>
      </c>
      <c r="O138" s="89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2" t="s">
        <v>80</v>
      </c>
      <c r="AT138" s="232" t="s">
        <v>156</v>
      </c>
      <c r="AU138" s="232" t="s">
        <v>80</v>
      </c>
      <c r="AY138" s="15" t="s">
        <v>153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5" t="s">
        <v>80</v>
      </c>
      <c r="BK138" s="233">
        <f>ROUND(I138*H138,2)</f>
        <v>0</v>
      </c>
      <c r="BL138" s="15" t="s">
        <v>80</v>
      </c>
      <c r="BM138" s="232" t="s">
        <v>221</v>
      </c>
    </row>
    <row r="139" s="2" customFormat="1" ht="16.5" customHeight="1">
      <c r="A139" s="36"/>
      <c r="B139" s="37"/>
      <c r="C139" s="234" t="s">
        <v>222</v>
      </c>
      <c r="D139" s="234" t="s">
        <v>166</v>
      </c>
      <c r="E139" s="235" t="s">
        <v>223</v>
      </c>
      <c r="F139" s="236" t="s">
        <v>224</v>
      </c>
      <c r="G139" s="237" t="s">
        <v>225</v>
      </c>
      <c r="H139" s="238">
        <v>47.5</v>
      </c>
      <c r="I139" s="239"/>
      <c r="J139" s="240">
        <f>ROUND(I139*H139,2)</f>
        <v>0</v>
      </c>
      <c r="K139" s="236" t="s">
        <v>160</v>
      </c>
      <c r="L139" s="241"/>
      <c r="M139" s="242" t="s">
        <v>1</v>
      </c>
      <c r="N139" s="243" t="s">
        <v>38</v>
      </c>
      <c r="O139" s="89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82</v>
      </c>
      <c r="AT139" s="232" t="s">
        <v>166</v>
      </c>
      <c r="AU139" s="232" t="s">
        <v>80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226</v>
      </c>
    </row>
    <row r="140" s="12" customFormat="1">
      <c r="A140" s="12"/>
      <c r="B140" s="244"/>
      <c r="C140" s="245"/>
      <c r="D140" s="246" t="s">
        <v>227</v>
      </c>
      <c r="E140" s="247" t="s">
        <v>1</v>
      </c>
      <c r="F140" s="248" t="s">
        <v>228</v>
      </c>
      <c r="G140" s="245"/>
      <c r="H140" s="249">
        <v>47.5</v>
      </c>
      <c r="I140" s="250"/>
      <c r="J140" s="245"/>
      <c r="K140" s="245"/>
      <c r="L140" s="251"/>
      <c r="M140" s="252"/>
      <c r="N140" s="253"/>
      <c r="O140" s="253"/>
      <c r="P140" s="253"/>
      <c r="Q140" s="253"/>
      <c r="R140" s="253"/>
      <c r="S140" s="253"/>
      <c r="T140" s="25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5" t="s">
        <v>227</v>
      </c>
      <c r="AU140" s="255" t="s">
        <v>80</v>
      </c>
      <c r="AV140" s="12" t="s">
        <v>82</v>
      </c>
      <c r="AW140" s="12" t="s">
        <v>30</v>
      </c>
      <c r="AX140" s="12" t="s">
        <v>80</v>
      </c>
      <c r="AY140" s="255" t="s">
        <v>153</v>
      </c>
    </row>
    <row r="141" s="2" customFormat="1" ht="33" customHeight="1">
      <c r="A141" s="36"/>
      <c r="B141" s="37"/>
      <c r="C141" s="221" t="s">
        <v>229</v>
      </c>
      <c r="D141" s="221" t="s">
        <v>156</v>
      </c>
      <c r="E141" s="222" t="s">
        <v>230</v>
      </c>
      <c r="F141" s="223" t="s">
        <v>231</v>
      </c>
      <c r="G141" s="224" t="s">
        <v>193</v>
      </c>
      <c r="H141" s="225">
        <v>50</v>
      </c>
      <c r="I141" s="226"/>
      <c r="J141" s="227">
        <f>ROUND(I141*H141,2)</f>
        <v>0</v>
      </c>
      <c r="K141" s="223" t="s">
        <v>160</v>
      </c>
      <c r="L141" s="42"/>
      <c r="M141" s="228" t="s">
        <v>1</v>
      </c>
      <c r="N141" s="229" t="s">
        <v>38</v>
      </c>
      <c r="O141" s="89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2" t="s">
        <v>80</v>
      </c>
      <c r="AT141" s="232" t="s">
        <v>156</v>
      </c>
      <c r="AU141" s="232" t="s">
        <v>80</v>
      </c>
      <c r="AY141" s="15" t="s">
        <v>153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5" t="s">
        <v>80</v>
      </c>
      <c r="BK141" s="233">
        <f>ROUND(I141*H141,2)</f>
        <v>0</v>
      </c>
      <c r="BL141" s="15" t="s">
        <v>80</v>
      </c>
      <c r="BM141" s="232" t="s">
        <v>232</v>
      </c>
    </row>
    <row r="142" s="2" customFormat="1" ht="24.15" customHeight="1">
      <c r="A142" s="36"/>
      <c r="B142" s="37"/>
      <c r="C142" s="234" t="s">
        <v>233</v>
      </c>
      <c r="D142" s="234" t="s">
        <v>166</v>
      </c>
      <c r="E142" s="235" t="s">
        <v>234</v>
      </c>
      <c r="F142" s="236" t="s">
        <v>235</v>
      </c>
      <c r="G142" s="237" t="s">
        <v>225</v>
      </c>
      <c r="H142" s="238">
        <v>3.1000000000000001</v>
      </c>
      <c r="I142" s="239"/>
      <c r="J142" s="240">
        <f>ROUND(I142*H142,2)</f>
        <v>0</v>
      </c>
      <c r="K142" s="236" t="s">
        <v>160</v>
      </c>
      <c r="L142" s="241"/>
      <c r="M142" s="242" t="s">
        <v>1</v>
      </c>
      <c r="N142" s="243" t="s">
        <v>38</v>
      </c>
      <c r="O142" s="89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2" t="s">
        <v>82</v>
      </c>
      <c r="AT142" s="232" t="s">
        <v>166</v>
      </c>
      <c r="AU142" s="232" t="s">
        <v>80</v>
      </c>
      <c r="AY142" s="15" t="s">
        <v>153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80</v>
      </c>
      <c r="BK142" s="233">
        <f>ROUND(I142*H142,2)</f>
        <v>0</v>
      </c>
      <c r="BL142" s="15" t="s">
        <v>80</v>
      </c>
      <c r="BM142" s="232" t="s">
        <v>236</v>
      </c>
    </row>
    <row r="143" s="12" customFormat="1">
      <c r="A143" s="12"/>
      <c r="B143" s="244"/>
      <c r="C143" s="245"/>
      <c r="D143" s="246" t="s">
        <v>227</v>
      </c>
      <c r="E143" s="247" t="s">
        <v>1</v>
      </c>
      <c r="F143" s="248" t="s">
        <v>237</v>
      </c>
      <c r="G143" s="245"/>
      <c r="H143" s="249">
        <v>3.1000000000000001</v>
      </c>
      <c r="I143" s="250"/>
      <c r="J143" s="245"/>
      <c r="K143" s="245"/>
      <c r="L143" s="251"/>
      <c r="M143" s="252"/>
      <c r="N143" s="253"/>
      <c r="O143" s="253"/>
      <c r="P143" s="253"/>
      <c r="Q143" s="253"/>
      <c r="R143" s="253"/>
      <c r="S143" s="253"/>
      <c r="T143" s="254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5" t="s">
        <v>227</v>
      </c>
      <c r="AU143" s="255" t="s">
        <v>80</v>
      </c>
      <c r="AV143" s="12" t="s">
        <v>82</v>
      </c>
      <c r="AW143" s="12" t="s">
        <v>30</v>
      </c>
      <c r="AX143" s="12" t="s">
        <v>80</v>
      </c>
      <c r="AY143" s="255" t="s">
        <v>153</v>
      </c>
    </row>
    <row r="144" s="2" customFormat="1" ht="33" customHeight="1">
      <c r="A144" s="36"/>
      <c r="B144" s="37"/>
      <c r="C144" s="221" t="s">
        <v>238</v>
      </c>
      <c r="D144" s="221" t="s">
        <v>156</v>
      </c>
      <c r="E144" s="222" t="s">
        <v>239</v>
      </c>
      <c r="F144" s="223" t="s">
        <v>240</v>
      </c>
      <c r="G144" s="224" t="s">
        <v>193</v>
      </c>
      <c r="H144" s="225">
        <v>5</v>
      </c>
      <c r="I144" s="226"/>
      <c r="J144" s="227">
        <f>ROUND(I144*H144,2)</f>
        <v>0</v>
      </c>
      <c r="K144" s="223" t="s">
        <v>160</v>
      </c>
      <c r="L144" s="42"/>
      <c r="M144" s="228" t="s">
        <v>1</v>
      </c>
      <c r="N144" s="229" t="s">
        <v>38</v>
      </c>
      <c r="O144" s="89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2" t="s">
        <v>80</v>
      </c>
      <c r="AT144" s="232" t="s">
        <v>156</v>
      </c>
      <c r="AU144" s="232" t="s">
        <v>80</v>
      </c>
      <c r="AY144" s="15" t="s">
        <v>153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5" t="s">
        <v>80</v>
      </c>
      <c r="BK144" s="233">
        <f>ROUND(I144*H144,2)</f>
        <v>0</v>
      </c>
      <c r="BL144" s="15" t="s">
        <v>80</v>
      </c>
      <c r="BM144" s="232" t="s">
        <v>241</v>
      </c>
    </row>
    <row r="145" s="2" customFormat="1" ht="21.75" customHeight="1">
      <c r="A145" s="36"/>
      <c r="B145" s="37"/>
      <c r="C145" s="234" t="s">
        <v>7</v>
      </c>
      <c r="D145" s="234" t="s">
        <v>166</v>
      </c>
      <c r="E145" s="235" t="s">
        <v>242</v>
      </c>
      <c r="F145" s="236" t="s">
        <v>243</v>
      </c>
      <c r="G145" s="237" t="s">
        <v>159</v>
      </c>
      <c r="H145" s="238">
        <v>2</v>
      </c>
      <c r="I145" s="239"/>
      <c r="J145" s="240">
        <f>ROUND(I145*H145,2)</f>
        <v>0</v>
      </c>
      <c r="K145" s="236" t="s">
        <v>160</v>
      </c>
      <c r="L145" s="241"/>
      <c r="M145" s="242" t="s">
        <v>1</v>
      </c>
      <c r="N145" s="243" t="s">
        <v>38</v>
      </c>
      <c r="O145" s="89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2" t="s">
        <v>82</v>
      </c>
      <c r="AT145" s="232" t="s">
        <v>166</v>
      </c>
      <c r="AU145" s="232" t="s">
        <v>80</v>
      </c>
      <c r="AY145" s="15" t="s">
        <v>153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5" t="s">
        <v>80</v>
      </c>
      <c r="BK145" s="233">
        <f>ROUND(I145*H145,2)</f>
        <v>0</v>
      </c>
      <c r="BL145" s="15" t="s">
        <v>80</v>
      </c>
      <c r="BM145" s="232" t="s">
        <v>244</v>
      </c>
    </row>
    <row r="146" s="2" customFormat="1" ht="16.5" customHeight="1">
      <c r="A146" s="36"/>
      <c r="B146" s="37"/>
      <c r="C146" s="234" t="s">
        <v>245</v>
      </c>
      <c r="D146" s="234" t="s">
        <v>166</v>
      </c>
      <c r="E146" s="235" t="s">
        <v>246</v>
      </c>
      <c r="F146" s="236" t="s">
        <v>247</v>
      </c>
      <c r="G146" s="237" t="s">
        <v>159</v>
      </c>
      <c r="H146" s="238">
        <v>2</v>
      </c>
      <c r="I146" s="239"/>
      <c r="J146" s="240">
        <f>ROUND(I146*H146,2)</f>
        <v>0</v>
      </c>
      <c r="K146" s="236" t="s">
        <v>160</v>
      </c>
      <c r="L146" s="241"/>
      <c r="M146" s="242" t="s">
        <v>1</v>
      </c>
      <c r="N146" s="243" t="s">
        <v>38</v>
      </c>
      <c r="O146" s="89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2" t="s">
        <v>82</v>
      </c>
      <c r="AT146" s="232" t="s">
        <v>166</v>
      </c>
      <c r="AU146" s="232" t="s">
        <v>80</v>
      </c>
      <c r="AY146" s="15" t="s">
        <v>153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80</v>
      </c>
      <c r="BK146" s="233">
        <f>ROUND(I146*H146,2)</f>
        <v>0</v>
      </c>
      <c r="BL146" s="15" t="s">
        <v>80</v>
      </c>
      <c r="BM146" s="232" t="s">
        <v>248</v>
      </c>
    </row>
    <row r="147" s="2" customFormat="1" ht="24.15" customHeight="1">
      <c r="A147" s="36"/>
      <c r="B147" s="37"/>
      <c r="C147" s="221" t="s">
        <v>249</v>
      </c>
      <c r="D147" s="221" t="s">
        <v>156</v>
      </c>
      <c r="E147" s="222" t="s">
        <v>250</v>
      </c>
      <c r="F147" s="223" t="s">
        <v>251</v>
      </c>
      <c r="G147" s="224" t="s">
        <v>159</v>
      </c>
      <c r="H147" s="225">
        <v>4</v>
      </c>
      <c r="I147" s="226"/>
      <c r="J147" s="227">
        <f>ROUND(I147*H147,2)</f>
        <v>0</v>
      </c>
      <c r="K147" s="223" t="s">
        <v>160</v>
      </c>
      <c r="L147" s="42"/>
      <c r="M147" s="228" t="s">
        <v>1</v>
      </c>
      <c r="N147" s="229" t="s">
        <v>38</v>
      </c>
      <c r="O147" s="89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2" t="s">
        <v>80</v>
      </c>
      <c r="AT147" s="232" t="s">
        <v>156</v>
      </c>
      <c r="AU147" s="232" t="s">
        <v>80</v>
      </c>
      <c r="AY147" s="15" t="s">
        <v>153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5" t="s">
        <v>80</v>
      </c>
      <c r="BK147" s="233">
        <f>ROUND(I147*H147,2)</f>
        <v>0</v>
      </c>
      <c r="BL147" s="15" t="s">
        <v>80</v>
      </c>
      <c r="BM147" s="232" t="s">
        <v>252</v>
      </c>
    </row>
    <row r="148" s="2" customFormat="1" ht="24.15" customHeight="1">
      <c r="A148" s="36"/>
      <c r="B148" s="37"/>
      <c r="C148" s="234" t="s">
        <v>253</v>
      </c>
      <c r="D148" s="234" t="s">
        <v>166</v>
      </c>
      <c r="E148" s="235" t="s">
        <v>254</v>
      </c>
      <c r="F148" s="236" t="s">
        <v>255</v>
      </c>
      <c r="G148" s="237" t="s">
        <v>193</v>
      </c>
      <c r="H148" s="238">
        <v>62</v>
      </c>
      <c r="I148" s="239"/>
      <c r="J148" s="240">
        <f>ROUND(I148*H148,2)</f>
        <v>0</v>
      </c>
      <c r="K148" s="236" t="s">
        <v>160</v>
      </c>
      <c r="L148" s="241"/>
      <c r="M148" s="256" t="s">
        <v>1</v>
      </c>
      <c r="N148" s="257" t="s">
        <v>38</v>
      </c>
      <c r="O148" s="258"/>
      <c r="P148" s="259">
        <f>O148*H148</f>
        <v>0</v>
      </c>
      <c r="Q148" s="259">
        <v>0</v>
      </c>
      <c r="R148" s="259">
        <f>Q148*H148</f>
        <v>0</v>
      </c>
      <c r="S148" s="259">
        <v>0</v>
      </c>
      <c r="T148" s="26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2" t="s">
        <v>82</v>
      </c>
      <c r="AT148" s="232" t="s">
        <v>166</v>
      </c>
      <c r="AU148" s="232" t="s">
        <v>80</v>
      </c>
      <c r="AY148" s="15" t="s">
        <v>153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5" t="s">
        <v>80</v>
      </c>
      <c r="BK148" s="233">
        <f>ROUND(I148*H148,2)</f>
        <v>0</v>
      </c>
      <c r="BL148" s="15" t="s">
        <v>80</v>
      </c>
      <c r="BM148" s="232" t="s">
        <v>256</v>
      </c>
    </row>
    <row r="149" s="2" customFormat="1" ht="6.96" customHeight="1">
      <c r="A149" s="36"/>
      <c r="B149" s="64"/>
      <c r="C149" s="65"/>
      <c r="D149" s="65"/>
      <c r="E149" s="65"/>
      <c r="F149" s="65"/>
      <c r="G149" s="65"/>
      <c r="H149" s="65"/>
      <c r="I149" s="65"/>
      <c r="J149" s="65"/>
      <c r="K149" s="65"/>
      <c r="L149" s="42"/>
      <c r="M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</sheetData>
  <sheetProtection sheet="1" autoFilter="0" formatColumns="0" formatRows="0" objects="1" scenarios="1" spinCount="100000" saltValue="c/CJcNkGMJeDnnGHWtxtwBAwxhG1Ly2htGh0dgkGsXGBgCMm9fOyhHnKpiHtY6hrrBG3J4GUs2wBmd+5zC/Mfg==" hashValue="uAbZJY1s9mXrv19UOyvUyoOlFSvUui933SdMKwXqN5Ch5YWsovABQhtr63ysXkZXYTRt6F3MVmm9ISTmWGbt2Q==" algorithmName="SHA-512" password="CC35"/>
  <autoFilter ref="C120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436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257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ROUND((SUM(BE120:BE144)),  2)</f>
        <v>0</v>
      </c>
      <c r="G35" s="36"/>
      <c r="H35" s="36"/>
      <c r="I35" s="162">
        <v>0.20999999999999999</v>
      </c>
      <c r="J35" s="161">
        <f>ROUND(((SUM(BE120:BE144))*I35),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ROUND((SUM(BF120:BF144)),  2)</f>
        <v>0</v>
      </c>
      <c r="G36" s="36"/>
      <c r="H36" s="36"/>
      <c r="I36" s="162">
        <v>0.14999999999999999</v>
      </c>
      <c r="J36" s="161">
        <f>ROUND(((SUM(BF120:BF144))*I36),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ROUND((SUM(BG120:BG144)),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ROUND((SUM(BH120:BH144)),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ROUND((SUM(BI120:BI144)),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436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02 - Venkovní prvky - stavební část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137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PZS na trati Přerov - Břeclav - 2.etapa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129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436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02 - Venkovní prvky - stavební část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 xml:space="preserve"> </v>
      </c>
      <c r="G114" s="38"/>
      <c r="H114" s="38"/>
      <c r="I114" s="30" t="s">
        <v>22</v>
      </c>
      <c r="J114" s="77" t="str">
        <f>IF(J14="","",J14)</f>
        <v>4. 8. 2023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 xml:space="preserve"> </v>
      </c>
      <c r="G116" s="38"/>
      <c r="H116" s="38"/>
      <c r="I116" s="30" t="s">
        <v>29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8"/>
      <c r="E117" s="38"/>
      <c r="F117" s="25" t="str">
        <f>IF(E20="","",E20)</f>
        <v>Vyplň údaj</v>
      </c>
      <c r="G117" s="38"/>
      <c r="H117" s="38"/>
      <c r="I117" s="30" t="s">
        <v>31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0" customFormat="1" ht="29.28" customHeight="1">
      <c r="A119" s="192"/>
      <c r="B119" s="193"/>
      <c r="C119" s="194" t="s">
        <v>138</v>
      </c>
      <c r="D119" s="195" t="s">
        <v>58</v>
      </c>
      <c r="E119" s="195" t="s">
        <v>54</v>
      </c>
      <c r="F119" s="195" t="s">
        <v>55</v>
      </c>
      <c r="G119" s="195" t="s">
        <v>139</v>
      </c>
      <c r="H119" s="195" t="s">
        <v>140</v>
      </c>
      <c r="I119" s="195" t="s">
        <v>141</v>
      </c>
      <c r="J119" s="195" t="s">
        <v>133</v>
      </c>
      <c r="K119" s="196" t="s">
        <v>142</v>
      </c>
      <c r="L119" s="197"/>
      <c r="M119" s="98" t="s">
        <v>1</v>
      </c>
      <c r="N119" s="99" t="s">
        <v>37</v>
      </c>
      <c r="O119" s="99" t="s">
        <v>143</v>
      </c>
      <c r="P119" s="99" t="s">
        <v>144</v>
      </c>
      <c r="Q119" s="99" t="s">
        <v>145</v>
      </c>
      <c r="R119" s="99" t="s">
        <v>146</v>
      </c>
      <c r="S119" s="99" t="s">
        <v>147</v>
      </c>
      <c r="T119" s="100" t="s">
        <v>148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6"/>
      <c r="B120" s="37"/>
      <c r="C120" s="105" t="s">
        <v>149</v>
      </c>
      <c r="D120" s="38"/>
      <c r="E120" s="38"/>
      <c r="F120" s="38"/>
      <c r="G120" s="38"/>
      <c r="H120" s="38"/>
      <c r="I120" s="38"/>
      <c r="J120" s="198">
        <f>BK120</f>
        <v>0</v>
      </c>
      <c r="K120" s="38"/>
      <c r="L120" s="42"/>
      <c r="M120" s="101"/>
      <c r="N120" s="199"/>
      <c r="O120" s="102"/>
      <c r="P120" s="200">
        <f>SUM(P121:P144)</f>
        <v>0</v>
      </c>
      <c r="Q120" s="102"/>
      <c r="R120" s="200">
        <f>SUM(R121:R144)</f>
        <v>0.68081999999999998</v>
      </c>
      <c r="S120" s="102"/>
      <c r="T120" s="201">
        <f>SUM(T121:T144)</f>
        <v>13.92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72</v>
      </c>
      <c r="AU120" s="15" t="s">
        <v>135</v>
      </c>
      <c r="BK120" s="202">
        <f>SUM(BK121:BK144)</f>
        <v>0</v>
      </c>
    </row>
    <row r="121" s="2" customFormat="1" ht="24.15" customHeight="1">
      <c r="A121" s="36"/>
      <c r="B121" s="37"/>
      <c r="C121" s="221" t="s">
        <v>80</v>
      </c>
      <c r="D121" s="221" t="s">
        <v>156</v>
      </c>
      <c r="E121" s="222" t="s">
        <v>258</v>
      </c>
      <c r="F121" s="223" t="s">
        <v>259</v>
      </c>
      <c r="G121" s="224" t="s">
        <v>260</v>
      </c>
      <c r="H121" s="225">
        <v>0.14999999999999999</v>
      </c>
      <c r="I121" s="226"/>
      <c r="J121" s="227">
        <f>ROUND(I121*H121,2)</f>
        <v>0</v>
      </c>
      <c r="K121" s="223" t="s">
        <v>184</v>
      </c>
      <c r="L121" s="42"/>
      <c r="M121" s="228" t="s">
        <v>1</v>
      </c>
      <c r="N121" s="229" t="s">
        <v>38</v>
      </c>
      <c r="O121" s="89"/>
      <c r="P121" s="230">
        <f>O121*H121</f>
        <v>0</v>
      </c>
      <c r="Q121" s="230">
        <v>0.0088000000000000005</v>
      </c>
      <c r="R121" s="230">
        <f>Q121*H121</f>
        <v>0.00132</v>
      </c>
      <c r="S121" s="230">
        <v>0</v>
      </c>
      <c r="T121" s="23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32" t="s">
        <v>80</v>
      </c>
      <c r="AT121" s="232" t="s">
        <v>156</v>
      </c>
      <c r="AU121" s="232" t="s">
        <v>73</v>
      </c>
      <c r="AY121" s="15" t="s">
        <v>153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5" t="s">
        <v>80</v>
      </c>
      <c r="BK121" s="233">
        <f>ROUND(I121*H121,2)</f>
        <v>0</v>
      </c>
      <c r="BL121" s="15" t="s">
        <v>80</v>
      </c>
      <c r="BM121" s="232" t="s">
        <v>261</v>
      </c>
    </row>
    <row r="122" s="2" customFormat="1" ht="33" customHeight="1">
      <c r="A122" s="36"/>
      <c r="B122" s="37"/>
      <c r="C122" s="221" t="s">
        <v>82</v>
      </c>
      <c r="D122" s="221" t="s">
        <v>156</v>
      </c>
      <c r="E122" s="222" t="s">
        <v>262</v>
      </c>
      <c r="F122" s="223" t="s">
        <v>263</v>
      </c>
      <c r="G122" s="224" t="s">
        <v>264</v>
      </c>
      <c r="H122" s="225">
        <v>40</v>
      </c>
      <c r="I122" s="226"/>
      <c r="J122" s="227">
        <f>ROUND(I122*H122,2)</f>
        <v>0</v>
      </c>
      <c r="K122" s="223" t="s">
        <v>184</v>
      </c>
      <c r="L122" s="42"/>
      <c r="M122" s="228" t="s">
        <v>1</v>
      </c>
      <c r="N122" s="229" t="s">
        <v>38</v>
      </c>
      <c r="O122" s="89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32" t="s">
        <v>80</v>
      </c>
      <c r="AT122" s="232" t="s">
        <v>156</v>
      </c>
      <c r="AU122" s="232" t="s">
        <v>73</v>
      </c>
      <c r="AY122" s="15" t="s">
        <v>153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5" t="s">
        <v>80</v>
      </c>
      <c r="BK122" s="233">
        <f>ROUND(I122*H122,2)</f>
        <v>0</v>
      </c>
      <c r="BL122" s="15" t="s">
        <v>80</v>
      </c>
      <c r="BM122" s="232" t="s">
        <v>265</v>
      </c>
    </row>
    <row r="123" s="12" customFormat="1">
      <c r="A123" s="12"/>
      <c r="B123" s="244"/>
      <c r="C123" s="245"/>
      <c r="D123" s="246" t="s">
        <v>227</v>
      </c>
      <c r="E123" s="247" t="s">
        <v>1</v>
      </c>
      <c r="F123" s="248" t="s">
        <v>266</v>
      </c>
      <c r="G123" s="245"/>
      <c r="H123" s="249">
        <v>8</v>
      </c>
      <c r="I123" s="250"/>
      <c r="J123" s="245"/>
      <c r="K123" s="245"/>
      <c r="L123" s="251"/>
      <c r="M123" s="252"/>
      <c r="N123" s="253"/>
      <c r="O123" s="253"/>
      <c r="P123" s="253"/>
      <c r="Q123" s="253"/>
      <c r="R123" s="253"/>
      <c r="S123" s="253"/>
      <c r="T123" s="254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55" t="s">
        <v>227</v>
      </c>
      <c r="AU123" s="255" t="s">
        <v>73</v>
      </c>
      <c r="AV123" s="12" t="s">
        <v>82</v>
      </c>
      <c r="AW123" s="12" t="s">
        <v>30</v>
      </c>
      <c r="AX123" s="12" t="s">
        <v>73</v>
      </c>
      <c r="AY123" s="255" t="s">
        <v>153</v>
      </c>
    </row>
    <row r="124" s="12" customFormat="1">
      <c r="A124" s="12"/>
      <c r="B124" s="244"/>
      <c r="C124" s="245"/>
      <c r="D124" s="246" t="s">
        <v>227</v>
      </c>
      <c r="E124" s="247" t="s">
        <v>1</v>
      </c>
      <c r="F124" s="248" t="s">
        <v>267</v>
      </c>
      <c r="G124" s="245"/>
      <c r="H124" s="249">
        <v>32</v>
      </c>
      <c r="I124" s="250"/>
      <c r="J124" s="245"/>
      <c r="K124" s="245"/>
      <c r="L124" s="251"/>
      <c r="M124" s="252"/>
      <c r="N124" s="253"/>
      <c r="O124" s="253"/>
      <c r="P124" s="253"/>
      <c r="Q124" s="253"/>
      <c r="R124" s="253"/>
      <c r="S124" s="253"/>
      <c r="T124" s="254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55" t="s">
        <v>227</v>
      </c>
      <c r="AU124" s="255" t="s">
        <v>73</v>
      </c>
      <c r="AV124" s="12" t="s">
        <v>82</v>
      </c>
      <c r="AW124" s="12" t="s">
        <v>30</v>
      </c>
      <c r="AX124" s="12" t="s">
        <v>73</v>
      </c>
      <c r="AY124" s="255" t="s">
        <v>153</v>
      </c>
    </row>
    <row r="125" s="13" customFormat="1">
      <c r="A125" s="13"/>
      <c r="B125" s="261"/>
      <c r="C125" s="262"/>
      <c r="D125" s="246" t="s">
        <v>227</v>
      </c>
      <c r="E125" s="263" t="s">
        <v>1</v>
      </c>
      <c r="F125" s="264" t="s">
        <v>268</v>
      </c>
      <c r="G125" s="262"/>
      <c r="H125" s="265">
        <v>40</v>
      </c>
      <c r="I125" s="266"/>
      <c r="J125" s="262"/>
      <c r="K125" s="262"/>
      <c r="L125" s="267"/>
      <c r="M125" s="268"/>
      <c r="N125" s="269"/>
      <c r="O125" s="269"/>
      <c r="P125" s="269"/>
      <c r="Q125" s="269"/>
      <c r="R125" s="269"/>
      <c r="S125" s="269"/>
      <c r="T125" s="27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71" t="s">
        <v>227</v>
      </c>
      <c r="AU125" s="271" t="s">
        <v>73</v>
      </c>
      <c r="AV125" s="13" t="s">
        <v>152</v>
      </c>
      <c r="AW125" s="13" t="s">
        <v>30</v>
      </c>
      <c r="AX125" s="13" t="s">
        <v>80</v>
      </c>
      <c r="AY125" s="271" t="s">
        <v>153</v>
      </c>
    </row>
    <row r="126" s="2" customFormat="1" ht="24.15" customHeight="1">
      <c r="A126" s="36"/>
      <c r="B126" s="37"/>
      <c r="C126" s="221" t="s">
        <v>165</v>
      </c>
      <c r="D126" s="221" t="s">
        <v>156</v>
      </c>
      <c r="E126" s="222" t="s">
        <v>269</v>
      </c>
      <c r="F126" s="223" t="s">
        <v>270</v>
      </c>
      <c r="G126" s="224" t="s">
        <v>159</v>
      </c>
      <c r="H126" s="225">
        <v>4</v>
      </c>
      <c r="I126" s="226"/>
      <c r="J126" s="227">
        <f>ROUND(I126*H126,2)</f>
        <v>0</v>
      </c>
      <c r="K126" s="223" t="s">
        <v>184</v>
      </c>
      <c r="L126" s="42"/>
      <c r="M126" s="228" t="s">
        <v>1</v>
      </c>
      <c r="N126" s="229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3.48</v>
      </c>
      <c r="T126" s="231">
        <f>S126*H126</f>
        <v>13.92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80</v>
      </c>
      <c r="AT126" s="232" t="s">
        <v>156</v>
      </c>
      <c r="AU126" s="232" t="s">
        <v>73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271</v>
      </c>
    </row>
    <row r="127" s="2" customFormat="1" ht="24.15" customHeight="1">
      <c r="A127" s="36"/>
      <c r="B127" s="37"/>
      <c r="C127" s="221" t="s">
        <v>152</v>
      </c>
      <c r="D127" s="221" t="s">
        <v>156</v>
      </c>
      <c r="E127" s="222" t="s">
        <v>272</v>
      </c>
      <c r="F127" s="223" t="s">
        <v>273</v>
      </c>
      <c r="G127" s="224" t="s">
        <v>159</v>
      </c>
      <c r="H127" s="225">
        <v>4</v>
      </c>
      <c r="I127" s="226"/>
      <c r="J127" s="227">
        <f>ROUND(I127*H127,2)</f>
        <v>0</v>
      </c>
      <c r="K127" s="223" t="s">
        <v>184</v>
      </c>
      <c r="L127" s="42"/>
      <c r="M127" s="228" t="s">
        <v>1</v>
      </c>
      <c r="N127" s="229" t="s">
        <v>38</v>
      </c>
      <c r="O127" s="89"/>
      <c r="P127" s="230">
        <f>O127*H127</f>
        <v>0</v>
      </c>
      <c r="Q127" s="230">
        <v>0.11984</v>
      </c>
      <c r="R127" s="230">
        <f>Q127*H127</f>
        <v>0.47936000000000001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80</v>
      </c>
      <c r="AT127" s="232" t="s">
        <v>156</v>
      </c>
      <c r="AU127" s="232" t="s">
        <v>73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274</v>
      </c>
    </row>
    <row r="128" s="2" customFormat="1" ht="33" customHeight="1">
      <c r="A128" s="36"/>
      <c r="B128" s="37"/>
      <c r="C128" s="221" t="s">
        <v>173</v>
      </c>
      <c r="D128" s="221" t="s">
        <v>156</v>
      </c>
      <c r="E128" s="222" t="s">
        <v>275</v>
      </c>
      <c r="F128" s="223" t="s">
        <v>276</v>
      </c>
      <c r="G128" s="224" t="s">
        <v>264</v>
      </c>
      <c r="H128" s="225">
        <v>40</v>
      </c>
      <c r="I128" s="226"/>
      <c r="J128" s="227">
        <f>ROUND(I128*H128,2)</f>
        <v>0</v>
      </c>
      <c r="K128" s="223" t="s">
        <v>184</v>
      </c>
      <c r="L128" s="42"/>
      <c r="M128" s="228" t="s">
        <v>1</v>
      </c>
      <c r="N128" s="229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80</v>
      </c>
      <c r="AT128" s="232" t="s">
        <v>156</v>
      </c>
      <c r="AU128" s="232" t="s">
        <v>73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277</v>
      </c>
    </row>
    <row r="129" s="2" customFormat="1" ht="24.15" customHeight="1">
      <c r="A129" s="36"/>
      <c r="B129" s="37"/>
      <c r="C129" s="221" t="s">
        <v>177</v>
      </c>
      <c r="D129" s="221" t="s">
        <v>156</v>
      </c>
      <c r="E129" s="222" t="s">
        <v>278</v>
      </c>
      <c r="F129" s="223" t="s">
        <v>279</v>
      </c>
      <c r="G129" s="224" t="s">
        <v>280</v>
      </c>
      <c r="H129" s="225">
        <v>3.2000000000000002</v>
      </c>
      <c r="I129" s="226"/>
      <c r="J129" s="227">
        <f>ROUND(I129*H129,2)</f>
        <v>0</v>
      </c>
      <c r="K129" s="223" t="s">
        <v>160</v>
      </c>
      <c r="L129" s="42"/>
      <c r="M129" s="228" t="s">
        <v>1</v>
      </c>
      <c r="N129" s="229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80</v>
      </c>
      <c r="AT129" s="232" t="s">
        <v>156</v>
      </c>
      <c r="AU129" s="232" t="s">
        <v>73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281</v>
      </c>
    </row>
    <row r="130" s="12" customFormat="1">
      <c r="A130" s="12"/>
      <c r="B130" s="244"/>
      <c r="C130" s="245"/>
      <c r="D130" s="246" t="s">
        <v>227</v>
      </c>
      <c r="E130" s="247" t="s">
        <v>1</v>
      </c>
      <c r="F130" s="248" t="s">
        <v>282</v>
      </c>
      <c r="G130" s="245"/>
      <c r="H130" s="249">
        <v>1.6000000000000001</v>
      </c>
      <c r="I130" s="250"/>
      <c r="J130" s="245"/>
      <c r="K130" s="245"/>
      <c r="L130" s="251"/>
      <c r="M130" s="252"/>
      <c r="N130" s="253"/>
      <c r="O130" s="253"/>
      <c r="P130" s="253"/>
      <c r="Q130" s="253"/>
      <c r="R130" s="253"/>
      <c r="S130" s="253"/>
      <c r="T130" s="254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5" t="s">
        <v>227</v>
      </c>
      <c r="AU130" s="255" t="s">
        <v>73</v>
      </c>
      <c r="AV130" s="12" t="s">
        <v>82</v>
      </c>
      <c r="AW130" s="12" t="s">
        <v>30</v>
      </c>
      <c r="AX130" s="12" t="s">
        <v>73</v>
      </c>
      <c r="AY130" s="255" t="s">
        <v>153</v>
      </c>
    </row>
    <row r="131" s="12" customFormat="1">
      <c r="A131" s="12"/>
      <c r="B131" s="244"/>
      <c r="C131" s="245"/>
      <c r="D131" s="246" t="s">
        <v>227</v>
      </c>
      <c r="E131" s="247" t="s">
        <v>1</v>
      </c>
      <c r="F131" s="248" t="s">
        <v>283</v>
      </c>
      <c r="G131" s="245"/>
      <c r="H131" s="249">
        <v>1.6000000000000001</v>
      </c>
      <c r="I131" s="250"/>
      <c r="J131" s="245"/>
      <c r="K131" s="245"/>
      <c r="L131" s="251"/>
      <c r="M131" s="252"/>
      <c r="N131" s="253"/>
      <c r="O131" s="253"/>
      <c r="P131" s="253"/>
      <c r="Q131" s="253"/>
      <c r="R131" s="253"/>
      <c r="S131" s="253"/>
      <c r="T131" s="25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5" t="s">
        <v>227</v>
      </c>
      <c r="AU131" s="255" t="s">
        <v>73</v>
      </c>
      <c r="AV131" s="12" t="s">
        <v>82</v>
      </c>
      <c r="AW131" s="12" t="s">
        <v>30</v>
      </c>
      <c r="AX131" s="12" t="s">
        <v>73</v>
      </c>
      <c r="AY131" s="255" t="s">
        <v>153</v>
      </c>
    </row>
    <row r="132" s="13" customFormat="1">
      <c r="A132" s="13"/>
      <c r="B132" s="261"/>
      <c r="C132" s="262"/>
      <c r="D132" s="246" t="s">
        <v>227</v>
      </c>
      <c r="E132" s="263" t="s">
        <v>1</v>
      </c>
      <c r="F132" s="264" t="s">
        <v>268</v>
      </c>
      <c r="G132" s="262"/>
      <c r="H132" s="265">
        <v>3.2000000000000002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1" t="s">
        <v>227</v>
      </c>
      <c r="AU132" s="271" t="s">
        <v>73</v>
      </c>
      <c r="AV132" s="13" t="s">
        <v>152</v>
      </c>
      <c r="AW132" s="13" t="s">
        <v>30</v>
      </c>
      <c r="AX132" s="13" t="s">
        <v>80</v>
      </c>
      <c r="AY132" s="271" t="s">
        <v>153</v>
      </c>
    </row>
    <row r="133" s="2" customFormat="1" ht="49.05" customHeight="1">
      <c r="A133" s="36"/>
      <c r="B133" s="37"/>
      <c r="C133" s="221" t="s">
        <v>181</v>
      </c>
      <c r="D133" s="221" t="s">
        <v>156</v>
      </c>
      <c r="E133" s="222" t="s">
        <v>284</v>
      </c>
      <c r="F133" s="223" t="s">
        <v>285</v>
      </c>
      <c r="G133" s="224" t="s">
        <v>280</v>
      </c>
      <c r="H133" s="225">
        <v>1.6000000000000001</v>
      </c>
      <c r="I133" s="226"/>
      <c r="J133" s="227">
        <f>ROUND(I133*H133,2)</f>
        <v>0</v>
      </c>
      <c r="K133" s="223" t="s">
        <v>160</v>
      </c>
      <c r="L133" s="42"/>
      <c r="M133" s="228" t="s">
        <v>1</v>
      </c>
      <c r="N133" s="229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80</v>
      </c>
      <c r="AT133" s="232" t="s">
        <v>156</v>
      </c>
      <c r="AU133" s="232" t="s">
        <v>73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286</v>
      </c>
    </row>
    <row r="134" s="12" customFormat="1">
      <c r="A134" s="12"/>
      <c r="B134" s="244"/>
      <c r="C134" s="245"/>
      <c r="D134" s="246" t="s">
        <v>227</v>
      </c>
      <c r="E134" s="247" t="s">
        <v>1</v>
      </c>
      <c r="F134" s="248" t="s">
        <v>287</v>
      </c>
      <c r="G134" s="245"/>
      <c r="H134" s="249">
        <v>1.6000000000000001</v>
      </c>
      <c r="I134" s="250"/>
      <c r="J134" s="245"/>
      <c r="K134" s="245"/>
      <c r="L134" s="251"/>
      <c r="M134" s="252"/>
      <c r="N134" s="253"/>
      <c r="O134" s="253"/>
      <c r="P134" s="253"/>
      <c r="Q134" s="253"/>
      <c r="R134" s="253"/>
      <c r="S134" s="253"/>
      <c r="T134" s="25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55" t="s">
        <v>227</v>
      </c>
      <c r="AU134" s="255" t="s">
        <v>73</v>
      </c>
      <c r="AV134" s="12" t="s">
        <v>82</v>
      </c>
      <c r="AW134" s="12" t="s">
        <v>30</v>
      </c>
      <c r="AX134" s="12" t="s">
        <v>80</v>
      </c>
      <c r="AY134" s="255" t="s">
        <v>153</v>
      </c>
    </row>
    <row r="135" s="2" customFormat="1" ht="33" customHeight="1">
      <c r="A135" s="36"/>
      <c r="B135" s="37"/>
      <c r="C135" s="221" t="s">
        <v>186</v>
      </c>
      <c r="D135" s="221" t="s">
        <v>156</v>
      </c>
      <c r="E135" s="222" t="s">
        <v>288</v>
      </c>
      <c r="F135" s="223" t="s">
        <v>289</v>
      </c>
      <c r="G135" s="224" t="s">
        <v>264</v>
      </c>
      <c r="H135" s="225">
        <v>27.84</v>
      </c>
      <c r="I135" s="226"/>
      <c r="J135" s="227">
        <f>ROUND(I135*H135,2)</f>
        <v>0</v>
      </c>
      <c r="K135" s="223" t="s">
        <v>184</v>
      </c>
      <c r="L135" s="42"/>
      <c r="M135" s="228" t="s">
        <v>1</v>
      </c>
      <c r="N135" s="229" t="s">
        <v>38</v>
      </c>
      <c r="O135" s="8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2" t="s">
        <v>80</v>
      </c>
      <c r="AT135" s="232" t="s">
        <v>156</v>
      </c>
      <c r="AU135" s="232" t="s">
        <v>73</v>
      </c>
      <c r="AY135" s="15" t="s">
        <v>153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80</v>
      </c>
      <c r="BK135" s="233">
        <f>ROUND(I135*H135,2)</f>
        <v>0</v>
      </c>
      <c r="BL135" s="15" t="s">
        <v>80</v>
      </c>
      <c r="BM135" s="232" t="s">
        <v>290</v>
      </c>
    </row>
    <row r="136" s="12" customFormat="1">
      <c r="A136" s="12"/>
      <c r="B136" s="244"/>
      <c r="C136" s="245"/>
      <c r="D136" s="246" t="s">
        <v>227</v>
      </c>
      <c r="E136" s="247" t="s">
        <v>1</v>
      </c>
      <c r="F136" s="248" t="s">
        <v>437</v>
      </c>
      <c r="G136" s="245"/>
      <c r="H136" s="249">
        <v>11.84</v>
      </c>
      <c r="I136" s="250"/>
      <c r="J136" s="245"/>
      <c r="K136" s="245"/>
      <c r="L136" s="251"/>
      <c r="M136" s="252"/>
      <c r="N136" s="253"/>
      <c r="O136" s="253"/>
      <c r="P136" s="253"/>
      <c r="Q136" s="253"/>
      <c r="R136" s="253"/>
      <c r="S136" s="253"/>
      <c r="T136" s="25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5" t="s">
        <v>227</v>
      </c>
      <c r="AU136" s="255" t="s">
        <v>73</v>
      </c>
      <c r="AV136" s="12" t="s">
        <v>82</v>
      </c>
      <c r="AW136" s="12" t="s">
        <v>30</v>
      </c>
      <c r="AX136" s="12" t="s">
        <v>73</v>
      </c>
      <c r="AY136" s="255" t="s">
        <v>153</v>
      </c>
    </row>
    <row r="137" s="12" customFormat="1">
      <c r="A137" s="12"/>
      <c r="B137" s="244"/>
      <c r="C137" s="245"/>
      <c r="D137" s="246" t="s">
        <v>227</v>
      </c>
      <c r="E137" s="247" t="s">
        <v>1</v>
      </c>
      <c r="F137" s="248" t="s">
        <v>292</v>
      </c>
      <c r="G137" s="245"/>
      <c r="H137" s="249">
        <v>16</v>
      </c>
      <c r="I137" s="250"/>
      <c r="J137" s="245"/>
      <c r="K137" s="245"/>
      <c r="L137" s="251"/>
      <c r="M137" s="252"/>
      <c r="N137" s="253"/>
      <c r="O137" s="253"/>
      <c r="P137" s="253"/>
      <c r="Q137" s="253"/>
      <c r="R137" s="253"/>
      <c r="S137" s="253"/>
      <c r="T137" s="25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55" t="s">
        <v>227</v>
      </c>
      <c r="AU137" s="255" t="s">
        <v>73</v>
      </c>
      <c r="AV137" s="12" t="s">
        <v>82</v>
      </c>
      <c r="AW137" s="12" t="s">
        <v>30</v>
      </c>
      <c r="AX137" s="12" t="s">
        <v>73</v>
      </c>
      <c r="AY137" s="255" t="s">
        <v>153</v>
      </c>
    </row>
    <row r="138" s="13" customFormat="1">
      <c r="A138" s="13"/>
      <c r="B138" s="261"/>
      <c r="C138" s="262"/>
      <c r="D138" s="246" t="s">
        <v>227</v>
      </c>
      <c r="E138" s="263" t="s">
        <v>1</v>
      </c>
      <c r="F138" s="264" t="s">
        <v>268</v>
      </c>
      <c r="G138" s="262"/>
      <c r="H138" s="265">
        <v>27.84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1" t="s">
        <v>227</v>
      </c>
      <c r="AU138" s="271" t="s">
        <v>73</v>
      </c>
      <c r="AV138" s="13" t="s">
        <v>152</v>
      </c>
      <c r="AW138" s="13" t="s">
        <v>30</v>
      </c>
      <c r="AX138" s="13" t="s">
        <v>80</v>
      </c>
      <c r="AY138" s="271" t="s">
        <v>153</v>
      </c>
    </row>
    <row r="139" s="2" customFormat="1" ht="24.15" customHeight="1">
      <c r="A139" s="36"/>
      <c r="B139" s="37"/>
      <c r="C139" s="221" t="s">
        <v>190</v>
      </c>
      <c r="D139" s="221" t="s">
        <v>156</v>
      </c>
      <c r="E139" s="222" t="s">
        <v>293</v>
      </c>
      <c r="F139" s="223" t="s">
        <v>294</v>
      </c>
      <c r="G139" s="224" t="s">
        <v>193</v>
      </c>
      <c r="H139" s="225">
        <v>37</v>
      </c>
      <c r="I139" s="226"/>
      <c r="J139" s="227">
        <f>ROUND(I139*H139,2)</f>
        <v>0</v>
      </c>
      <c r="K139" s="223" t="s">
        <v>184</v>
      </c>
      <c r="L139" s="42"/>
      <c r="M139" s="228" t="s">
        <v>1</v>
      </c>
      <c r="N139" s="229" t="s">
        <v>38</v>
      </c>
      <c r="O139" s="89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80</v>
      </c>
      <c r="AT139" s="232" t="s">
        <v>156</v>
      </c>
      <c r="AU139" s="232" t="s">
        <v>73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295</v>
      </c>
    </row>
    <row r="140" s="2" customFormat="1" ht="24.15" customHeight="1">
      <c r="A140" s="36"/>
      <c r="B140" s="37"/>
      <c r="C140" s="221" t="s">
        <v>195</v>
      </c>
      <c r="D140" s="221" t="s">
        <v>156</v>
      </c>
      <c r="E140" s="222" t="s">
        <v>296</v>
      </c>
      <c r="F140" s="223" t="s">
        <v>297</v>
      </c>
      <c r="G140" s="224" t="s">
        <v>193</v>
      </c>
      <c r="H140" s="225">
        <v>87</v>
      </c>
      <c r="I140" s="226"/>
      <c r="J140" s="227">
        <f>ROUND(I140*H140,2)</f>
        <v>0</v>
      </c>
      <c r="K140" s="223" t="s">
        <v>184</v>
      </c>
      <c r="L140" s="42"/>
      <c r="M140" s="228" t="s">
        <v>1</v>
      </c>
      <c r="N140" s="229" t="s">
        <v>38</v>
      </c>
      <c r="O140" s="89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2" t="s">
        <v>80</v>
      </c>
      <c r="AT140" s="232" t="s">
        <v>156</v>
      </c>
      <c r="AU140" s="232" t="s">
        <v>73</v>
      </c>
      <c r="AY140" s="15" t="s">
        <v>153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5" t="s">
        <v>80</v>
      </c>
      <c r="BK140" s="233">
        <f>ROUND(I140*H140,2)</f>
        <v>0</v>
      </c>
      <c r="BL140" s="15" t="s">
        <v>80</v>
      </c>
      <c r="BM140" s="232" t="s">
        <v>298</v>
      </c>
    </row>
    <row r="141" s="2" customFormat="1" ht="44.25" customHeight="1">
      <c r="A141" s="36"/>
      <c r="B141" s="37"/>
      <c r="C141" s="221" t="s">
        <v>199</v>
      </c>
      <c r="D141" s="221" t="s">
        <v>156</v>
      </c>
      <c r="E141" s="222" t="s">
        <v>299</v>
      </c>
      <c r="F141" s="223" t="s">
        <v>300</v>
      </c>
      <c r="G141" s="224" t="s">
        <v>301</v>
      </c>
      <c r="H141" s="225">
        <v>87</v>
      </c>
      <c r="I141" s="226"/>
      <c r="J141" s="227">
        <f>ROUND(I141*H141,2)</f>
        <v>0</v>
      </c>
      <c r="K141" s="223" t="s">
        <v>184</v>
      </c>
      <c r="L141" s="42"/>
      <c r="M141" s="228" t="s">
        <v>1</v>
      </c>
      <c r="N141" s="229" t="s">
        <v>38</v>
      </c>
      <c r="O141" s="89"/>
      <c r="P141" s="230">
        <f>O141*H141</f>
        <v>0</v>
      </c>
      <c r="Q141" s="230">
        <v>2.0000000000000002E-05</v>
      </c>
      <c r="R141" s="230">
        <f>Q141*H141</f>
        <v>0.0017400000000000002</v>
      </c>
      <c r="S141" s="230">
        <v>0</v>
      </c>
      <c r="T141" s="23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2" t="s">
        <v>80</v>
      </c>
      <c r="AT141" s="232" t="s">
        <v>156</v>
      </c>
      <c r="AU141" s="232" t="s">
        <v>73</v>
      </c>
      <c r="AY141" s="15" t="s">
        <v>153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5" t="s">
        <v>80</v>
      </c>
      <c r="BK141" s="233">
        <f>ROUND(I141*H141,2)</f>
        <v>0</v>
      </c>
      <c r="BL141" s="15" t="s">
        <v>80</v>
      </c>
      <c r="BM141" s="232" t="s">
        <v>302</v>
      </c>
    </row>
    <row r="142" s="2" customFormat="1" ht="44.25" customHeight="1">
      <c r="A142" s="36"/>
      <c r="B142" s="37"/>
      <c r="C142" s="221" t="s">
        <v>203</v>
      </c>
      <c r="D142" s="221" t="s">
        <v>156</v>
      </c>
      <c r="E142" s="222" t="s">
        <v>303</v>
      </c>
      <c r="F142" s="223" t="s">
        <v>304</v>
      </c>
      <c r="G142" s="224" t="s">
        <v>193</v>
      </c>
      <c r="H142" s="225">
        <v>62</v>
      </c>
      <c r="I142" s="226"/>
      <c r="J142" s="227">
        <f>ROUND(I142*H142,2)</f>
        <v>0</v>
      </c>
      <c r="K142" s="223" t="s">
        <v>184</v>
      </c>
      <c r="L142" s="42"/>
      <c r="M142" s="228" t="s">
        <v>1</v>
      </c>
      <c r="N142" s="229" t="s">
        <v>38</v>
      </c>
      <c r="O142" s="89"/>
      <c r="P142" s="230">
        <f>O142*H142</f>
        <v>0</v>
      </c>
      <c r="Q142" s="230">
        <v>0.0032000000000000002</v>
      </c>
      <c r="R142" s="230">
        <f>Q142*H142</f>
        <v>0.19840000000000002</v>
      </c>
      <c r="S142" s="230">
        <v>0</v>
      </c>
      <c r="T142" s="23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2" t="s">
        <v>80</v>
      </c>
      <c r="AT142" s="232" t="s">
        <v>156</v>
      </c>
      <c r="AU142" s="232" t="s">
        <v>73</v>
      </c>
      <c r="AY142" s="15" t="s">
        <v>153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80</v>
      </c>
      <c r="BK142" s="233">
        <f>ROUND(I142*H142,2)</f>
        <v>0</v>
      </c>
      <c r="BL142" s="15" t="s">
        <v>80</v>
      </c>
      <c r="BM142" s="232" t="s">
        <v>305</v>
      </c>
    </row>
    <row r="143" s="2" customFormat="1" ht="16.5" customHeight="1">
      <c r="A143" s="36"/>
      <c r="B143" s="37"/>
      <c r="C143" s="221" t="s">
        <v>207</v>
      </c>
      <c r="D143" s="221" t="s">
        <v>156</v>
      </c>
      <c r="E143" s="222" t="s">
        <v>306</v>
      </c>
      <c r="F143" s="223" t="s">
        <v>307</v>
      </c>
      <c r="G143" s="224" t="s">
        <v>308</v>
      </c>
      <c r="H143" s="225">
        <v>20</v>
      </c>
      <c r="I143" s="226"/>
      <c r="J143" s="227">
        <f>ROUND(I143*H143,2)</f>
        <v>0</v>
      </c>
      <c r="K143" s="223" t="s">
        <v>184</v>
      </c>
      <c r="L143" s="42"/>
      <c r="M143" s="228" t="s">
        <v>1</v>
      </c>
      <c r="N143" s="229" t="s">
        <v>38</v>
      </c>
      <c r="O143" s="89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2" t="s">
        <v>80</v>
      </c>
      <c r="AT143" s="232" t="s">
        <v>156</v>
      </c>
      <c r="AU143" s="232" t="s">
        <v>73</v>
      </c>
      <c r="AY143" s="15" t="s">
        <v>153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5" t="s">
        <v>80</v>
      </c>
      <c r="BK143" s="233">
        <f>ROUND(I143*H143,2)</f>
        <v>0</v>
      </c>
      <c r="BL143" s="15" t="s">
        <v>80</v>
      </c>
      <c r="BM143" s="232" t="s">
        <v>309</v>
      </c>
    </row>
    <row r="144" s="2" customFormat="1">
      <c r="A144" s="36"/>
      <c r="B144" s="37"/>
      <c r="C144" s="38"/>
      <c r="D144" s="246" t="s">
        <v>310</v>
      </c>
      <c r="E144" s="38"/>
      <c r="F144" s="272" t="s">
        <v>438</v>
      </c>
      <c r="G144" s="38"/>
      <c r="H144" s="38"/>
      <c r="I144" s="273"/>
      <c r="J144" s="38"/>
      <c r="K144" s="38"/>
      <c r="L144" s="42"/>
      <c r="M144" s="274"/>
      <c r="N144" s="275"/>
      <c r="O144" s="258"/>
      <c r="P144" s="258"/>
      <c r="Q144" s="258"/>
      <c r="R144" s="258"/>
      <c r="S144" s="258"/>
      <c r="T144" s="2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310</v>
      </c>
      <c r="AU144" s="15" t="s">
        <v>73</v>
      </c>
    </row>
    <row r="145" s="2" customFormat="1" ht="6.96" customHeight="1">
      <c r="A145" s="36"/>
      <c r="B145" s="64"/>
      <c r="C145" s="65"/>
      <c r="D145" s="65"/>
      <c r="E145" s="65"/>
      <c r="F145" s="65"/>
      <c r="G145" s="65"/>
      <c r="H145" s="65"/>
      <c r="I145" s="65"/>
      <c r="J145" s="65"/>
      <c r="K145" s="65"/>
      <c r="L145" s="42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sheetProtection sheet="1" autoFilter="0" formatColumns="0" formatRows="0" objects="1" scenarios="1" spinCount="100000" saltValue="/aWnW6/7secBjJqeKwehmS8Q7bAY3r1DlUMJMgJY6Ly2g6EiEc3g6QP68RDTViViMZ3VDhQm4RTN/MKbuirA1w==" hashValue="ZJrPQcCZYcBhggV8ADDAyoBFKKPy+iN2a6GnpOSfUtESTKhQvCPMFesSwO+xHB20FmqyPT+NlwuwAn2nsCkhfA==" algorithmName="SHA-512" password="CC35"/>
  <autoFilter ref="C119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128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Oprava PZS na trati Přerov - Břeclav - 2.etapa</v>
      </c>
      <c r="F7" s="148"/>
      <c r="G7" s="148"/>
      <c r="H7" s="148"/>
      <c r="L7" s="18"/>
    </row>
    <row r="8" s="1" customFormat="1" ht="12" customHeight="1">
      <c r="B8" s="18"/>
      <c r="D8" s="148" t="s">
        <v>129</v>
      </c>
      <c r="L8" s="18"/>
    </row>
    <row r="9" s="2" customFormat="1" ht="16.5" customHeight="1">
      <c r="A9" s="36"/>
      <c r="B9" s="42"/>
      <c r="C9" s="36"/>
      <c r="D9" s="36"/>
      <c r="E9" s="149" t="s">
        <v>436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312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4. 8. 2023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ROUND((SUM(BE121:BE160)),  2)</f>
        <v>0</v>
      </c>
      <c r="G35" s="36"/>
      <c r="H35" s="36"/>
      <c r="I35" s="162">
        <v>0.20999999999999999</v>
      </c>
      <c r="J35" s="161">
        <f>ROUND(((SUM(BE121:BE160))*I35),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ROUND((SUM(BF121:BF160)),  2)</f>
        <v>0</v>
      </c>
      <c r="G36" s="36"/>
      <c r="H36" s="36"/>
      <c r="I36" s="162">
        <v>0.14999999999999999</v>
      </c>
      <c r="J36" s="161">
        <f>ROUND(((SUM(BF121:BF160))*I36),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ROUND((SUM(BG121:BG160)),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ROUND((SUM(BH121:BH160)),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ROUND((SUM(BI121:BI160)),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131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PZS na trati Přerov - Břeclav - 2.etapa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129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436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03 - Vnitřní technologie PZS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4. 8. 2023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132</v>
      </c>
      <c r="D96" s="183"/>
      <c r="E96" s="183"/>
      <c r="F96" s="183"/>
      <c r="G96" s="183"/>
      <c r="H96" s="183"/>
      <c r="I96" s="183"/>
      <c r="J96" s="184" t="s">
        <v>133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134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135</v>
      </c>
    </row>
    <row r="99" s="9" customFormat="1" ht="24.96" customHeight="1">
      <c r="A99" s="9"/>
      <c r="B99" s="186"/>
      <c r="C99" s="187"/>
      <c r="D99" s="188" t="s">
        <v>136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Oprava PZS na trati Přerov - Břeclav - 2.etapa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129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436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03 - Vnitřní technologie PZS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4. 8. 2023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133</v>
      </c>
      <c r="K120" s="196" t="s">
        <v>142</v>
      </c>
      <c r="L120" s="197"/>
      <c r="M120" s="98" t="s">
        <v>1</v>
      </c>
      <c r="N120" s="99" t="s">
        <v>37</v>
      </c>
      <c r="O120" s="99" t="s">
        <v>143</v>
      </c>
      <c r="P120" s="99" t="s">
        <v>144</v>
      </c>
      <c r="Q120" s="99" t="s">
        <v>145</v>
      </c>
      <c r="R120" s="99" t="s">
        <v>146</v>
      </c>
      <c r="S120" s="99" t="s">
        <v>147</v>
      </c>
      <c r="T120" s="100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149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135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150</v>
      </c>
      <c r="F122" s="206" t="s">
        <v>151</v>
      </c>
      <c r="G122" s="204"/>
      <c r="H122" s="204"/>
      <c r="I122" s="207"/>
      <c r="J122" s="208">
        <f>BK122</f>
        <v>0</v>
      </c>
      <c r="K122" s="204"/>
      <c r="L122" s="209"/>
      <c r="M122" s="217"/>
      <c r="N122" s="218"/>
      <c r="O122" s="218"/>
      <c r="P122" s="219">
        <f>SUM(P123:P160)</f>
        <v>0</v>
      </c>
      <c r="Q122" s="218"/>
      <c r="R122" s="219">
        <f>SUM(R123:R160)</f>
        <v>0</v>
      </c>
      <c r="S122" s="218"/>
      <c r="T122" s="220">
        <f>SUM(T123:T160)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152</v>
      </c>
      <c r="AT122" s="215" t="s">
        <v>72</v>
      </c>
      <c r="AU122" s="215" t="s">
        <v>73</v>
      </c>
      <c r="AY122" s="214" t="s">
        <v>153</v>
      </c>
      <c r="BK122" s="216">
        <f>SUM(BK123:BK160)</f>
        <v>0</v>
      </c>
    </row>
    <row r="123" s="2" customFormat="1" ht="16.5" customHeight="1">
      <c r="A123" s="36"/>
      <c r="B123" s="37"/>
      <c r="C123" s="221" t="s">
        <v>80</v>
      </c>
      <c r="D123" s="221" t="s">
        <v>156</v>
      </c>
      <c r="E123" s="222" t="s">
        <v>313</v>
      </c>
      <c r="F123" s="223" t="s">
        <v>314</v>
      </c>
      <c r="G123" s="224" t="s">
        <v>159</v>
      </c>
      <c r="H123" s="225">
        <v>22</v>
      </c>
      <c r="I123" s="226"/>
      <c r="J123" s="227">
        <f>ROUND(I123*H123,2)</f>
        <v>0</v>
      </c>
      <c r="K123" s="223" t="s">
        <v>160</v>
      </c>
      <c r="L123" s="42"/>
      <c r="M123" s="228" t="s">
        <v>1</v>
      </c>
      <c r="N123" s="229" t="s">
        <v>38</v>
      </c>
      <c r="O123" s="89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2" t="s">
        <v>80</v>
      </c>
      <c r="AT123" s="232" t="s">
        <v>156</v>
      </c>
      <c r="AU123" s="232" t="s">
        <v>80</v>
      </c>
      <c r="AY123" s="15" t="s">
        <v>153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5" t="s">
        <v>80</v>
      </c>
      <c r="BK123" s="233">
        <f>ROUND(I123*H123,2)</f>
        <v>0</v>
      </c>
      <c r="BL123" s="15" t="s">
        <v>80</v>
      </c>
      <c r="BM123" s="232" t="s">
        <v>315</v>
      </c>
    </row>
    <row r="124" s="2" customFormat="1" ht="16.5" customHeight="1">
      <c r="A124" s="36"/>
      <c r="B124" s="37"/>
      <c r="C124" s="221" t="s">
        <v>82</v>
      </c>
      <c r="D124" s="221" t="s">
        <v>156</v>
      </c>
      <c r="E124" s="222" t="s">
        <v>316</v>
      </c>
      <c r="F124" s="223" t="s">
        <v>317</v>
      </c>
      <c r="G124" s="224" t="s">
        <v>159</v>
      </c>
      <c r="H124" s="225">
        <v>1</v>
      </c>
      <c r="I124" s="226"/>
      <c r="J124" s="227">
        <f>ROUND(I124*H124,2)</f>
        <v>0</v>
      </c>
      <c r="K124" s="223" t="s">
        <v>160</v>
      </c>
      <c r="L124" s="42"/>
      <c r="M124" s="228" t="s">
        <v>1</v>
      </c>
      <c r="N124" s="229" t="s">
        <v>38</v>
      </c>
      <c r="O124" s="89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2" t="s">
        <v>80</v>
      </c>
      <c r="AT124" s="232" t="s">
        <v>156</v>
      </c>
      <c r="AU124" s="232" t="s">
        <v>80</v>
      </c>
      <c r="AY124" s="15" t="s">
        <v>153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5" t="s">
        <v>80</v>
      </c>
      <c r="BK124" s="233">
        <f>ROUND(I124*H124,2)</f>
        <v>0</v>
      </c>
      <c r="BL124" s="15" t="s">
        <v>80</v>
      </c>
      <c r="BM124" s="232" t="s">
        <v>318</v>
      </c>
    </row>
    <row r="125" s="2" customFormat="1" ht="44.25" customHeight="1">
      <c r="A125" s="36"/>
      <c r="B125" s="37"/>
      <c r="C125" s="234" t="s">
        <v>165</v>
      </c>
      <c r="D125" s="234" t="s">
        <v>166</v>
      </c>
      <c r="E125" s="235" t="s">
        <v>319</v>
      </c>
      <c r="F125" s="236" t="s">
        <v>320</v>
      </c>
      <c r="G125" s="237" t="s">
        <v>321</v>
      </c>
      <c r="H125" s="238">
        <v>1</v>
      </c>
      <c r="I125" s="239"/>
      <c r="J125" s="240">
        <f>ROUND(I125*H125,2)</f>
        <v>0</v>
      </c>
      <c r="K125" s="236" t="s">
        <v>160</v>
      </c>
      <c r="L125" s="241"/>
      <c r="M125" s="242" t="s">
        <v>1</v>
      </c>
      <c r="N125" s="243" t="s">
        <v>38</v>
      </c>
      <c r="O125" s="89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2" t="s">
        <v>82</v>
      </c>
      <c r="AT125" s="232" t="s">
        <v>166</v>
      </c>
      <c r="AU125" s="232" t="s">
        <v>80</v>
      </c>
      <c r="AY125" s="15" t="s">
        <v>153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5" t="s">
        <v>80</v>
      </c>
      <c r="BK125" s="233">
        <f>ROUND(I125*H125,2)</f>
        <v>0</v>
      </c>
      <c r="BL125" s="15" t="s">
        <v>80</v>
      </c>
      <c r="BM125" s="232" t="s">
        <v>439</v>
      </c>
    </row>
    <row r="126" s="2" customFormat="1" ht="16.5" customHeight="1">
      <c r="A126" s="36"/>
      <c r="B126" s="37"/>
      <c r="C126" s="234" t="s">
        <v>152</v>
      </c>
      <c r="D126" s="234" t="s">
        <v>166</v>
      </c>
      <c r="E126" s="235" t="s">
        <v>323</v>
      </c>
      <c r="F126" s="236" t="s">
        <v>324</v>
      </c>
      <c r="G126" s="237" t="s">
        <v>159</v>
      </c>
      <c r="H126" s="238">
        <v>1</v>
      </c>
      <c r="I126" s="239"/>
      <c r="J126" s="240">
        <f>ROUND(I126*H126,2)</f>
        <v>0</v>
      </c>
      <c r="K126" s="236" t="s">
        <v>160</v>
      </c>
      <c r="L126" s="241"/>
      <c r="M126" s="242" t="s">
        <v>1</v>
      </c>
      <c r="N126" s="243" t="s">
        <v>38</v>
      </c>
      <c r="O126" s="89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2" t="s">
        <v>82</v>
      </c>
      <c r="AT126" s="232" t="s">
        <v>166</v>
      </c>
      <c r="AU126" s="232" t="s">
        <v>80</v>
      </c>
      <c r="AY126" s="15" t="s">
        <v>153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5" t="s">
        <v>80</v>
      </c>
      <c r="BK126" s="233">
        <f>ROUND(I126*H126,2)</f>
        <v>0</v>
      </c>
      <c r="BL126" s="15" t="s">
        <v>80</v>
      </c>
      <c r="BM126" s="232" t="s">
        <v>325</v>
      </c>
    </row>
    <row r="127" s="2" customFormat="1" ht="55.5" customHeight="1">
      <c r="A127" s="36"/>
      <c r="B127" s="37"/>
      <c r="C127" s="234" t="s">
        <v>173</v>
      </c>
      <c r="D127" s="234" t="s">
        <v>166</v>
      </c>
      <c r="E127" s="235" t="s">
        <v>440</v>
      </c>
      <c r="F127" s="236" t="s">
        <v>441</v>
      </c>
      <c r="G127" s="237" t="s">
        <v>159</v>
      </c>
      <c r="H127" s="238">
        <v>2</v>
      </c>
      <c r="I127" s="239"/>
      <c r="J127" s="240">
        <f>ROUND(I127*H127,2)</f>
        <v>0</v>
      </c>
      <c r="K127" s="236" t="s">
        <v>160</v>
      </c>
      <c r="L127" s="241"/>
      <c r="M127" s="242" t="s">
        <v>1</v>
      </c>
      <c r="N127" s="243" t="s">
        <v>38</v>
      </c>
      <c r="O127" s="89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2" t="s">
        <v>82</v>
      </c>
      <c r="AT127" s="232" t="s">
        <v>166</v>
      </c>
      <c r="AU127" s="232" t="s">
        <v>80</v>
      </c>
      <c r="AY127" s="15" t="s">
        <v>153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5" t="s">
        <v>80</v>
      </c>
      <c r="BK127" s="233">
        <f>ROUND(I127*H127,2)</f>
        <v>0</v>
      </c>
      <c r="BL127" s="15" t="s">
        <v>80</v>
      </c>
      <c r="BM127" s="232" t="s">
        <v>442</v>
      </c>
    </row>
    <row r="128" s="2" customFormat="1" ht="16.5" customHeight="1">
      <c r="A128" s="36"/>
      <c r="B128" s="37"/>
      <c r="C128" s="234" t="s">
        <v>177</v>
      </c>
      <c r="D128" s="234" t="s">
        <v>166</v>
      </c>
      <c r="E128" s="235" t="s">
        <v>332</v>
      </c>
      <c r="F128" s="236" t="s">
        <v>333</v>
      </c>
      <c r="G128" s="237" t="s">
        <v>159</v>
      </c>
      <c r="H128" s="238">
        <v>2</v>
      </c>
      <c r="I128" s="239"/>
      <c r="J128" s="240">
        <f>ROUND(I128*H128,2)</f>
        <v>0</v>
      </c>
      <c r="K128" s="236" t="s">
        <v>160</v>
      </c>
      <c r="L128" s="241"/>
      <c r="M128" s="242" t="s">
        <v>1</v>
      </c>
      <c r="N128" s="243" t="s">
        <v>38</v>
      </c>
      <c r="O128" s="8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2" t="s">
        <v>82</v>
      </c>
      <c r="AT128" s="232" t="s">
        <v>166</v>
      </c>
      <c r="AU128" s="232" t="s">
        <v>80</v>
      </c>
      <c r="AY128" s="15" t="s">
        <v>153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5" t="s">
        <v>80</v>
      </c>
      <c r="BK128" s="233">
        <f>ROUND(I128*H128,2)</f>
        <v>0</v>
      </c>
      <c r="BL128" s="15" t="s">
        <v>80</v>
      </c>
      <c r="BM128" s="232" t="s">
        <v>334</v>
      </c>
    </row>
    <row r="129" s="2" customFormat="1" ht="24.15" customHeight="1">
      <c r="A129" s="36"/>
      <c r="B129" s="37"/>
      <c r="C129" s="221" t="s">
        <v>181</v>
      </c>
      <c r="D129" s="221" t="s">
        <v>156</v>
      </c>
      <c r="E129" s="222" t="s">
        <v>443</v>
      </c>
      <c r="F129" s="223" t="s">
        <v>444</v>
      </c>
      <c r="G129" s="224" t="s">
        <v>159</v>
      </c>
      <c r="H129" s="225">
        <v>2</v>
      </c>
      <c r="I129" s="226"/>
      <c r="J129" s="227">
        <f>ROUND(I129*H129,2)</f>
        <v>0</v>
      </c>
      <c r="K129" s="223" t="s">
        <v>160</v>
      </c>
      <c r="L129" s="42"/>
      <c r="M129" s="228" t="s">
        <v>1</v>
      </c>
      <c r="N129" s="229" t="s">
        <v>38</v>
      </c>
      <c r="O129" s="8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2" t="s">
        <v>80</v>
      </c>
      <c r="AT129" s="232" t="s">
        <v>156</v>
      </c>
      <c r="AU129" s="232" t="s">
        <v>80</v>
      </c>
      <c r="AY129" s="15" t="s">
        <v>153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5" t="s">
        <v>80</v>
      </c>
      <c r="BK129" s="233">
        <f>ROUND(I129*H129,2)</f>
        <v>0</v>
      </c>
      <c r="BL129" s="15" t="s">
        <v>80</v>
      </c>
      <c r="BM129" s="232" t="s">
        <v>445</v>
      </c>
    </row>
    <row r="130" s="2" customFormat="1" ht="24.15" customHeight="1">
      <c r="A130" s="36"/>
      <c r="B130" s="37"/>
      <c r="C130" s="221" t="s">
        <v>186</v>
      </c>
      <c r="D130" s="221" t="s">
        <v>156</v>
      </c>
      <c r="E130" s="222" t="s">
        <v>341</v>
      </c>
      <c r="F130" s="223" t="s">
        <v>342</v>
      </c>
      <c r="G130" s="224" t="s">
        <v>159</v>
      </c>
      <c r="H130" s="225">
        <v>22</v>
      </c>
      <c r="I130" s="226"/>
      <c r="J130" s="227">
        <f>ROUND(I130*H130,2)</f>
        <v>0</v>
      </c>
      <c r="K130" s="223" t="s">
        <v>184</v>
      </c>
      <c r="L130" s="42"/>
      <c r="M130" s="228" t="s">
        <v>1</v>
      </c>
      <c r="N130" s="229" t="s">
        <v>38</v>
      </c>
      <c r="O130" s="89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2" t="s">
        <v>80</v>
      </c>
      <c r="AT130" s="232" t="s">
        <v>156</v>
      </c>
      <c r="AU130" s="232" t="s">
        <v>80</v>
      </c>
      <c r="AY130" s="15" t="s">
        <v>153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5" t="s">
        <v>80</v>
      </c>
      <c r="BK130" s="233">
        <f>ROUND(I130*H130,2)</f>
        <v>0</v>
      </c>
      <c r="BL130" s="15" t="s">
        <v>80</v>
      </c>
      <c r="BM130" s="232" t="s">
        <v>343</v>
      </c>
    </row>
    <row r="131" s="2" customFormat="1" ht="16.5" customHeight="1">
      <c r="A131" s="36"/>
      <c r="B131" s="37"/>
      <c r="C131" s="221" t="s">
        <v>190</v>
      </c>
      <c r="D131" s="221" t="s">
        <v>156</v>
      </c>
      <c r="E131" s="222" t="s">
        <v>344</v>
      </c>
      <c r="F131" s="223" t="s">
        <v>345</v>
      </c>
      <c r="G131" s="224" t="s">
        <v>159</v>
      </c>
      <c r="H131" s="225">
        <v>22</v>
      </c>
      <c r="I131" s="226"/>
      <c r="J131" s="227">
        <f>ROUND(I131*H131,2)</f>
        <v>0</v>
      </c>
      <c r="K131" s="223" t="s">
        <v>160</v>
      </c>
      <c r="L131" s="42"/>
      <c r="M131" s="228" t="s">
        <v>1</v>
      </c>
      <c r="N131" s="229" t="s">
        <v>38</v>
      </c>
      <c r="O131" s="89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2" t="s">
        <v>80</v>
      </c>
      <c r="AT131" s="232" t="s">
        <v>156</v>
      </c>
      <c r="AU131" s="232" t="s">
        <v>80</v>
      </c>
      <c r="AY131" s="15" t="s">
        <v>153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5" t="s">
        <v>80</v>
      </c>
      <c r="BK131" s="233">
        <f>ROUND(I131*H131,2)</f>
        <v>0</v>
      </c>
      <c r="BL131" s="15" t="s">
        <v>80</v>
      </c>
      <c r="BM131" s="232" t="s">
        <v>346</v>
      </c>
    </row>
    <row r="132" s="2" customFormat="1" ht="21.75" customHeight="1">
      <c r="A132" s="36"/>
      <c r="B132" s="37"/>
      <c r="C132" s="234" t="s">
        <v>195</v>
      </c>
      <c r="D132" s="234" t="s">
        <v>166</v>
      </c>
      <c r="E132" s="235" t="s">
        <v>347</v>
      </c>
      <c r="F132" s="236" t="s">
        <v>348</v>
      </c>
      <c r="G132" s="237" t="s">
        <v>159</v>
      </c>
      <c r="H132" s="238">
        <v>1</v>
      </c>
      <c r="I132" s="239"/>
      <c r="J132" s="240">
        <f>ROUND(I132*H132,2)</f>
        <v>0</v>
      </c>
      <c r="K132" s="236" t="s">
        <v>160</v>
      </c>
      <c r="L132" s="241"/>
      <c r="M132" s="242" t="s">
        <v>1</v>
      </c>
      <c r="N132" s="243" t="s">
        <v>38</v>
      </c>
      <c r="O132" s="89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2" t="s">
        <v>82</v>
      </c>
      <c r="AT132" s="232" t="s">
        <v>166</v>
      </c>
      <c r="AU132" s="232" t="s">
        <v>80</v>
      </c>
      <c r="AY132" s="15" t="s">
        <v>153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5" t="s">
        <v>80</v>
      </c>
      <c r="BK132" s="233">
        <f>ROUND(I132*H132,2)</f>
        <v>0</v>
      </c>
      <c r="BL132" s="15" t="s">
        <v>80</v>
      </c>
      <c r="BM132" s="232" t="s">
        <v>349</v>
      </c>
    </row>
    <row r="133" s="2" customFormat="1" ht="62.7" customHeight="1">
      <c r="A133" s="36"/>
      <c r="B133" s="37"/>
      <c r="C133" s="234" t="s">
        <v>199</v>
      </c>
      <c r="D133" s="234" t="s">
        <v>166</v>
      </c>
      <c r="E133" s="235" t="s">
        <v>446</v>
      </c>
      <c r="F133" s="236" t="s">
        <v>447</v>
      </c>
      <c r="G133" s="237" t="s">
        <v>159</v>
      </c>
      <c r="H133" s="238">
        <v>1</v>
      </c>
      <c r="I133" s="239"/>
      <c r="J133" s="240">
        <f>ROUND(I133*H133,2)</f>
        <v>0</v>
      </c>
      <c r="K133" s="236" t="s">
        <v>160</v>
      </c>
      <c r="L133" s="241"/>
      <c r="M133" s="242" t="s">
        <v>1</v>
      </c>
      <c r="N133" s="243" t="s">
        <v>38</v>
      </c>
      <c r="O133" s="8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2" t="s">
        <v>82</v>
      </c>
      <c r="AT133" s="232" t="s">
        <v>166</v>
      </c>
      <c r="AU133" s="232" t="s">
        <v>80</v>
      </c>
      <c r="AY133" s="15" t="s">
        <v>153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5" t="s">
        <v>80</v>
      </c>
      <c r="BK133" s="233">
        <f>ROUND(I133*H133,2)</f>
        <v>0</v>
      </c>
      <c r="BL133" s="15" t="s">
        <v>80</v>
      </c>
      <c r="BM133" s="232" t="s">
        <v>448</v>
      </c>
    </row>
    <row r="134" s="2" customFormat="1">
      <c r="A134" s="36"/>
      <c r="B134" s="37"/>
      <c r="C134" s="38"/>
      <c r="D134" s="246" t="s">
        <v>310</v>
      </c>
      <c r="E134" s="38"/>
      <c r="F134" s="272" t="s">
        <v>353</v>
      </c>
      <c r="G134" s="38"/>
      <c r="H134" s="38"/>
      <c r="I134" s="273"/>
      <c r="J134" s="38"/>
      <c r="K134" s="38"/>
      <c r="L134" s="42"/>
      <c r="M134" s="277"/>
      <c r="N134" s="278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310</v>
      </c>
      <c r="AU134" s="15" t="s">
        <v>80</v>
      </c>
    </row>
    <row r="135" s="2" customFormat="1" ht="21.75" customHeight="1">
      <c r="A135" s="36"/>
      <c r="B135" s="37"/>
      <c r="C135" s="221" t="s">
        <v>203</v>
      </c>
      <c r="D135" s="221" t="s">
        <v>156</v>
      </c>
      <c r="E135" s="222" t="s">
        <v>354</v>
      </c>
      <c r="F135" s="223" t="s">
        <v>355</v>
      </c>
      <c r="G135" s="224" t="s">
        <v>159</v>
      </c>
      <c r="H135" s="225">
        <v>1</v>
      </c>
      <c r="I135" s="226"/>
      <c r="J135" s="227">
        <f>ROUND(I135*H135,2)</f>
        <v>0</v>
      </c>
      <c r="K135" s="223" t="s">
        <v>160</v>
      </c>
      <c r="L135" s="42"/>
      <c r="M135" s="228" t="s">
        <v>1</v>
      </c>
      <c r="N135" s="229" t="s">
        <v>38</v>
      </c>
      <c r="O135" s="8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2" t="s">
        <v>80</v>
      </c>
      <c r="AT135" s="232" t="s">
        <v>156</v>
      </c>
      <c r="AU135" s="232" t="s">
        <v>80</v>
      </c>
      <c r="AY135" s="15" t="s">
        <v>153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5" t="s">
        <v>80</v>
      </c>
      <c r="BK135" s="233">
        <f>ROUND(I135*H135,2)</f>
        <v>0</v>
      </c>
      <c r="BL135" s="15" t="s">
        <v>80</v>
      </c>
      <c r="BM135" s="232" t="s">
        <v>356</v>
      </c>
    </row>
    <row r="136" s="2" customFormat="1" ht="16.5" customHeight="1">
      <c r="A136" s="36"/>
      <c r="B136" s="37"/>
      <c r="C136" s="221" t="s">
        <v>207</v>
      </c>
      <c r="D136" s="221" t="s">
        <v>156</v>
      </c>
      <c r="E136" s="222" t="s">
        <v>357</v>
      </c>
      <c r="F136" s="223" t="s">
        <v>358</v>
      </c>
      <c r="G136" s="224" t="s">
        <v>159</v>
      </c>
      <c r="H136" s="225">
        <v>1</v>
      </c>
      <c r="I136" s="226"/>
      <c r="J136" s="227">
        <f>ROUND(I136*H136,2)</f>
        <v>0</v>
      </c>
      <c r="K136" s="223" t="s">
        <v>160</v>
      </c>
      <c r="L136" s="42"/>
      <c r="M136" s="228" t="s">
        <v>1</v>
      </c>
      <c r="N136" s="229" t="s">
        <v>38</v>
      </c>
      <c r="O136" s="8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2" t="s">
        <v>80</v>
      </c>
      <c r="AT136" s="232" t="s">
        <v>156</v>
      </c>
      <c r="AU136" s="232" t="s">
        <v>80</v>
      </c>
      <c r="AY136" s="15" t="s">
        <v>153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5" t="s">
        <v>80</v>
      </c>
      <c r="BK136" s="233">
        <f>ROUND(I136*H136,2)</f>
        <v>0</v>
      </c>
      <c r="BL136" s="15" t="s">
        <v>80</v>
      </c>
      <c r="BM136" s="232" t="s">
        <v>359</v>
      </c>
    </row>
    <row r="137" s="2" customFormat="1" ht="16.5" customHeight="1">
      <c r="A137" s="36"/>
      <c r="B137" s="37"/>
      <c r="C137" s="221" t="s">
        <v>211</v>
      </c>
      <c r="D137" s="221" t="s">
        <v>156</v>
      </c>
      <c r="E137" s="222" t="s">
        <v>360</v>
      </c>
      <c r="F137" s="223" t="s">
        <v>361</v>
      </c>
      <c r="G137" s="224" t="s">
        <v>308</v>
      </c>
      <c r="H137" s="225">
        <v>70</v>
      </c>
      <c r="I137" s="226"/>
      <c r="J137" s="227">
        <f>ROUND(I137*H137,2)</f>
        <v>0</v>
      </c>
      <c r="K137" s="223" t="s">
        <v>160</v>
      </c>
      <c r="L137" s="42"/>
      <c r="M137" s="228" t="s">
        <v>1</v>
      </c>
      <c r="N137" s="229" t="s">
        <v>38</v>
      </c>
      <c r="O137" s="89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2" t="s">
        <v>80</v>
      </c>
      <c r="AT137" s="232" t="s">
        <v>156</v>
      </c>
      <c r="AU137" s="232" t="s">
        <v>80</v>
      </c>
      <c r="AY137" s="15" t="s">
        <v>153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5" t="s">
        <v>80</v>
      </c>
      <c r="BK137" s="233">
        <f>ROUND(I137*H137,2)</f>
        <v>0</v>
      </c>
      <c r="BL137" s="15" t="s">
        <v>80</v>
      </c>
      <c r="BM137" s="232" t="s">
        <v>362</v>
      </c>
    </row>
    <row r="138" s="2" customFormat="1">
      <c r="A138" s="36"/>
      <c r="B138" s="37"/>
      <c r="C138" s="38"/>
      <c r="D138" s="246" t="s">
        <v>310</v>
      </c>
      <c r="E138" s="38"/>
      <c r="F138" s="272" t="s">
        <v>363</v>
      </c>
      <c r="G138" s="38"/>
      <c r="H138" s="38"/>
      <c r="I138" s="273"/>
      <c r="J138" s="38"/>
      <c r="K138" s="38"/>
      <c r="L138" s="42"/>
      <c r="M138" s="277"/>
      <c r="N138" s="278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310</v>
      </c>
      <c r="AU138" s="15" t="s">
        <v>80</v>
      </c>
    </row>
    <row r="139" s="2" customFormat="1" ht="16.5" customHeight="1">
      <c r="A139" s="36"/>
      <c r="B139" s="37"/>
      <c r="C139" s="221" t="s">
        <v>8</v>
      </c>
      <c r="D139" s="221" t="s">
        <v>156</v>
      </c>
      <c r="E139" s="222" t="s">
        <v>360</v>
      </c>
      <c r="F139" s="223" t="s">
        <v>361</v>
      </c>
      <c r="G139" s="224" t="s">
        <v>308</v>
      </c>
      <c r="H139" s="225">
        <v>15</v>
      </c>
      <c r="I139" s="226"/>
      <c r="J139" s="227">
        <f>ROUND(I139*H139,2)</f>
        <v>0</v>
      </c>
      <c r="K139" s="223" t="s">
        <v>160</v>
      </c>
      <c r="L139" s="42"/>
      <c r="M139" s="228" t="s">
        <v>1</v>
      </c>
      <c r="N139" s="229" t="s">
        <v>38</v>
      </c>
      <c r="O139" s="89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2" t="s">
        <v>80</v>
      </c>
      <c r="AT139" s="232" t="s">
        <v>156</v>
      </c>
      <c r="AU139" s="232" t="s">
        <v>80</v>
      </c>
      <c r="AY139" s="15" t="s">
        <v>153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5" t="s">
        <v>80</v>
      </c>
      <c r="BK139" s="233">
        <f>ROUND(I139*H139,2)</f>
        <v>0</v>
      </c>
      <c r="BL139" s="15" t="s">
        <v>80</v>
      </c>
      <c r="BM139" s="232" t="s">
        <v>364</v>
      </c>
    </row>
    <row r="140" s="2" customFormat="1">
      <c r="A140" s="36"/>
      <c r="B140" s="37"/>
      <c r="C140" s="38"/>
      <c r="D140" s="246" t="s">
        <v>310</v>
      </c>
      <c r="E140" s="38"/>
      <c r="F140" s="272" t="s">
        <v>365</v>
      </c>
      <c r="G140" s="38"/>
      <c r="H140" s="38"/>
      <c r="I140" s="273"/>
      <c r="J140" s="38"/>
      <c r="K140" s="38"/>
      <c r="L140" s="42"/>
      <c r="M140" s="277"/>
      <c r="N140" s="278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310</v>
      </c>
      <c r="AU140" s="15" t="s">
        <v>80</v>
      </c>
    </row>
    <row r="141" s="2" customFormat="1" ht="16.5" customHeight="1">
      <c r="A141" s="36"/>
      <c r="B141" s="37"/>
      <c r="C141" s="221" t="s">
        <v>218</v>
      </c>
      <c r="D141" s="221" t="s">
        <v>156</v>
      </c>
      <c r="E141" s="222" t="s">
        <v>366</v>
      </c>
      <c r="F141" s="223" t="s">
        <v>367</v>
      </c>
      <c r="G141" s="224" t="s">
        <v>308</v>
      </c>
      <c r="H141" s="225">
        <v>25</v>
      </c>
      <c r="I141" s="226"/>
      <c r="J141" s="227">
        <f>ROUND(I141*H141,2)</f>
        <v>0</v>
      </c>
      <c r="K141" s="223" t="s">
        <v>160</v>
      </c>
      <c r="L141" s="42"/>
      <c r="M141" s="228" t="s">
        <v>1</v>
      </c>
      <c r="N141" s="229" t="s">
        <v>38</v>
      </c>
      <c r="O141" s="89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2" t="s">
        <v>80</v>
      </c>
      <c r="AT141" s="232" t="s">
        <v>156</v>
      </c>
      <c r="AU141" s="232" t="s">
        <v>80</v>
      </c>
      <c r="AY141" s="15" t="s">
        <v>153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5" t="s">
        <v>80</v>
      </c>
      <c r="BK141" s="233">
        <f>ROUND(I141*H141,2)</f>
        <v>0</v>
      </c>
      <c r="BL141" s="15" t="s">
        <v>80</v>
      </c>
      <c r="BM141" s="232" t="s">
        <v>368</v>
      </c>
    </row>
    <row r="142" s="2" customFormat="1" ht="16.5" customHeight="1">
      <c r="A142" s="36"/>
      <c r="B142" s="37"/>
      <c r="C142" s="221" t="s">
        <v>222</v>
      </c>
      <c r="D142" s="221" t="s">
        <v>156</v>
      </c>
      <c r="E142" s="222" t="s">
        <v>369</v>
      </c>
      <c r="F142" s="223" t="s">
        <v>370</v>
      </c>
      <c r="G142" s="224" t="s">
        <v>159</v>
      </c>
      <c r="H142" s="225">
        <v>1</v>
      </c>
      <c r="I142" s="226"/>
      <c r="J142" s="227">
        <f>ROUND(I142*H142,2)</f>
        <v>0</v>
      </c>
      <c r="K142" s="223" t="s">
        <v>160</v>
      </c>
      <c r="L142" s="42"/>
      <c r="M142" s="228" t="s">
        <v>1</v>
      </c>
      <c r="N142" s="229" t="s">
        <v>38</v>
      </c>
      <c r="O142" s="89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2" t="s">
        <v>80</v>
      </c>
      <c r="AT142" s="232" t="s">
        <v>156</v>
      </c>
      <c r="AU142" s="232" t="s">
        <v>80</v>
      </c>
      <c r="AY142" s="15" t="s">
        <v>153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5" t="s">
        <v>80</v>
      </c>
      <c r="BK142" s="233">
        <f>ROUND(I142*H142,2)</f>
        <v>0</v>
      </c>
      <c r="BL142" s="15" t="s">
        <v>80</v>
      </c>
      <c r="BM142" s="232" t="s">
        <v>371</v>
      </c>
    </row>
    <row r="143" s="2" customFormat="1" ht="16.5" customHeight="1">
      <c r="A143" s="36"/>
      <c r="B143" s="37"/>
      <c r="C143" s="221" t="s">
        <v>229</v>
      </c>
      <c r="D143" s="221" t="s">
        <v>156</v>
      </c>
      <c r="E143" s="222" t="s">
        <v>372</v>
      </c>
      <c r="F143" s="223" t="s">
        <v>373</v>
      </c>
      <c r="G143" s="224" t="s">
        <v>159</v>
      </c>
      <c r="H143" s="225">
        <v>1</v>
      </c>
      <c r="I143" s="226"/>
      <c r="J143" s="227">
        <f>ROUND(I143*H143,2)</f>
        <v>0</v>
      </c>
      <c r="K143" s="223" t="s">
        <v>160</v>
      </c>
      <c r="L143" s="42"/>
      <c r="M143" s="228" t="s">
        <v>1</v>
      </c>
      <c r="N143" s="229" t="s">
        <v>38</v>
      </c>
      <c r="O143" s="89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2" t="s">
        <v>80</v>
      </c>
      <c r="AT143" s="232" t="s">
        <v>156</v>
      </c>
      <c r="AU143" s="232" t="s">
        <v>80</v>
      </c>
      <c r="AY143" s="15" t="s">
        <v>153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5" t="s">
        <v>80</v>
      </c>
      <c r="BK143" s="233">
        <f>ROUND(I143*H143,2)</f>
        <v>0</v>
      </c>
      <c r="BL143" s="15" t="s">
        <v>80</v>
      </c>
      <c r="BM143" s="232" t="s">
        <v>374</v>
      </c>
    </row>
    <row r="144" s="2" customFormat="1" ht="24.15" customHeight="1">
      <c r="A144" s="36"/>
      <c r="B144" s="37"/>
      <c r="C144" s="234" t="s">
        <v>233</v>
      </c>
      <c r="D144" s="234" t="s">
        <v>166</v>
      </c>
      <c r="E144" s="235" t="s">
        <v>375</v>
      </c>
      <c r="F144" s="236" t="s">
        <v>376</v>
      </c>
      <c r="G144" s="237" t="s">
        <v>159</v>
      </c>
      <c r="H144" s="238">
        <v>1</v>
      </c>
      <c r="I144" s="239"/>
      <c r="J144" s="240">
        <f>ROUND(I144*H144,2)</f>
        <v>0</v>
      </c>
      <c r="K144" s="236" t="s">
        <v>160</v>
      </c>
      <c r="L144" s="241"/>
      <c r="M144" s="242" t="s">
        <v>1</v>
      </c>
      <c r="N144" s="243" t="s">
        <v>38</v>
      </c>
      <c r="O144" s="89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2" t="s">
        <v>82</v>
      </c>
      <c r="AT144" s="232" t="s">
        <v>166</v>
      </c>
      <c r="AU144" s="232" t="s">
        <v>80</v>
      </c>
      <c r="AY144" s="15" t="s">
        <v>153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5" t="s">
        <v>80</v>
      </c>
      <c r="BK144" s="233">
        <f>ROUND(I144*H144,2)</f>
        <v>0</v>
      </c>
      <c r="BL144" s="15" t="s">
        <v>80</v>
      </c>
      <c r="BM144" s="232" t="s">
        <v>377</v>
      </c>
    </row>
    <row r="145" s="2" customFormat="1" ht="16.5" customHeight="1">
      <c r="A145" s="36"/>
      <c r="B145" s="37"/>
      <c r="C145" s="221" t="s">
        <v>238</v>
      </c>
      <c r="D145" s="221" t="s">
        <v>156</v>
      </c>
      <c r="E145" s="222" t="s">
        <v>378</v>
      </c>
      <c r="F145" s="223" t="s">
        <v>379</v>
      </c>
      <c r="G145" s="224" t="s">
        <v>159</v>
      </c>
      <c r="H145" s="225">
        <v>1</v>
      </c>
      <c r="I145" s="226"/>
      <c r="J145" s="227">
        <f>ROUND(I145*H145,2)</f>
        <v>0</v>
      </c>
      <c r="K145" s="223" t="s">
        <v>160</v>
      </c>
      <c r="L145" s="42"/>
      <c r="M145" s="228" t="s">
        <v>1</v>
      </c>
      <c r="N145" s="229" t="s">
        <v>38</v>
      </c>
      <c r="O145" s="89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2" t="s">
        <v>80</v>
      </c>
      <c r="AT145" s="232" t="s">
        <v>156</v>
      </c>
      <c r="AU145" s="232" t="s">
        <v>80</v>
      </c>
      <c r="AY145" s="15" t="s">
        <v>153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5" t="s">
        <v>80</v>
      </c>
      <c r="BK145" s="233">
        <f>ROUND(I145*H145,2)</f>
        <v>0</v>
      </c>
      <c r="BL145" s="15" t="s">
        <v>80</v>
      </c>
      <c r="BM145" s="232" t="s">
        <v>380</v>
      </c>
    </row>
    <row r="146" s="2" customFormat="1" ht="24.15" customHeight="1">
      <c r="A146" s="36"/>
      <c r="B146" s="37"/>
      <c r="C146" s="221" t="s">
        <v>7</v>
      </c>
      <c r="D146" s="221" t="s">
        <v>156</v>
      </c>
      <c r="E146" s="222" t="s">
        <v>381</v>
      </c>
      <c r="F146" s="223" t="s">
        <v>382</v>
      </c>
      <c r="G146" s="224" t="s">
        <v>159</v>
      </c>
      <c r="H146" s="225">
        <v>1</v>
      </c>
      <c r="I146" s="226"/>
      <c r="J146" s="227">
        <f>ROUND(I146*H146,2)</f>
        <v>0</v>
      </c>
      <c r="K146" s="223" t="s">
        <v>160</v>
      </c>
      <c r="L146" s="42"/>
      <c r="M146" s="228" t="s">
        <v>1</v>
      </c>
      <c r="N146" s="229" t="s">
        <v>38</v>
      </c>
      <c r="O146" s="89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2" t="s">
        <v>80</v>
      </c>
      <c r="AT146" s="232" t="s">
        <v>156</v>
      </c>
      <c r="AU146" s="232" t="s">
        <v>80</v>
      </c>
      <c r="AY146" s="15" t="s">
        <v>153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5" t="s">
        <v>80</v>
      </c>
      <c r="BK146" s="233">
        <f>ROUND(I146*H146,2)</f>
        <v>0</v>
      </c>
      <c r="BL146" s="15" t="s">
        <v>80</v>
      </c>
      <c r="BM146" s="232" t="s">
        <v>383</v>
      </c>
    </row>
    <row r="147" s="2" customFormat="1" ht="37.8" customHeight="1">
      <c r="A147" s="36"/>
      <c r="B147" s="37"/>
      <c r="C147" s="221" t="s">
        <v>245</v>
      </c>
      <c r="D147" s="221" t="s">
        <v>156</v>
      </c>
      <c r="E147" s="222" t="s">
        <v>384</v>
      </c>
      <c r="F147" s="223" t="s">
        <v>385</v>
      </c>
      <c r="G147" s="224" t="s">
        <v>159</v>
      </c>
      <c r="H147" s="225">
        <v>1</v>
      </c>
      <c r="I147" s="226"/>
      <c r="J147" s="227">
        <f>ROUND(I147*H147,2)</f>
        <v>0</v>
      </c>
      <c r="K147" s="223" t="s">
        <v>160</v>
      </c>
      <c r="L147" s="42"/>
      <c r="M147" s="228" t="s">
        <v>1</v>
      </c>
      <c r="N147" s="229" t="s">
        <v>38</v>
      </c>
      <c r="O147" s="89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2" t="s">
        <v>80</v>
      </c>
      <c r="AT147" s="232" t="s">
        <v>156</v>
      </c>
      <c r="AU147" s="232" t="s">
        <v>80</v>
      </c>
      <c r="AY147" s="15" t="s">
        <v>153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5" t="s">
        <v>80</v>
      </c>
      <c r="BK147" s="233">
        <f>ROUND(I147*H147,2)</f>
        <v>0</v>
      </c>
      <c r="BL147" s="15" t="s">
        <v>80</v>
      </c>
      <c r="BM147" s="232" t="s">
        <v>386</v>
      </c>
    </row>
    <row r="148" s="2" customFormat="1" ht="37.8" customHeight="1">
      <c r="A148" s="36"/>
      <c r="B148" s="37"/>
      <c r="C148" s="221" t="s">
        <v>249</v>
      </c>
      <c r="D148" s="221" t="s">
        <v>156</v>
      </c>
      <c r="E148" s="222" t="s">
        <v>388</v>
      </c>
      <c r="F148" s="223" t="s">
        <v>389</v>
      </c>
      <c r="G148" s="224" t="s">
        <v>159</v>
      </c>
      <c r="H148" s="225">
        <v>1</v>
      </c>
      <c r="I148" s="226"/>
      <c r="J148" s="227">
        <f>ROUND(I148*H148,2)</f>
        <v>0</v>
      </c>
      <c r="K148" s="223" t="s">
        <v>160</v>
      </c>
      <c r="L148" s="42"/>
      <c r="M148" s="228" t="s">
        <v>1</v>
      </c>
      <c r="N148" s="229" t="s">
        <v>38</v>
      </c>
      <c r="O148" s="89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2" t="s">
        <v>80</v>
      </c>
      <c r="AT148" s="232" t="s">
        <v>156</v>
      </c>
      <c r="AU148" s="232" t="s">
        <v>80</v>
      </c>
      <c r="AY148" s="15" t="s">
        <v>153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5" t="s">
        <v>80</v>
      </c>
      <c r="BK148" s="233">
        <f>ROUND(I148*H148,2)</f>
        <v>0</v>
      </c>
      <c r="BL148" s="15" t="s">
        <v>80</v>
      </c>
      <c r="BM148" s="232" t="s">
        <v>390</v>
      </c>
    </row>
    <row r="149" s="2" customFormat="1" ht="37.8" customHeight="1">
      <c r="A149" s="36"/>
      <c r="B149" s="37"/>
      <c r="C149" s="221" t="s">
        <v>253</v>
      </c>
      <c r="D149" s="221" t="s">
        <v>156</v>
      </c>
      <c r="E149" s="222" t="s">
        <v>392</v>
      </c>
      <c r="F149" s="223" t="s">
        <v>393</v>
      </c>
      <c r="G149" s="224" t="s">
        <v>159</v>
      </c>
      <c r="H149" s="225">
        <v>1</v>
      </c>
      <c r="I149" s="226"/>
      <c r="J149" s="227">
        <f>ROUND(I149*H149,2)</f>
        <v>0</v>
      </c>
      <c r="K149" s="223" t="s">
        <v>160</v>
      </c>
      <c r="L149" s="42"/>
      <c r="M149" s="228" t="s">
        <v>1</v>
      </c>
      <c r="N149" s="229" t="s">
        <v>38</v>
      </c>
      <c r="O149" s="89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2" t="s">
        <v>80</v>
      </c>
      <c r="AT149" s="232" t="s">
        <v>156</v>
      </c>
      <c r="AU149" s="232" t="s">
        <v>80</v>
      </c>
      <c r="AY149" s="15" t="s">
        <v>153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5" t="s">
        <v>80</v>
      </c>
      <c r="BK149" s="233">
        <f>ROUND(I149*H149,2)</f>
        <v>0</v>
      </c>
      <c r="BL149" s="15" t="s">
        <v>80</v>
      </c>
      <c r="BM149" s="232" t="s">
        <v>394</v>
      </c>
    </row>
    <row r="150" s="2" customFormat="1" ht="37.8" customHeight="1">
      <c r="A150" s="36"/>
      <c r="B150" s="37"/>
      <c r="C150" s="221" t="s">
        <v>387</v>
      </c>
      <c r="D150" s="221" t="s">
        <v>156</v>
      </c>
      <c r="E150" s="222" t="s">
        <v>396</v>
      </c>
      <c r="F150" s="223" t="s">
        <v>397</v>
      </c>
      <c r="G150" s="224" t="s">
        <v>159</v>
      </c>
      <c r="H150" s="225">
        <v>3</v>
      </c>
      <c r="I150" s="226"/>
      <c r="J150" s="227">
        <f>ROUND(I150*H150,2)</f>
        <v>0</v>
      </c>
      <c r="K150" s="223" t="s">
        <v>160</v>
      </c>
      <c r="L150" s="42"/>
      <c r="M150" s="228" t="s">
        <v>1</v>
      </c>
      <c r="N150" s="229" t="s">
        <v>38</v>
      </c>
      <c r="O150" s="89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2" t="s">
        <v>80</v>
      </c>
      <c r="AT150" s="232" t="s">
        <v>156</v>
      </c>
      <c r="AU150" s="232" t="s">
        <v>80</v>
      </c>
      <c r="AY150" s="15" t="s">
        <v>153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5" t="s">
        <v>80</v>
      </c>
      <c r="BK150" s="233">
        <f>ROUND(I150*H150,2)</f>
        <v>0</v>
      </c>
      <c r="BL150" s="15" t="s">
        <v>80</v>
      </c>
      <c r="BM150" s="232" t="s">
        <v>398</v>
      </c>
    </row>
    <row r="151" s="2" customFormat="1" ht="37.8" customHeight="1">
      <c r="A151" s="36"/>
      <c r="B151" s="37"/>
      <c r="C151" s="221" t="s">
        <v>391</v>
      </c>
      <c r="D151" s="221" t="s">
        <v>156</v>
      </c>
      <c r="E151" s="222" t="s">
        <v>400</v>
      </c>
      <c r="F151" s="223" t="s">
        <v>401</v>
      </c>
      <c r="G151" s="224" t="s">
        <v>159</v>
      </c>
      <c r="H151" s="225">
        <v>1</v>
      </c>
      <c r="I151" s="226"/>
      <c r="J151" s="227">
        <f>ROUND(I151*H151,2)</f>
        <v>0</v>
      </c>
      <c r="K151" s="223" t="s">
        <v>160</v>
      </c>
      <c r="L151" s="42"/>
      <c r="M151" s="228" t="s">
        <v>1</v>
      </c>
      <c r="N151" s="229" t="s">
        <v>38</v>
      </c>
      <c r="O151" s="89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2" t="s">
        <v>80</v>
      </c>
      <c r="AT151" s="232" t="s">
        <v>156</v>
      </c>
      <c r="AU151" s="232" t="s">
        <v>80</v>
      </c>
      <c r="AY151" s="15" t="s">
        <v>153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5" t="s">
        <v>80</v>
      </c>
      <c r="BK151" s="233">
        <f>ROUND(I151*H151,2)</f>
        <v>0</v>
      </c>
      <c r="BL151" s="15" t="s">
        <v>80</v>
      </c>
      <c r="BM151" s="232" t="s">
        <v>402</v>
      </c>
    </row>
    <row r="152" s="2" customFormat="1" ht="37.8" customHeight="1">
      <c r="A152" s="36"/>
      <c r="B152" s="37"/>
      <c r="C152" s="221" t="s">
        <v>395</v>
      </c>
      <c r="D152" s="221" t="s">
        <v>156</v>
      </c>
      <c r="E152" s="222" t="s">
        <v>404</v>
      </c>
      <c r="F152" s="223" t="s">
        <v>405</v>
      </c>
      <c r="G152" s="224" t="s">
        <v>159</v>
      </c>
      <c r="H152" s="225">
        <v>3</v>
      </c>
      <c r="I152" s="226"/>
      <c r="J152" s="227">
        <f>ROUND(I152*H152,2)</f>
        <v>0</v>
      </c>
      <c r="K152" s="223" t="s">
        <v>160</v>
      </c>
      <c r="L152" s="42"/>
      <c r="M152" s="228" t="s">
        <v>1</v>
      </c>
      <c r="N152" s="229" t="s">
        <v>38</v>
      </c>
      <c r="O152" s="89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2" t="s">
        <v>80</v>
      </c>
      <c r="AT152" s="232" t="s">
        <v>156</v>
      </c>
      <c r="AU152" s="232" t="s">
        <v>80</v>
      </c>
      <c r="AY152" s="15" t="s">
        <v>153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5" t="s">
        <v>80</v>
      </c>
      <c r="BK152" s="233">
        <f>ROUND(I152*H152,2)</f>
        <v>0</v>
      </c>
      <c r="BL152" s="15" t="s">
        <v>80</v>
      </c>
      <c r="BM152" s="232" t="s">
        <v>406</v>
      </c>
    </row>
    <row r="153" s="2" customFormat="1" ht="24.15" customHeight="1">
      <c r="A153" s="36"/>
      <c r="B153" s="37"/>
      <c r="C153" s="221" t="s">
        <v>399</v>
      </c>
      <c r="D153" s="221" t="s">
        <v>156</v>
      </c>
      <c r="E153" s="222" t="s">
        <v>408</v>
      </c>
      <c r="F153" s="223" t="s">
        <v>409</v>
      </c>
      <c r="G153" s="224" t="s">
        <v>159</v>
      </c>
      <c r="H153" s="225">
        <v>1</v>
      </c>
      <c r="I153" s="226"/>
      <c r="J153" s="227">
        <f>ROUND(I153*H153,2)</f>
        <v>0</v>
      </c>
      <c r="K153" s="223" t="s">
        <v>184</v>
      </c>
      <c r="L153" s="42"/>
      <c r="M153" s="228" t="s">
        <v>1</v>
      </c>
      <c r="N153" s="229" t="s">
        <v>38</v>
      </c>
      <c r="O153" s="89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2" t="s">
        <v>80</v>
      </c>
      <c r="AT153" s="232" t="s">
        <v>156</v>
      </c>
      <c r="AU153" s="232" t="s">
        <v>80</v>
      </c>
      <c r="AY153" s="15" t="s">
        <v>153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5" t="s">
        <v>80</v>
      </c>
      <c r="BK153" s="233">
        <f>ROUND(I153*H153,2)</f>
        <v>0</v>
      </c>
      <c r="BL153" s="15" t="s">
        <v>80</v>
      </c>
      <c r="BM153" s="232" t="s">
        <v>410</v>
      </c>
    </row>
    <row r="154" s="2" customFormat="1" ht="24.15" customHeight="1">
      <c r="A154" s="36"/>
      <c r="B154" s="37"/>
      <c r="C154" s="221" t="s">
        <v>403</v>
      </c>
      <c r="D154" s="221" t="s">
        <v>156</v>
      </c>
      <c r="E154" s="222" t="s">
        <v>412</v>
      </c>
      <c r="F154" s="223" t="s">
        <v>413</v>
      </c>
      <c r="G154" s="224" t="s">
        <v>159</v>
      </c>
      <c r="H154" s="225">
        <v>1</v>
      </c>
      <c r="I154" s="226"/>
      <c r="J154" s="227">
        <f>ROUND(I154*H154,2)</f>
        <v>0</v>
      </c>
      <c r="K154" s="223" t="s">
        <v>160</v>
      </c>
      <c r="L154" s="42"/>
      <c r="M154" s="228" t="s">
        <v>1</v>
      </c>
      <c r="N154" s="229" t="s">
        <v>38</v>
      </c>
      <c r="O154" s="89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2" t="s">
        <v>80</v>
      </c>
      <c r="AT154" s="232" t="s">
        <v>156</v>
      </c>
      <c r="AU154" s="232" t="s">
        <v>80</v>
      </c>
      <c r="AY154" s="15" t="s">
        <v>153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5" t="s">
        <v>80</v>
      </c>
      <c r="BK154" s="233">
        <f>ROUND(I154*H154,2)</f>
        <v>0</v>
      </c>
      <c r="BL154" s="15" t="s">
        <v>80</v>
      </c>
      <c r="BM154" s="232" t="s">
        <v>414</v>
      </c>
    </row>
    <row r="155" s="2" customFormat="1" ht="24.15" customHeight="1">
      <c r="A155" s="36"/>
      <c r="B155" s="37"/>
      <c r="C155" s="221" t="s">
        <v>407</v>
      </c>
      <c r="D155" s="221" t="s">
        <v>156</v>
      </c>
      <c r="E155" s="222" t="s">
        <v>421</v>
      </c>
      <c r="F155" s="223" t="s">
        <v>422</v>
      </c>
      <c r="G155" s="224" t="s">
        <v>159</v>
      </c>
      <c r="H155" s="225">
        <v>1</v>
      </c>
      <c r="I155" s="226"/>
      <c r="J155" s="227">
        <f>ROUND(I155*H155,2)</f>
        <v>0</v>
      </c>
      <c r="K155" s="223" t="s">
        <v>160</v>
      </c>
      <c r="L155" s="42"/>
      <c r="M155" s="228" t="s">
        <v>1</v>
      </c>
      <c r="N155" s="229" t="s">
        <v>38</v>
      </c>
      <c r="O155" s="89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2" t="s">
        <v>80</v>
      </c>
      <c r="AT155" s="232" t="s">
        <v>156</v>
      </c>
      <c r="AU155" s="232" t="s">
        <v>80</v>
      </c>
      <c r="AY155" s="15" t="s">
        <v>153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5" t="s">
        <v>80</v>
      </c>
      <c r="BK155" s="233">
        <f>ROUND(I155*H155,2)</f>
        <v>0</v>
      </c>
      <c r="BL155" s="15" t="s">
        <v>80</v>
      </c>
      <c r="BM155" s="232" t="s">
        <v>423</v>
      </c>
    </row>
    <row r="156" s="2" customFormat="1" ht="24.15" customHeight="1">
      <c r="A156" s="36"/>
      <c r="B156" s="37"/>
      <c r="C156" s="221" t="s">
        <v>411</v>
      </c>
      <c r="D156" s="221" t="s">
        <v>156</v>
      </c>
      <c r="E156" s="222" t="s">
        <v>425</v>
      </c>
      <c r="F156" s="223" t="s">
        <v>426</v>
      </c>
      <c r="G156" s="224" t="s">
        <v>159</v>
      </c>
      <c r="H156" s="225">
        <v>1</v>
      </c>
      <c r="I156" s="226"/>
      <c r="J156" s="227">
        <f>ROUND(I156*H156,2)</f>
        <v>0</v>
      </c>
      <c r="K156" s="223" t="s">
        <v>160</v>
      </c>
      <c r="L156" s="42"/>
      <c r="M156" s="228" t="s">
        <v>1</v>
      </c>
      <c r="N156" s="229" t="s">
        <v>38</v>
      </c>
      <c r="O156" s="89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2" t="s">
        <v>80</v>
      </c>
      <c r="AT156" s="232" t="s">
        <v>156</v>
      </c>
      <c r="AU156" s="232" t="s">
        <v>80</v>
      </c>
      <c r="AY156" s="15" t="s">
        <v>153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5" t="s">
        <v>80</v>
      </c>
      <c r="BK156" s="233">
        <f>ROUND(I156*H156,2)</f>
        <v>0</v>
      </c>
      <c r="BL156" s="15" t="s">
        <v>80</v>
      </c>
      <c r="BM156" s="232" t="s">
        <v>427</v>
      </c>
    </row>
    <row r="157" s="2" customFormat="1" ht="16.5" customHeight="1">
      <c r="A157" s="36"/>
      <c r="B157" s="37"/>
      <c r="C157" s="221" t="s">
        <v>415</v>
      </c>
      <c r="D157" s="221" t="s">
        <v>156</v>
      </c>
      <c r="E157" s="222" t="s">
        <v>429</v>
      </c>
      <c r="F157" s="223" t="s">
        <v>430</v>
      </c>
      <c r="G157" s="224" t="s">
        <v>308</v>
      </c>
      <c r="H157" s="225">
        <v>15</v>
      </c>
      <c r="I157" s="226"/>
      <c r="J157" s="227">
        <f>ROUND(I157*H157,2)</f>
        <v>0</v>
      </c>
      <c r="K157" s="223" t="s">
        <v>184</v>
      </c>
      <c r="L157" s="42"/>
      <c r="M157" s="228" t="s">
        <v>1</v>
      </c>
      <c r="N157" s="229" t="s">
        <v>38</v>
      </c>
      <c r="O157" s="89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2" t="s">
        <v>80</v>
      </c>
      <c r="AT157" s="232" t="s">
        <v>156</v>
      </c>
      <c r="AU157" s="232" t="s">
        <v>80</v>
      </c>
      <c r="AY157" s="15" t="s">
        <v>153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5" t="s">
        <v>80</v>
      </c>
      <c r="BK157" s="233">
        <f>ROUND(I157*H157,2)</f>
        <v>0</v>
      </c>
      <c r="BL157" s="15" t="s">
        <v>80</v>
      </c>
      <c r="BM157" s="232" t="s">
        <v>431</v>
      </c>
    </row>
    <row r="158" s="2" customFormat="1">
      <c r="A158" s="36"/>
      <c r="B158" s="37"/>
      <c r="C158" s="38"/>
      <c r="D158" s="246" t="s">
        <v>310</v>
      </c>
      <c r="E158" s="38"/>
      <c r="F158" s="272" t="s">
        <v>432</v>
      </c>
      <c r="G158" s="38"/>
      <c r="H158" s="38"/>
      <c r="I158" s="273"/>
      <c r="J158" s="38"/>
      <c r="K158" s="38"/>
      <c r="L158" s="42"/>
      <c r="M158" s="277"/>
      <c r="N158" s="278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310</v>
      </c>
      <c r="AU158" s="15" t="s">
        <v>80</v>
      </c>
    </row>
    <row r="159" s="2" customFormat="1" ht="16.5" customHeight="1">
      <c r="A159" s="36"/>
      <c r="B159" s="37"/>
      <c r="C159" s="221" t="s">
        <v>420</v>
      </c>
      <c r="D159" s="221" t="s">
        <v>156</v>
      </c>
      <c r="E159" s="222" t="s">
        <v>429</v>
      </c>
      <c r="F159" s="223" t="s">
        <v>430</v>
      </c>
      <c r="G159" s="224" t="s">
        <v>308</v>
      </c>
      <c r="H159" s="225">
        <v>17</v>
      </c>
      <c r="I159" s="226"/>
      <c r="J159" s="227">
        <f>ROUND(I159*H159,2)</f>
        <v>0</v>
      </c>
      <c r="K159" s="223" t="s">
        <v>184</v>
      </c>
      <c r="L159" s="42"/>
      <c r="M159" s="228" t="s">
        <v>1</v>
      </c>
      <c r="N159" s="229" t="s">
        <v>38</v>
      </c>
      <c r="O159" s="89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2" t="s">
        <v>80</v>
      </c>
      <c r="AT159" s="232" t="s">
        <v>156</v>
      </c>
      <c r="AU159" s="232" t="s">
        <v>80</v>
      </c>
      <c r="AY159" s="15" t="s">
        <v>153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5" t="s">
        <v>80</v>
      </c>
      <c r="BK159" s="233">
        <f>ROUND(I159*H159,2)</f>
        <v>0</v>
      </c>
      <c r="BL159" s="15" t="s">
        <v>80</v>
      </c>
      <c r="BM159" s="232" t="s">
        <v>434</v>
      </c>
    </row>
    <row r="160" s="2" customFormat="1">
      <c r="A160" s="36"/>
      <c r="B160" s="37"/>
      <c r="C160" s="38"/>
      <c r="D160" s="246" t="s">
        <v>310</v>
      </c>
      <c r="E160" s="38"/>
      <c r="F160" s="272" t="s">
        <v>435</v>
      </c>
      <c r="G160" s="38"/>
      <c r="H160" s="38"/>
      <c r="I160" s="273"/>
      <c r="J160" s="38"/>
      <c r="K160" s="38"/>
      <c r="L160" s="42"/>
      <c r="M160" s="274"/>
      <c r="N160" s="275"/>
      <c r="O160" s="258"/>
      <c r="P160" s="258"/>
      <c r="Q160" s="258"/>
      <c r="R160" s="258"/>
      <c r="S160" s="258"/>
      <c r="T160" s="27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310</v>
      </c>
      <c r="AU160" s="15" t="s">
        <v>80</v>
      </c>
    </row>
    <row r="161" s="2" customFormat="1" ht="6.96" customHeight="1">
      <c r="A161" s="36"/>
      <c r="B161" s="64"/>
      <c r="C161" s="65"/>
      <c r="D161" s="65"/>
      <c r="E161" s="65"/>
      <c r="F161" s="65"/>
      <c r="G161" s="65"/>
      <c r="H161" s="65"/>
      <c r="I161" s="65"/>
      <c r="J161" s="65"/>
      <c r="K161" s="65"/>
      <c r="L161" s="42"/>
      <c r="M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</row>
  </sheetData>
  <sheetProtection sheet="1" autoFilter="0" formatColumns="0" formatRows="0" objects="1" scenarios="1" spinCount="100000" saltValue="0sS6GJ/IWUXkfYsOeoSSTpTd0nsIZa6J9KxUudb152/MJoMPOtIXY/zARQTdD8Dq3TEE7hsji7iMZTSlHAfikw==" hashValue="6gLQWF8KWLHNKopsmodqMWQrwkiGO1ocuBMuvC2Z/vFLggrY3MiIXBJ3lYCaOB0yg6db2c1V2EP9qqSI5GE1eA==" algorithmName="SHA-512" password="CC35"/>
  <autoFilter ref="C120:K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2023-09-08T05:25:21Z</dcterms:created>
  <dcterms:modified xsi:type="dcterms:W3CDTF">2023-09-08T05:25:35Z</dcterms:modified>
</cp:coreProperties>
</file>