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X:\03 Zakázky 2023\63523148-63523149 Nakládka, odvoz, odstranění či využití dřevěných pražců 23-25 - VD\01_63523148 ZD\Díl 2 Rámcová dohoda včetně příloh\"/>
    </mc:Choice>
  </mc:AlternateContent>
  <xr:revisionPtr revIDLastSave="0" documentId="13_ncr:1_{98CA7F0A-C933-47F0-AFDC-5E5F6F6B9F98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Rekapitulace stavby" sheetId="1" r:id="rId1"/>
    <sheet name="SO 01 - Nakládka, odvoz, ..." sheetId="2" r:id="rId2"/>
  </sheets>
  <definedNames>
    <definedName name="_xlnm._FilterDatabase" localSheetId="1" hidden="1">'SO 01 - Nakládka, odvoz, ...'!$C$116:$K$120</definedName>
    <definedName name="_xlnm.Print_Titles" localSheetId="0">'Rekapitulace stavby'!$92:$92</definedName>
    <definedName name="_xlnm.Print_Titles" localSheetId="1">'SO 01 - Nakládka, odvoz, ...'!$116:$116</definedName>
    <definedName name="_xlnm.Print_Area" localSheetId="0">'Rekapitulace stavby'!$D$4:$AO$76,'Rekapitulace stavby'!$C$82:$AQ$96</definedName>
    <definedName name="_xlnm.Print_Area" localSheetId="1">'SO 01 - Nakládka, odvoz, ...'!$C$104:$K$120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19" i="2"/>
  <c r="F37" i="2" s="1"/>
  <c r="BH119" i="2"/>
  <c r="BG119" i="2"/>
  <c r="BF119" i="2"/>
  <c r="F34" i="2" s="1"/>
  <c r="BA95" i="1" s="1"/>
  <c r="BA94" i="1" s="1"/>
  <c r="AW94" i="1" s="1"/>
  <c r="AK30" i="1" s="1"/>
  <c r="T119" i="2"/>
  <c r="T118" i="2"/>
  <c r="T117" i="2" s="1"/>
  <c r="R119" i="2"/>
  <c r="R118" i="2"/>
  <c r="R117" i="2"/>
  <c r="P119" i="2"/>
  <c r="P118" i="2" s="1"/>
  <c r="P117" i="2" s="1"/>
  <c r="AU95" i="1" s="1"/>
  <c r="AU94" i="1" s="1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 s="1"/>
  <c r="J17" i="2"/>
  <c r="J12" i="2"/>
  <c r="J89" i="2" s="1"/>
  <c r="E7" i="2"/>
  <c r="E107" i="2" s="1"/>
  <c r="L90" i="1"/>
  <c r="AM90" i="1"/>
  <c r="AM89" i="1"/>
  <c r="L89" i="1"/>
  <c r="AM87" i="1"/>
  <c r="L87" i="1"/>
  <c r="L85" i="1"/>
  <c r="L84" i="1"/>
  <c r="AS94" i="1"/>
  <c r="F35" i="2"/>
  <c r="BB95" i="1" s="1"/>
  <c r="BB94" i="1" s="1"/>
  <c r="AX94" i="1" s="1"/>
  <c r="F36" i="2"/>
  <c r="BC95" i="1"/>
  <c r="BC94" i="1" s="1"/>
  <c r="W32" i="1" s="1"/>
  <c r="BK119" i="2"/>
  <c r="J119" i="2"/>
  <c r="BK118" i="2" l="1"/>
  <c r="J118" i="2" s="1"/>
  <c r="J97" i="2" s="1"/>
  <c r="E85" i="2"/>
  <c r="F92" i="2"/>
  <c r="J111" i="2"/>
  <c r="BE119" i="2"/>
  <c r="F33" i="2" s="1"/>
  <c r="AZ95" i="1" s="1"/>
  <c r="AZ94" i="1" s="1"/>
  <c r="W29" i="1" s="1"/>
  <c r="BD95" i="1"/>
  <c r="AY94" i="1"/>
  <c r="W31" i="1"/>
  <c r="BD94" i="1"/>
  <c r="W33" i="1" s="1"/>
  <c r="W30" i="1"/>
  <c r="J34" i="2"/>
  <c r="AW95" i="1"/>
  <c r="BK117" i="2" l="1"/>
  <c r="J117" i="2"/>
  <c r="J30" i="2"/>
  <c r="AG95" i="1" s="1"/>
  <c r="J33" i="2"/>
  <c r="AV95" i="1" s="1"/>
  <c r="AT95" i="1" s="1"/>
  <c r="AV94" i="1"/>
  <c r="AK29" i="1"/>
  <c r="AN95" i="1" l="1"/>
  <c r="AG94" i="1"/>
  <c r="J96" i="2"/>
  <c r="J39" i="2"/>
  <c r="AT94" i="1"/>
  <c r="AK26" i="1"/>
  <c r="AK35" i="1"/>
  <c r="AN94" i="1" l="1"/>
</calcChain>
</file>

<file path=xl/sharedStrings.xml><?xml version="1.0" encoding="utf-8"?>
<sst xmlns="http://schemas.openxmlformats.org/spreadsheetml/2006/main" count="272" uniqueCount="120">
  <si>
    <t>Export Komplet</t>
  </si>
  <si>
    <t/>
  </si>
  <si>
    <t>2.0</t>
  </si>
  <si>
    <t>ZAMOK</t>
  </si>
  <si>
    <t>False</t>
  </si>
  <si>
    <t>{927d954e-b7c6-4672-b788-f65ef13a6c36}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</si>
  <si>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</si>
  <si>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</si>
  <si>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</si>
  <si>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</si>
  <si>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</si>
  <si>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</si>
  <si>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</si>
  <si>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</si>
  <si>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635210021-ST-Ostrava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</si>
  <si>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</si>
  <si>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</si>
  <si>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Nakládka, odvoz, odstranění či využití dřevěných pražců 23-25 – ST Ostrava</t>
  </si>
  <si>
    <t>KSO:</t>
  </si>
  <si>
    <t>CC-CZ:</t>
  </si>
  <si>
    <t>Místo:</t>
  </si>
  <si>
    <t xml:space="preserve"> obvod ST Ostrava</t>
  </si>
  <si>
    <t>Datum:</t>
  </si>
  <si>
    <t>Zadavatel:</t>
  </si>
  <si>
    <t>IČ:</t>
  </si>
  <si>
    <t>70994234</t>
  </si>
  <si>
    <t xml:space="preserve"> 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</si>
  <si>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</si>
  <si>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</si>
  <si>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</si>
  <si>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</si>
  <si>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</si>
  <si>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</si>
  <si>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</si>
  <si>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</si>
  <si>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</si>
  <si>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</si>
  <si>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</si>
  <si>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</si>
  <si>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</si>
  <si>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</si>
  <si>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</si>
  <si>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</si>
  <si>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</si>
  <si>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</si>
  <si>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</si>
  <si>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</si>
  <si>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</si>
  <si>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</si>
  <si>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</si>
  <si>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</si>
  <si>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</si>
  <si>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</si>
  <si>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</si>
  <si>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</si>
  <si>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</si>
  <si>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</si>
  <si>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</si>
  <si>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</si>
  <si>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</si>
  <si>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</si>
  <si>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</si>
  <si>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</si>
  <si>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</si>
  <si>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</si>
  <si>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</si>
  <si>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</si>
  <si>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</si>
  <si>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</si>
  <si>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</si>
  <si>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</si>
  <si>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</si>
  <si>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</si>
  <si>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</si>
  <si>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</si>
  <si>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</si>
  <si>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</si>
  <si>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</si>
  <si>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</si>
  <si>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</si>
  <si>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</si>
  <si>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</si>
  <si>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</si>
  <si>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</si>
  <si>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{52550920-5353-45eb-b8c8-f466ff54a522}</t>
  </si>
  <si>
    <t>2</t>
  </si>
  <si>
    <t>KRYCÍ LIST SOUPISU PRACÍ</t>
  </si>
  <si>
    <t>Objekt:</t>
  </si>
  <si>
    <t>SO 01 - Nakládka, odvoz, odstranění či využití dřevěných pražců 23-25 – ST Ostrava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</si>
  <si>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</si>
  <si>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</si>
  <si>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</si>
  <si>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</si>
  <si>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</si>
  <si>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</si>
  <si>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</si>
  <si>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</si>
  <si>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</si>
  <si>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</si>
  <si>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</si>
  <si>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</si>
  <si>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</si>
  <si>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</si>
  <si>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</si>
  <si>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</si>
  <si>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</si>
  <si>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</si>
  <si>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</si>
  <si>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</si>
  <si>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</si>
  <si>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</si>
  <si>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</si>
  <si>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</si>
  <si>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R</t>
  </si>
  <si>
    <t>Naložení, složení, odvoz a likvidace nebezpečného odpadu a úklid místa nakládky</t>
  </si>
  <si>
    <t>t</t>
  </si>
  <si>
    <t>512</t>
  </si>
  <si>
    <t>-588030332</t>
  </si>
  <si>
    <t>PP</t>
  </si>
  <si>
    <t>Naložení, složení, odvoz a likvidace nebezpečného odpadu a úklid místa nakládky. Poznámka: 1. V cenách jsou započteny náklady na uložení odpadu na oficiální skládku nebo jiný druh ekoligické likvidace či dalšího využití odpadu, doprava odpadu z celého obvodu ST Ostrava na místo likvidace a úklid místa nakládky od zbytků po nakládaných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</si>
</sst>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3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8"/>
      <c r="AL5" s="18"/>
      <c r="AM5" s="18"/>
      <c r="AN5" s="18"/>
      <c r="AO5" s="18"/>
      <c r="AP5" s="18"/>
      <c r="AQ5" s="18"/>
      <c r="AR5" s="16"/>
      <c r="BE5" s="190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5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8"/>
      <c r="AL6" s="18"/>
      <c r="AM6" s="18"/>
      <c r="AN6" s="18"/>
      <c r="AO6" s="18"/>
      <c r="AP6" s="18"/>
      <c r="AQ6" s="18"/>
      <c r="AR6" s="16"/>
      <c r="BE6" s="191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1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/>
      <c r="AO8" s="18"/>
      <c r="AP8" s="18"/>
      <c r="AQ8" s="18"/>
      <c r="AR8" s="16"/>
      <c r="BE8" s="191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1"/>
      <c r="BS9" s="13" t="s">
        <v>6</v>
      </c>
    </row>
    <row r="10" spans="1:74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3" t="s">
        <v>25</v>
      </c>
      <c r="AO10" s="18"/>
      <c r="AP10" s="18"/>
      <c r="AQ10" s="18"/>
      <c r="AR10" s="16"/>
      <c r="BE10" s="191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28</v>
      </c>
      <c r="AO11" s="18"/>
      <c r="AP11" s="18"/>
      <c r="AQ11" s="18"/>
      <c r="AR11" s="16"/>
      <c r="BE11" s="191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1"/>
      <c r="BS12" s="13" t="s">
        <v>6</v>
      </c>
    </row>
    <row r="13" spans="1:74" s="1" customFormat="1" ht="12" customHeight="1">
      <c r="B13" s="17"/>
      <c r="C13" s="18"/>
      <c r="D13" s="25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7" t="s">
        <v>30</v>
      </c>
      <c r="AO13" s="18"/>
      <c r="AP13" s="18"/>
      <c r="AQ13" s="18"/>
      <c r="AR13" s="16"/>
      <c r="BE13" s="191"/>
      <c r="BS13" s="13" t="s">
        <v>6</v>
      </c>
    </row>
    <row r="14" spans="1:74">
      <c r="B14" s="17"/>
      <c r="C14" s="18"/>
      <c r="D14" s="18"/>
      <c r="E14" s="196" t="s">
        <v>30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5" t="s">
        <v>27</v>
      </c>
      <c r="AL14" s="18"/>
      <c r="AM14" s="18"/>
      <c r="AN14" s="27" t="s">
        <v>30</v>
      </c>
      <c r="AO14" s="18"/>
      <c r="AP14" s="18"/>
      <c r="AQ14" s="18"/>
      <c r="AR14" s="16"/>
      <c r="BE14" s="191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1"/>
      <c r="BS15" s="13" t="s">
        <v>4</v>
      </c>
    </row>
    <row r="16" spans="1:74" s="1" customFormat="1" ht="12" customHeight="1">
      <c r="B16" s="17"/>
      <c r="C16" s="18"/>
      <c r="D16" s="25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3" t="s">
        <v>1</v>
      </c>
      <c r="AO16" s="18"/>
      <c r="AP16" s="18"/>
      <c r="AQ16" s="18"/>
      <c r="AR16" s="16"/>
      <c r="BE16" s="191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191"/>
      <c r="BS17" s="13" t="s">
        <v>33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1"/>
      <c r="BS18" s="13" t="s">
        <v>6</v>
      </c>
    </row>
    <row r="19" spans="1:71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191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191"/>
      <c r="BS20" s="13" t="s">
        <v>33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1"/>
    </row>
    <row r="22" spans="1:71" s="1" customFormat="1" ht="12" customHeight="1">
      <c r="B22" s="17"/>
      <c r="C22" s="18"/>
      <c r="D22" s="25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1"/>
    </row>
    <row r="23" spans="1:71" s="1" customFormat="1" ht="16.5" customHeight="1">
      <c r="B23" s="17"/>
      <c r="C23" s="18"/>
      <c r="D23" s="18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8"/>
      <c r="AP23" s="18"/>
      <c r="AQ23" s="18"/>
      <c r="AR23" s="16"/>
      <c r="BE23" s="191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1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1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9">
        <f>ROUND(AG94,2)</f>
        <v>0</v>
      </c>
      <c r="AL26" s="200"/>
      <c r="AM26" s="200"/>
      <c r="AN26" s="200"/>
      <c r="AO26" s="200"/>
      <c r="AP26" s="32"/>
      <c r="AQ26" s="32"/>
      <c r="AR26" s="35"/>
      <c r="BE26" s="191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1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1" t="s">
        <v>37</v>
      </c>
      <c r="M28" s="201"/>
      <c r="N28" s="201"/>
      <c r="O28" s="201"/>
      <c r="P28" s="201"/>
      <c r="Q28" s="32"/>
      <c r="R28" s="32"/>
      <c r="S28" s="32"/>
      <c r="T28" s="32"/>
      <c r="U28" s="32"/>
      <c r="V28" s="32"/>
      <c r="W28" s="201" t="s">
        <v>38</v>
      </c>
      <c r="X28" s="201"/>
      <c r="Y28" s="201"/>
      <c r="Z28" s="201"/>
      <c r="AA28" s="201"/>
      <c r="AB28" s="201"/>
      <c r="AC28" s="201"/>
      <c r="AD28" s="201"/>
      <c r="AE28" s="201"/>
      <c r="AF28" s="32"/>
      <c r="AG28" s="32"/>
      <c r="AH28" s="32"/>
      <c r="AI28" s="32"/>
      <c r="AJ28" s="32"/>
      <c r="AK28" s="201" t="s">
        <v>39</v>
      </c>
      <c r="AL28" s="201"/>
      <c r="AM28" s="201"/>
      <c r="AN28" s="201"/>
      <c r="AO28" s="201"/>
      <c r="AP28" s="32"/>
      <c r="AQ28" s="32"/>
      <c r="AR28" s="35"/>
      <c r="BE28" s="191"/>
    </row>
    <row r="29" spans="1:71" s="3" customFormat="1" ht="14.45" customHeight="1">
      <c r="B29" s="36"/>
      <c r="C29" s="37"/>
      <c r="D29" s="25" t="s">
        <v>40</v>
      </c>
      <c r="E29" s="37"/>
      <c r="F29" s="25" t="s">
        <v>41</v>
      </c>
      <c r="G29" s="37"/>
      <c r="H29" s="37"/>
      <c r="I29" s="37"/>
      <c r="J29" s="37"/>
      <c r="K29" s="37"/>
      <c r="L29" s="204">
        <v>0.21</v>
      </c>
      <c r="M29" s="203"/>
      <c r="N29" s="203"/>
      <c r="O29" s="203"/>
      <c r="P29" s="203"/>
      <c r="Q29" s="37"/>
      <c r="R29" s="37"/>
      <c r="S29" s="37"/>
      <c r="T29" s="37"/>
      <c r="U29" s="37"/>
      <c r="V29" s="37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F29" s="37"/>
      <c r="AG29" s="37"/>
      <c r="AH29" s="37"/>
      <c r="AI29" s="37"/>
      <c r="AJ29" s="37"/>
      <c r="AK29" s="202">
        <f>ROUND(AV94, 2)</f>
        <v>0</v>
      </c>
      <c r="AL29" s="203"/>
      <c r="AM29" s="203"/>
      <c r="AN29" s="203"/>
      <c r="AO29" s="203"/>
      <c r="AP29" s="37"/>
      <c r="AQ29" s="37"/>
      <c r="AR29" s="38"/>
      <c r="BE29" s="192"/>
    </row>
    <row r="30" spans="1:71" s="3" customFormat="1" ht="14.45" customHeight="1">
      <c r="B30" s="36"/>
      <c r="C30" s="37"/>
      <c r="D30" s="37"/>
      <c r="E30" s="37"/>
      <c r="F30" s="25" t="s">
        <v>42</v>
      </c>
      <c r="G30" s="37"/>
      <c r="H30" s="37"/>
      <c r="I30" s="37"/>
      <c r="J30" s="37"/>
      <c r="K30" s="37"/>
      <c r="L30" s="204">
        <v>0.15</v>
      </c>
      <c r="M30" s="203"/>
      <c r="N30" s="203"/>
      <c r="O30" s="203"/>
      <c r="P30" s="203"/>
      <c r="Q30" s="37"/>
      <c r="R30" s="37"/>
      <c r="S30" s="37"/>
      <c r="T30" s="37"/>
      <c r="U30" s="37"/>
      <c r="V30" s="37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F30" s="37"/>
      <c r="AG30" s="37"/>
      <c r="AH30" s="37"/>
      <c r="AI30" s="37"/>
      <c r="AJ30" s="37"/>
      <c r="AK30" s="202">
        <f>ROUND(AW94, 2)</f>
        <v>0</v>
      </c>
      <c r="AL30" s="203"/>
      <c r="AM30" s="203"/>
      <c r="AN30" s="203"/>
      <c r="AO30" s="203"/>
      <c r="AP30" s="37"/>
      <c r="AQ30" s="37"/>
      <c r="AR30" s="38"/>
      <c r="BE30" s="192"/>
    </row>
    <row r="31" spans="1:71" s="3" customFormat="1" ht="14.45" hidden="1" customHeight="1">
      <c r="B31" s="36"/>
      <c r="C31" s="37"/>
      <c r="D31" s="37"/>
      <c r="E31" s="37"/>
      <c r="F31" s="25" t="s">
        <v>43</v>
      </c>
      <c r="G31" s="37"/>
      <c r="H31" s="37"/>
      <c r="I31" s="37"/>
      <c r="J31" s="37"/>
      <c r="K31" s="37"/>
      <c r="L31" s="204">
        <v>0.21</v>
      </c>
      <c r="M31" s="203"/>
      <c r="N31" s="203"/>
      <c r="O31" s="203"/>
      <c r="P31" s="203"/>
      <c r="Q31" s="37"/>
      <c r="R31" s="37"/>
      <c r="S31" s="37"/>
      <c r="T31" s="37"/>
      <c r="U31" s="37"/>
      <c r="V31" s="37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F31" s="37"/>
      <c r="AG31" s="37"/>
      <c r="AH31" s="37"/>
      <c r="AI31" s="37"/>
      <c r="AJ31" s="37"/>
      <c r="AK31" s="202">
        <v>0</v>
      </c>
      <c r="AL31" s="203"/>
      <c r="AM31" s="203"/>
      <c r="AN31" s="203"/>
      <c r="AO31" s="203"/>
      <c r="AP31" s="37"/>
      <c r="AQ31" s="37"/>
      <c r="AR31" s="38"/>
      <c r="BE31" s="192"/>
    </row>
    <row r="32" spans="1:71" s="3" customFormat="1" ht="14.45" hidden="1" customHeight="1">
      <c r="B32" s="36"/>
      <c r="C32" s="37"/>
      <c r="D32" s="37"/>
      <c r="E32" s="37"/>
      <c r="F32" s="25" t="s">
        <v>44</v>
      </c>
      <c r="G32" s="37"/>
      <c r="H32" s="37"/>
      <c r="I32" s="37"/>
      <c r="J32" s="37"/>
      <c r="K32" s="37"/>
      <c r="L32" s="204">
        <v>0.15</v>
      </c>
      <c r="M32" s="203"/>
      <c r="N32" s="203"/>
      <c r="O32" s="203"/>
      <c r="P32" s="203"/>
      <c r="Q32" s="37"/>
      <c r="R32" s="37"/>
      <c r="S32" s="37"/>
      <c r="T32" s="37"/>
      <c r="U32" s="37"/>
      <c r="V32" s="37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F32" s="37"/>
      <c r="AG32" s="37"/>
      <c r="AH32" s="37"/>
      <c r="AI32" s="37"/>
      <c r="AJ32" s="37"/>
      <c r="AK32" s="202">
        <v>0</v>
      </c>
      <c r="AL32" s="203"/>
      <c r="AM32" s="203"/>
      <c r="AN32" s="203"/>
      <c r="AO32" s="203"/>
      <c r="AP32" s="37"/>
      <c r="AQ32" s="37"/>
      <c r="AR32" s="38"/>
      <c r="BE32" s="192"/>
    </row>
    <row r="33" spans="1:57" s="3" customFormat="1" ht="14.45" hidden="1" customHeight="1">
      <c r="B33" s="36"/>
      <c r="C33" s="37"/>
      <c r="D33" s="37"/>
      <c r="E33" s="37"/>
      <c r="F33" s="25" t="s">
        <v>45</v>
      </c>
      <c r="G33" s="37"/>
      <c r="H33" s="37"/>
      <c r="I33" s="37"/>
      <c r="J33" s="37"/>
      <c r="K33" s="37"/>
      <c r="L33" s="204">
        <v>0</v>
      </c>
      <c r="M33" s="203"/>
      <c r="N33" s="203"/>
      <c r="O33" s="203"/>
      <c r="P33" s="203"/>
      <c r="Q33" s="37"/>
      <c r="R33" s="37"/>
      <c r="S33" s="37"/>
      <c r="T33" s="37"/>
      <c r="U33" s="37"/>
      <c r="V33" s="37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F33" s="37"/>
      <c r="AG33" s="37"/>
      <c r="AH33" s="37"/>
      <c r="AI33" s="37"/>
      <c r="AJ33" s="37"/>
      <c r="AK33" s="202">
        <v>0</v>
      </c>
      <c r="AL33" s="203"/>
      <c r="AM33" s="203"/>
      <c r="AN33" s="203"/>
      <c r="AO33" s="203"/>
      <c r="AP33" s="37"/>
      <c r="AQ33" s="37"/>
      <c r="AR33" s="38"/>
      <c r="BE33" s="192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1"/>
    </row>
    <row r="35" spans="1:57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05" t="s">
        <v>48</v>
      </c>
      <c r="Y35" s="206"/>
      <c r="Z35" s="206"/>
      <c r="AA35" s="206"/>
      <c r="AB35" s="206"/>
      <c r="AC35" s="41"/>
      <c r="AD35" s="41"/>
      <c r="AE35" s="41"/>
      <c r="AF35" s="41"/>
      <c r="AG35" s="41"/>
      <c r="AH35" s="41"/>
      <c r="AI35" s="41"/>
      <c r="AJ35" s="41"/>
      <c r="AK35" s="207">
        <f>SUM(AK26:AK33)</f>
        <v>0</v>
      </c>
      <c r="AL35" s="206"/>
      <c r="AM35" s="206"/>
      <c r="AN35" s="206"/>
      <c r="AO35" s="208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635210021-ST-Ostrava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09" t="str">
        <f>K6</f>
        <v>Nakládka, odvoz, odstranění či využití dřevěných pražců 23-25 – ST Ostrava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obvod ST Ostrava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1" t="str">
        <f>IF(AN8= "","",AN8)</f>
        <v/>
      </c>
      <c r="AN87" s="211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Správa železnic, státní organizace, OŘ Ostrava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31</v>
      </c>
      <c r="AJ89" s="32"/>
      <c r="AK89" s="32"/>
      <c r="AL89" s="32"/>
      <c r="AM89" s="212" t="str">
        <f>IF(E17="","",E17)</f>
        <v xml:space="preserve"> </v>
      </c>
      <c r="AN89" s="213"/>
      <c r="AO89" s="213"/>
      <c r="AP89" s="213"/>
      <c r="AQ89" s="32"/>
      <c r="AR89" s="35"/>
      <c r="AS89" s="214" t="s">
        <v>56</v>
      </c>
      <c r="AT89" s="215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29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34</v>
      </c>
      <c r="AJ90" s="32"/>
      <c r="AK90" s="32"/>
      <c r="AL90" s="32"/>
      <c r="AM90" s="212" t="str">
        <f>IF(E20="","",E20)</f>
        <v xml:space="preserve"> </v>
      </c>
      <c r="AN90" s="213"/>
      <c r="AO90" s="213"/>
      <c r="AP90" s="213"/>
      <c r="AQ90" s="32"/>
      <c r="AR90" s="35"/>
      <c r="AS90" s="216"/>
      <c r="AT90" s="217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18"/>
      <c r="AT91" s="219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20" t="s">
        <v>57</v>
      </c>
      <c r="D92" s="221"/>
      <c r="E92" s="221"/>
      <c r="F92" s="221"/>
      <c r="G92" s="221"/>
      <c r="H92" s="69"/>
      <c r="I92" s="222" t="s">
        <v>58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3" t="s">
        <v>59</v>
      </c>
      <c r="AH92" s="221"/>
      <c r="AI92" s="221"/>
      <c r="AJ92" s="221"/>
      <c r="AK92" s="221"/>
      <c r="AL92" s="221"/>
      <c r="AM92" s="221"/>
      <c r="AN92" s="222" t="s">
        <v>60</v>
      </c>
      <c r="AO92" s="221"/>
      <c r="AP92" s="224"/>
      <c r="AQ92" s="70" t="s">
        <v>61</v>
      </c>
      <c r="AR92" s="35"/>
      <c r="AS92" s="71" t="s">
        <v>62</v>
      </c>
      <c r="AT92" s="72" t="s">
        <v>63</v>
      </c>
      <c r="AU92" s="72" t="s">
        <v>64</v>
      </c>
      <c r="AV92" s="72" t="s">
        <v>65</v>
      </c>
      <c r="AW92" s="72" t="s">
        <v>66</v>
      </c>
      <c r="AX92" s="72" t="s">
        <v>67</v>
      </c>
      <c r="AY92" s="72" t="s">
        <v>68</v>
      </c>
      <c r="AZ92" s="72" t="s">
        <v>69</v>
      </c>
      <c r="BA92" s="72" t="s">
        <v>70</v>
      </c>
      <c r="BB92" s="72" t="s">
        <v>71</v>
      </c>
      <c r="BC92" s="72" t="s">
        <v>72</v>
      </c>
      <c r="BD92" s="73" t="s">
        <v>73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74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28">
        <f>ROUND(AG95,2)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75</v>
      </c>
      <c r="BT94" s="87" t="s">
        <v>76</v>
      </c>
      <c r="BU94" s="88" t="s">
        <v>77</v>
      </c>
      <c r="BV94" s="87" t="s">
        <v>78</v>
      </c>
      <c r="BW94" s="87" t="s">
        <v>5</v>
      </c>
      <c r="BX94" s="87" t="s">
        <v>79</v>
      </c>
      <c r="CL94" s="87" t="s">
        <v>1</v>
      </c>
    </row>
    <row r="95" spans="1:91" s="7" customFormat="1" ht="24.75" customHeight="1">
      <c r="A95" s="89" t="s">
        <v>80</v>
      </c>
      <c r="B95" s="90"/>
      <c r="C95" s="91"/>
      <c r="D95" s="227" t="s">
        <v>81</v>
      </c>
      <c r="E95" s="227"/>
      <c r="F95" s="227"/>
      <c r="G95" s="227"/>
      <c r="H95" s="227"/>
      <c r="I95" s="92"/>
      <c r="J95" s="227" t="s">
        <v>17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'SO 01 - Nakládka, odvoz, ...'!J30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93" t="s">
        <v>82</v>
      </c>
      <c r="AR95" s="94"/>
      <c r="AS95" s="95">
        <v>0</v>
      </c>
      <c r="AT95" s="96">
        <f>ROUND(SUM(AV95:AW95),2)</f>
        <v>0</v>
      </c>
      <c r="AU95" s="97">
        <f>'SO 01 - Nakládka, odvoz, ...'!P117</f>
        <v>0</v>
      </c>
      <c r="AV95" s="96">
        <f>'SO 01 - Nakládka, odvoz, ...'!J33</f>
        <v>0</v>
      </c>
      <c r="AW95" s="96">
        <f>'SO 01 - Nakládka, odvoz, ...'!J34</f>
        <v>0</v>
      </c>
      <c r="AX95" s="96">
        <f>'SO 01 - Nakládka, odvoz, ...'!J35</f>
        <v>0</v>
      </c>
      <c r="AY95" s="96">
        <f>'SO 01 - Nakládka, odvoz, ...'!J36</f>
        <v>0</v>
      </c>
      <c r="AZ95" s="96">
        <f>'SO 01 - Nakládka, odvoz, ...'!F33</f>
        <v>0</v>
      </c>
      <c r="BA95" s="96">
        <f>'SO 01 - Nakládka, odvoz, ...'!F34</f>
        <v>0</v>
      </c>
      <c r="BB95" s="96">
        <f>'SO 01 - Nakládka, odvoz, ...'!F35</f>
        <v>0</v>
      </c>
      <c r="BC95" s="96">
        <f>'SO 01 - Nakládka, odvoz, ...'!F36</f>
        <v>0</v>
      </c>
      <c r="BD95" s="98">
        <f>'SO 01 - Nakládka, odvoz, ...'!F37</f>
        <v>0</v>
      </c>
      <c r="BT95" s="99" t="s">
        <v>83</v>
      </c>
      <c r="BV95" s="99" t="s">
        <v>78</v>
      </c>
      <c r="BW95" s="99" t="s">
        <v>84</v>
      </c>
      <c r="BX95" s="99" t="s">
        <v>5</v>
      </c>
      <c r="CL95" s="99" t="s">
        <v>1</v>
      </c>
      <c r="CM95" s="99" t="s">
        <v>85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S96dEl9o6+l3/aQgxEM2dvdkEK/RfQ+4dunI6l69R7SMaUxdy9GffdijvN2lk/lyoaRu0yNbJazSSDdp4gKbnA==" saltValue="6MqKNwcDKuOO5+KZ8ApmNd45x42YMk3hCjXDb55F60nNXF1hyvQEKD0k8i5IuGGiTQguPq7PBlM9dzaY08DOn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Nakládka, odvoz,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3" t="s">
        <v>84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6"/>
      <c r="AT3" s="13" t="s">
        <v>85</v>
      </c>
    </row>
    <row r="4" spans="1:46" s="1" customFormat="1" ht="24.95" hidden="1" customHeight="1">
      <c r="B4" s="16"/>
      <c r="D4" s="102" t="s">
        <v>86</v>
      </c>
      <c r="L4" s="16"/>
      <c r="M4" s="103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4" t="s">
        <v>16</v>
      </c>
      <c r="L6" s="16"/>
    </row>
    <row r="7" spans="1:46" s="1" customFormat="1" ht="16.5" hidden="1" customHeight="1">
      <c r="B7" s="16"/>
      <c r="E7" s="231" t="str">
        <f>'Rekapitulace stavby'!K6</f>
        <v>Nakládka, odvoz, odstranění či využití dřevěných pražců 23-25 – ST Ostrava</v>
      </c>
      <c r="F7" s="232"/>
      <c r="G7" s="232"/>
      <c r="H7" s="232"/>
      <c r="L7" s="16"/>
    </row>
    <row r="8" spans="1:46" s="2" customFormat="1" ht="12" hidden="1" customHeight="1">
      <c r="A8" s="30"/>
      <c r="B8" s="35"/>
      <c r="C8" s="30"/>
      <c r="D8" s="104" t="s">
        <v>87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5"/>
      <c r="C9" s="30"/>
      <c r="D9" s="30"/>
      <c r="E9" s="233" t="s">
        <v>88</v>
      </c>
      <c r="F9" s="234"/>
      <c r="G9" s="234"/>
      <c r="H9" s="234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4" t="s">
        <v>18</v>
      </c>
      <c r="E11" s="30"/>
      <c r="F11" s="105" t="s">
        <v>1</v>
      </c>
      <c r="G11" s="30"/>
      <c r="H11" s="30"/>
      <c r="I11" s="104" t="s">
        <v>19</v>
      </c>
      <c r="J11" s="105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4" t="s">
        <v>20</v>
      </c>
      <c r="E12" s="30"/>
      <c r="F12" s="105" t="s">
        <v>21</v>
      </c>
      <c r="G12" s="30"/>
      <c r="H12" s="30"/>
      <c r="I12" s="104" t="s">
        <v>22</v>
      </c>
      <c r="J12" s="106">
        <f>'Rekapitulace stavby'!AN8</f>
        <v>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4" t="s">
        <v>23</v>
      </c>
      <c r="E14" s="30"/>
      <c r="F14" s="30"/>
      <c r="G14" s="30"/>
      <c r="H14" s="30"/>
      <c r="I14" s="104" t="s">
        <v>24</v>
      </c>
      <c r="J14" s="105" t="s">
        <v>25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105" t="s">
        <v>26</v>
      </c>
      <c r="F15" s="30"/>
      <c r="G15" s="30"/>
      <c r="H15" s="30"/>
      <c r="I15" s="104" t="s">
        <v>27</v>
      </c>
      <c r="J15" s="105" t="s">
        <v>28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4" t="s">
        <v>29</v>
      </c>
      <c r="E17" s="30"/>
      <c r="F17" s="30"/>
      <c r="G17" s="30"/>
      <c r="H17" s="30"/>
      <c r="I17" s="104" t="s">
        <v>24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35" t="str">
        <f>'Rekapitulace stavby'!E14</f>
        <v>Vyplň údaj</v>
      </c>
      <c r="F18" s="236"/>
      <c r="G18" s="236"/>
      <c r="H18" s="236"/>
      <c r="I18" s="104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4" t="s">
        <v>31</v>
      </c>
      <c r="E20" s="30"/>
      <c r="F20" s="30"/>
      <c r="G20" s="30"/>
      <c r="H20" s="30"/>
      <c r="I20" s="104" t="s">
        <v>24</v>
      </c>
      <c r="J20" s="105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105" t="s">
        <v>32</v>
      </c>
      <c r="F21" s="30"/>
      <c r="G21" s="30"/>
      <c r="H21" s="30"/>
      <c r="I21" s="104" t="s">
        <v>27</v>
      </c>
      <c r="J21" s="105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4" t="s">
        <v>34</v>
      </c>
      <c r="E23" s="30"/>
      <c r="F23" s="30"/>
      <c r="G23" s="30"/>
      <c r="H23" s="30"/>
      <c r="I23" s="104" t="s">
        <v>24</v>
      </c>
      <c r="J23" s="105" t="s">
        <v>1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105" t="s">
        <v>32</v>
      </c>
      <c r="F24" s="30"/>
      <c r="G24" s="30"/>
      <c r="H24" s="30"/>
      <c r="I24" s="104" t="s">
        <v>27</v>
      </c>
      <c r="J24" s="105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4" t="s">
        <v>35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107"/>
      <c r="B27" s="108"/>
      <c r="C27" s="107"/>
      <c r="D27" s="107"/>
      <c r="E27" s="237" t="s">
        <v>1</v>
      </c>
      <c r="F27" s="237"/>
      <c r="G27" s="237"/>
      <c r="H27" s="237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5"/>
      <c r="C29" s="30"/>
      <c r="D29" s="110"/>
      <c r="E29" s="110"/>
      <c r="F29" s="110"/>
      <c r="G29" s="110"/>
      <c r="H29" s="110"/>
      <c r="I29" s="110"/>
      <c r="J29" s="110"/>
      <c r="K29" s="110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11" t="s">
        <v>36</v>
      </c>
      <c r="E30" s="30"/>
      <c r="F30" s="30"/>
      <c r="G30" s="30"/>
      <c r="H30" s="30"/>
      <c r="I30" s="30"/>
      <c r="J30" s="112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0"/>
      <c r="E31" s="110"/>
      <c r="F31" s="110"/>
      <c r="G31" s="110"/>
      <c r="H31" s="110"/>
      <c r="I31" s="110"/>
      <c r="J31" s="110"/>
      <c r="K31" s="11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5"/>
      <c r="C32" s="30"/>
      <c r="D32" s="30"/>
      <c r="E32" s="30"/>
      <c r="F32" s="113" t="s">
        <v>38</v>
      </c>
      <c r="G32" s="30"/>
      <c r="H32" s="30"/>
      <c r="I32" s="113" t="s">
        <v>37</v>
      </c>
      <c r="J32" s="113" t="s">
        <v>39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114" t="s">
        <v>40</v>
      </c>
      <c r="E33" s="104" t="s">
        <v>41</v>
      </c>
      <c r="F33" s="115">
        <f>ROUND((SUM(BE117:BE120)),  2)</f>
        <v>0</v>
      </c>
      <c r="G33" s="30"/>
      <c r="H33" s="30"/>
      <c r="I33" s="116">
        <v>0.21</v>
      </c>
      <c r="J33" s="115">
        <f>ROUND(((SUM(BE117:BE120))*I33),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4" t="s">
        <v>42</v>
      </c>
      <c r="F34" s="115">
        <f>ROUND((SUM(BF117:BF120)),  2)</f>
        <v>0</v>
      </c>
      <c r="G34" s="30"/>
      <c r="H34" s="30"/>
      <c r="I34" s="116">
        <v>0.15</v>
      </c>
      <c r="J34" s="115">
        <f>ROUND(((SUM(BF117:BF120))*I34),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4" t="s">
        <v>43</v>
      </c>
      <c r="F35" s="115">
        <f>ROUND((SUM(BG117:BG120)),  2)</f>
        <v>0</v>
      </c>
      <c r="G35" s="30"/>
      <c r="H35" s="30"/>
      <c r="I35" s="116">
        <v>0.21</v>
      </c>
      <c r="J35" s="115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4" t="s">
        <v>44</v>
      </c>
      <c r="F36" s="115">
        <f>ROUND((SUM(BH117:BH120)),  2)</f>
        <v>0</v>
      </c>
      <c r="G36" s="30"/>
      <c r="H36" s="30"/>
      <c r="I36" s="116">
        <v>0.15</v>
      </c>
      <c r="J36" s="115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4" t="s">
        <v>45</v>
      </c>
      <c r="F37" s="115">
        <f>ROUND((SUM(BI117:BI120)),  2)</f>
        <v>0</v>
      </c>
      <c r="G37" s="30"/>
      <c r="H37" s="30"/>
      <c r="I37" s="116">
        <v>0</v>
      </c>
      <c r="J37" s="11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17"/>
      <c r="D39" s="118" t="s">
        <v>46</v>
      </c>
      <c r="E39" s="119"/>
      <c r="F39" s="119"/>
      <c r="G39" s="120" t="s">
        <v>47</v>
      </c>
      <c r="H39" s="121" t="s">
        <v>48</v>
      </c>
      <c r="I39" s="119"/>
      <c r="J39" s="122">
        <f>SUM(J30:J37)</f>
        <v>0</v>
      </c>
      <c r="K39" s="123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6"/>
      <c r="L41" s="16"/>
    </row>
    <row r="42" spans="1:31" s="1" customFormat="1" ht="14.45" hidden="1" customHeight="1">
      <c r="B42" s="16"/>
      <c r="L42" s="16"/>
    </row>
    <row r="43" spans="1:31" s="1" customFormat="1" ht="14.45" hidden="1" customHeight="1">
      <c r="B43" s="16"/>
      <c r="L43" s="16"/>
    </row>
    <row r="44" spans="1:31" s="1" customFormat="1" ht="14.45" hidden="1" customHeight="1">
      <c r="B44" s="16"/>
      <c r="L44" s="16"/>
    </row>
    <row r="45" spans="1:31" s="1" customFormat="1" ht="14.45" hidden="1" customHeight="1">
      <c r="B45" s="16"/>
      <c r="L45" s="16"/>
    </row>
    <row r="46" spans="1:31" s="1" customFormat="1" ht="14.45" hidden="1" customHeight="1">
      <c r="B46" s="16"/>
      <c r="L46" s="16"/>
    </row>
    <row r="47" spans="1:31" s="1" customFormat="1" ht="14.45" hidden="1" customHeight="1">
      <c r="B47" s="16"/>
      <c r="L47" s="16"/>
    </row>
    <row r="48" spans="1:31" s="1" customFormat="1" ht="14.45" hidden="1" customHeight="1">
      <c r="B48" s="16"/>
      <c r="L48" s="16"/>
    </row>
    <row r="49" spans="1:31" s="1" customFormat="1" ht="14.45" hidden="1" customHeight="1">
      <c r="B49" s="16"/>
      <c r="L49" s="16"/>
    </row>
    <row r="50" spans="1:31" s="2" customFormat="1" ht="14.45" hidden="1" customHeight="1">
      <c r="B50" s="47"/>
      <c r="D50" s="124" t="s">
        <v>49</v>
      </c>
      <c r="E50" s="125"/>
      <c r="F50" s="125"/>
      <c r="G50" s="124" t="s">
        <v>50</v>
      </c>
      <c r="H50" s="125"/>
      <c r="I50" s="125"/>
      <c r="J50" s="125"/>
      <c r="K50" s="125"/>
      <c r="L50" s="47"/>
    </row>
    <row r="51" spans="1:31" ht="11.25" hidden="1">
      <c r="B51" s="16"/>
      <c r="L51" s="16"/>
    </row>
    <row r="52" spans="1:31" ht="11.25" hidden="1">
      <c r="B52" s="16"/>
      <c r="L52" s="16"/>
    </row>
    <row r="53" spans="1:31" ht="11.25" hidden="1">
      <c r="B53" s="16"/>
      <c r="L53" s="16"/>
    </row>
    <row r="54" spans="1:31" ht="11.25" hidden="1">
      <c r="B54" s="16"/>
      <c r="L54" s="16"/>
    </row>
    <row r="55" spans="1:31" ht="11.25" hidden="1">
      <c r="B55" s="16"/>
      <c r="L55" s="16"/>
    </row>
    <row r="56" spans="1:31" ht="11.25" hidden="1">
      <c r="B56" s="16"/>
      <c r="L56" s="16"/>
    </row>
    <row r="57" spans="1:31" ht="11.25" hidden="1">
      <c r="B57" s="16"/>
      <c r="L57" s="16"/>
    </row>
    <row r="58" spans="1:31" ht="11.25" hidden="1">
      <c r="B58" s="16"/>
      <c r="L58" s="16"/>
    </row>
    <row r="59" spans="1:31" ht="11.25" hidden="1">
      <c r="B59" s="16"/>
      <c r="L59" s="16"/>
    </row>
    <row r="60" spans="1:31" ht="11.25" hidden="1">
      <c r="B60" s="16"/>
      <c r="L60" s="16"/>
    </row>
    <row r="61" spans="1:31" s="2" customFormat="1" hidden="1">
      <c r="A61" s="30"/>
      <c r="B61" s="35"/>
      <c r="C61" s="30"/>
      <c r="D61" s="126" t="s">
        <v>51</v>
      </c>
      <c r="E61" s="127"/>
      <c r="F61" s="128" t="s">
        <v>52</v>
      </c>
      <c r="G61" s="126" t="s">
        <v>51</v>
      </c>
      <c r="H61" s="127"/>
      <c r="I61" s="127"/>
      <c r="J61" s="129" t="s">
        <v>52</v>
      </c>
      <c r="K61" s="12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6"/>
      <c r="L62" s="16"/>
    </row>
    <row r="63" spans="1:31" ht="11.25" hidden="1">
      <c r="B63" s="16"/>
      <c r="L63" s="16"/>
    </row>
    <row r="64" spans="1:31" ht="11.25" hidden="1">
      <c r="B64" s="16"/>
      <c r="L64" s="16"/>
    </row>
    <row r="65" spans="1:31" s="2" customFormat="1" hidden="1">
      <c r="A65" s="30"/>
      <c r="B65" s="35"/>
      <c r="C65" s="30"/>
      <c r="D65" s="124" t="s">
        <v>53</v>
      </c>
      <c r="E65" s="130"/>
      <c r="F65" s="130"/>
      <c r="G65" s="124" t="s">
        <v>54</v>
      </c>
      <c r="H65" s="130"/>
      <c r="I65" s="130"/>
      <c r="J65" s="130"/>
      <c r="K65" s="13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6"/>
      <c r="L66" s="16"/>
    </row>
    <row r="67" spans="1:31" ht="11.25" hidden="1">
      <c r="B67" s="16"/>
      <c r="L67" s="16"/>
    </row>
    <row r="68" spans="1:31" ht="11.25" hidden="1">
      <c r="B68" s="16"/>
      <c r="L68" s="16"/>
    </row>
    <row r="69" spans="1:31" ht="11.25" hidden="1">
      <c r="B69" s="16"/>
      <c r="L69" s="16"/>
    </row>
    <row r="70" spans="1:31" ht="11.25" hidden="1">
      <c r="B70" s="16"/>
      <c r="L70" s="16"/>
    </row>
    <row r="71" spans="1:31" ht="11.25" hidden="1">
      <c r="B71" s="16"/>
      <c r="L71" s="16"/>
    </row>
    <row r="72" spans="1:31" ht="11.25" hidden="1">
      <c r="B72" s="16"/>
      <c r="L72" s="16"/>
    </row>
    <row r="73" spans="1:31" ht="11.25" hidden="1">
      <c r="B73" s="16"/>
      <c r="L73" s="16"/>
    </row>
    <row r="74" spans="1:31" ht="11.25" hidden="1">
      <c r="B74" s="16"/>
      <c r="L74" s="16"/>
    </row>
    <row r="75" spans="1:31" ht="11.25" hidden="1">
      <c r="B75" s="16"/>
      <c r="L75" s="16"/>
    </row>
    <row r="76" spans="1:31" s="2" customFormat="1" hidden="1">
      <c r="A76" s="30"/>
      <c r="B76" s="35"/>
      <c r="C76" s="30"/>
      <c r="D76" s="126" t="s">
        <v>51</v>
      </c>
      <c r="E76" s="127"/>
      <c r="F76" s="128" t="s">
        <v>52</v>
      </c>
      <c r="G76" s="126" t="s">
        <v>51</v>
      </c>
      <c r="H76" s="127"/>
      <c r="I76" s="127"/>
      <c r="J76" s="129" t="s">
        <v>52</v>
      </c>
      <c r="K76" s="12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89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38" t="str">
        <f>E7</f>
        <v>Nakládka, odvoz, odstranění či využití dřevěných pražců 23-25 – ST Ostrava</v>
      </c>
      <c r="F85" s="239"/>
      <c r="G85" s="239"/>
      <c r="H85" s="239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87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9" t="str">
        <f>E9</f>
        <v>SO 01 - Nakládka, odvoz, odstranění či využití dřevěných pražců 23-25 – ST Ostrava</v>
      </c>
      <c r="F87" s="240"/>
      <c r="G87" s="240"/>
      <c r="H87" s="240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2"/>
      <c r="E89" s="32"/>
      <c r="F89" s="23" t="str">
        <f>F12</f>
        <v xml:space="preserve"> obvod ST Ostrava</v>
      </c>
      <c r="G89" s="32"/>
      <c r="H89" s="32"/>
      <c r="I89" s="25" t="s">
        <v>22</v>
      </c>
      <c r="J89" s="62">
        <f>IF(J12="","",J12)</f>
        <v>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23</v>
      </c>
      <c r="D91" s="32"/>
      <c r="E91" s="32"/>
      <c r="F91" s="23" t="str">
        <f>E15</f>
        <v xml:space="preserve"> Správa železnic, státní organizace, OŘ Ostrava</v>
      </c>
      <c r="G91" s="32"/>
      <c r="H91" s="32"/>
      <c r="I91" s="25" t="s">
        <v>31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29</v>
      </c>
      <c r="D92" s="32"/>
      <c r="E92" s="32"/>
      <c r="F92" s="23" t="str">
        <f>IF(E18="","",E18)</f>
        <v>Vyplň údaj</v>
      </c>
      <c r="G92" s="32"/>
      <c r="H92" s="32"/>
      <c r="I92" s="25" t="s">
        <v>34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35" t="s">
        <v>90</v>
      </c>
      <c r="D94" s="136"/>
      <c r="E94" s="136"/>
      <c r="F94" s="136"/>
      <c r="G94" s="136"/>
      <c r="H94" s="136"/>
      <c r="I94" s="136"/>
      <c r="J94" s="137" t="s">
        <v>91</v>
      </c>
      <c r="K94" s="136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38" t="s">
        <v>92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93</v>
      </c>
    </row>
    <row r="97" spans="1:31" s="9" customFormat="1" ht="24.95" hidden="1" customHeight="1">
      <c r="B97" s="139"/>
      <c r="C97" s="140"/>
      <c r="D97" s="141" t="s">
        <v>94</v>
      </c>
      <c r="E97" s="142"/>
      <c r="F97" s="142"/>
      <c r="G97" s="142"/>
      <c r="H97" s="142"/>
      <c r="I97" s="142"/>
      <c r="J97" s="143">
        <f>J118</f>
        <v>0</v>
      </c>
      <c r="K97" s="140"/>
      <c r="L97" s="144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95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38" t="str">
        <f>E7</f>
        <v>Nakládka, odvoz, odstranění či využití dřevěných pražců 23-25 – ST Ostrava</v>
      </c>
      <c r="F107" s="239"/>
      <c r="G107" s="239"/>
      <c r="H107" s="239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87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9" t="str">
        <f>E9</f>
        <v>SO 01 - Nakládka, odvoz, odstranění či využití dřevěných pražců 23-25 – ST Ostrava</v>
      </c>
      <c r="F109" s="240"/>
      <c r="G109" s="240"/>
      <c r="H109" s="240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 xml:space="preserve"> obvod ST Ostrava</v>
      </c>
      <c r="G111" s="32"/>
      <c r="H111" s="32"/>
      <c r="I111" s="25" t="s">
        <v>22</v>
      </c>
      <c r="J111" s="62">
        <f>IF(J12="","",J12)</f>
        <v>0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2"/>
      <c r="E113" s="32"/>
      <c r="F113" s="23" t="str">
        <f>E15</f>
        <v xml:space="preserve"> Správa železnic, státní organizace, OŘ Ostrava</v>
      </c>
      <c r="G113" s="32"/>
      <c r="H113" s="32"/>
      <c r="I113" s="25" t="s">
        <v>31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29</v>
      </c>
      <c r="D114" s="32"/>
      <c r="E114" s="32"/>
      <c r="F114" s="23" t="str">
        <f>IF(E18="","",E18)</f>
        <v>Vyplň údaj</v>
      </c>
      <c r="G114" s="32"/>
      <c r="H114" s="32"/>
      <c r="I114" s="25" t="s">
        <v>34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5"/>
      <c r="B116" s="146"/>
      <c r="C116" s="147" t="s">
        <v>96</v>
      </c>
      <c r="D116" s="148" t="s">
        <v>61</v>
      </c>
      <c r="E116" s="148" t="s">
        <v>57</v>
      </c>
      <c r="F116" s="148" t="s">
        <v>58</v>
      </c>
      <c r="G116" s="148" t="s">
        <v>97</v>
      </c>
      <c r="H116" s="148" t="s">
        <v>98</v>
      </c>
      <c r="I116" s="148" t="s">
        <v>99</v>
      </c>
      <c r="J116" s="148" t="s">
        <v>91</v>
      </c>
      <c r="K116" s="149" t="s">
        <v>100</v>
      </c>
      <c r="L116" s="150"/>
      <c r="M116" s="71" t="s">
        <v>1</v>
      </c>
      <c r="N116" s="72" t="s">
        <v>40</v>
      </c>
      <c r="O116" s="72" t="s">
        <v>101</v>
      </c>
      <c r="P116" s="72" t="s">
        <v>102</v>
      </c>
      <c r="Q116" s="72" t="s">
        <v>103</v>
      </c>
      <c r="R116" s="72" t="s">
        <v>104</v>
      </c>
      <c r="S116" s="72" t="s">
        <v>105</v>
      </c>
      <c r="T116" s="73" t="s">
        <v>106</v>
      </c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</row>
    <row r="117" spans="1:65" s="2" customFormat="1" ht="22.9" customHeight="1">
      <c r="A117" s="30"/>
      <c r="B117" s="31"/>
      <c r="C117" s="78" t="s">
        <v>107</v>
      </c>
      <c r="D117" s="32"/>
      <c r="E117" s="32"/>
      <c r="F117" s="32"/>
      <c r="G117" s="32"/>
      <c r="H117" s="32"/>
      <c r="I117" s="32"/>
      <c r="J117" s="151">
        <f>BK117</f>
        <v>0</v>
      </c>
      <c r="K117" s="32"/>
      <c r="L117" s="35"/>
      <c r="M117" s="74"/>
      <c r="N117" s="152"/>
      <c r="O117" s="75"/>
      <c r="P117" s="153">
        <f>P118</f>
        <v>0</v>
      </c>
      <c r="Q117" s="75"/>
      <c r="R117" s="153">
        <f>R118</f>
        <v>0</v>
      </c>
      <c r="S117" s="75"/>
      <c r="T117" s="154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75</v>
      </c>
      <c r="AU117" s="13" t="s">
        <v>93</v>
      </c>
      <c r="BK117" s="155">
        <f>BK118</f>
        <v>0</v>
      </c>
    </row>
    <row r="118" spans="1:65" s="11" customFormat="1" ht="25.9" customHeight="1">
      <c r="B118" s="156"/>
      <c r="C118" s="157"/>
      <c r="D118" s="158" t="s">
        <v>75</v>
      </c>
      <c r="E118" s="159" t="s">
        <v>108</v>
      </c>
      <c r="F118" s="159" t="s">
        <v>109</v>
      </c>
      <c r="G118" s="157"/>
      <c r="H118" s="157"/>
      <c r="I118" s="160"/>
      <c r="J118" s="161">
        <f>BK118</f>
        <v>0</v>
      </c>
      <c r="K118" s="157"/>
      <c r="L118" s="162"/>
      <c r="M118" s="163"/>
      <c r="N118" s="164"/>
      <c r="O118" s="164"/>
      <c r="P118" s="165">
        <f>SUM(P119:P120)</f>
        <v>0</v>
      </c>
      <c r="Q118" s="164"/>
      <c r="R118" s="165">
        <f>SUM(R119:R120)</f>
        <v>0</v>
      </c>
      <c r="S118" s="164"/>
      <c r="T118" s="166">
        <f>SUM(T119:T120)</f>
        <v>0</v>
      </c>
      <c r="AR118" s="167" t="s">
        <v>110</v>
      </c>
      <c r="AT118" s="168" t="s">
        <v>75</v>
      </c>
      <c r="AU118" s="168" t="s">
        <v>76</v>
      </c>
      <c r="AY118" s="167" t="s">
        <v>111</v>
      </c>
      <c r="BK118" s="169">
        <f>SUM(BK119:BK120)</f>
        <v>0</v>
      </c>
    </row>
    <row r="119" spans="1:65" s="2" customFormat="1" ht="16.5" customHeight="1">
      <c r="A119" s="30"/>
      <c r="B119" s="31"/>
      <c r="C119" s="170" t="s">
        <v>83</v>
      </c>
      <c r="D119" s="170" t="s">
        <v>112</v>
      </c>
      <c r="E119" s="171" t="s">
        <v>113</v>
      </c>
      <c r="F119" s="172" t="s">
        <v>114</v>
      </c>
      <c r="G119" s="173" t="s">
        <v>115</v>
      </c>
      <c r="H119" s="174">
        <v>1800</v>
      </c>
      <c r="I119" s="175"/>
      <c r="J119" s="176">
        <f>ROUND(I119*H119,2)</f>
        <v>0</v>
      </c>
      <c r="K119" s="172" t="s">
        <v>1</v>
      </c>
      <c r="L119" s="35"/>
      <c r="M119" s="177" t="s">
        <v>1</v>
      </c>
      <c r="N119" s="178" t="s">
        <v>41</v>
      </c>
      <c r="O119" s="67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1" t="s">
        <v>116</v>
      </c>
      <c r="AT119" s="181" t="s">
        <v>112</v>
      </c>
      <c r="AU119" s="181" t="s">
        <v>83</v>
      </c>
      <c r="AY119" s="13" t="s">
        <v>111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3" t="s">
        <v>83</v>
      </c>
      <c r="BK119" s="182">
        <f>ROUND(I119*H119,2)</f>
        <v>0</v>
      </c>
      <c r="BL119" s="13" t="s">
        <v>116</v>
      </c>
      <c r="BM119" s="181" t="s">
        <v>117</v>
      </c>
    </row>
    <row r="120" spans="1:65" s="2" customFormat="1" ht="29.25">
      <c r="A120" s="30"/>
      <c r="B120" s="31"/>
      <c r="C120" s="32"/>
      <c r="D120" s="183" t="s">
        <v>118</v>
      </c>
      <c r="E120" s="32"/>
      <c r="F120" s="184" t="s">
        <v>119</v>
      </c>
      <c r="G120" s="32"/>
      <c r="H120" s="32"/>
      <c r="I120" s="185"/>
      <c r="J120" s="32"/>
      <c r="K120" s="32"/>
      <c r="L120" s="35"/>
      <c r="M120" s="186"/>
      <c r="N120" s="187"/>
      <c r="O120" s="188"/>
      <c r="P120" s="188"/>
      <c r="Q120" s="188"/>
      <c r="R120" s="188"/>
      <c r="S120" s="188"/>
      <c r="T120" s="189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118</v>
      </c>
      <c r="AU120" s="13" t="s">
        <v>83</v>
      </c>
    </row>
    <row r="121" spans="1:65" s="2" customFormat="1" ht="6.95" customHeight="1">
      <c r="A121" s="3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35"/>
      <c r="M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</sheetData>
  <sheetProtection algorithmName="SHA-512" hashValue="TJ67F/76JwOxy+B6H63l/N/3TNVWdy1qZ6sGrpb4owpMfpwU+EHAnvffmfG1aPykXCxshUHwyTTeDULlZCnG+g==" saltValue="wfqgLFwbD/HgC+P89z2shWe6QvzqnztwIXdnbEHMnZeAK0jBo4jWvt0uMp2rueejl36dcZ9AYdcVWU9J3B8JwQ==" spinCount="100000" sheet="1" objects="1" scenarios="1" formatColumns="0" formatRows="0" autoFilter="0"/>
  <autoFilter ref="C116:K120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Nakládka, odvoz, ...</vt:lpstr>
      <vt:lpstr>'Rekapitulace stavby'!Názvy_tisku</vt:lpstr>
      <vt:lpstr>'SO 01 - Nakládka, odvoz, ...'!Názvy_tisku</vt:lpstr>
      <vt:lpstr>'Rekapitulace stavby'!Oblast_tisku</vt:lpstr>
      <vt:lpstr>'SO 01 - Nakládka, odvoz,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2023-07-28T08:49:59Z</dcterms:created>
  <dcterms:modified xsi:type="dcterms:W3CDTF">2023-08-10T09:07:31Z</dcterms:modified>
</cp:coreProperties>
</file>